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992" windowHeight="15132" activeTab="1"/>
  </bookViews>
  <sheets>
    <sheet name="Sheet1" sheetId="1" r:id="rId1"/>
    <sheet name="Sheet3" sheetId="3" r:id="rId2"/>
  </sheets>
  <definedNames>
    <definedName name="BridgeDBValue">Sheet1!$B$2</definedName>
    <definedName name="hqolymsql14p_BridgeInventoryLocation_BRIDGEUNDERLOCATIONS" localSheetId="1" hidden="1">Sheet3!$A$1:$Y$2276</definedName>
  </definedNames>
  <calcPr calcId="145621"/>
</workbook>
</file>

<file path=xl/calcChain.xml><?xml version="1.0" encoding="utf-8"?>
<calcChain xmlns="http://schemas.openxmlformats.org/spreadsheetml/2006/main">
  <c r="AB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1136" i="3"/>
  <c r="AB1137" i="3"/>
  <c r="AB1138" i="3"/>
  <c r="AB1139" i="3"/>
  <c r="AB1140" i="3"/>
  <c r="AB1141" i="3"/>
  <c r="AB1142" i="3"/>
  <c r="AB1143" i="3"/>
  <c r="AB1144" i="3"/>
  <c r="AB1145" i="3"/>
  <c r="AB1146" i="3"/>
  <c r="AB1147" i="3"/>
  <c r="AB1148" i="3"/>
  <c r="AB1149" i="3"/>
  <c r="AB1150" i="3"/>
  <c r="AB1151" i="3"/>
  <c r="AB1152" i="3"/>
  <c r="AB1153" i="3"/>
  <c r="AB1154" i="3"/>
  <c r="AB1155" i="3"/>
  <c r="AB1156" i="3"/>
  <c r="AB1157" i="3"/>
  <c r="AB1158" i="3"/>
  <c r="AB1159" i="3"/>
  <c r="AB1160" i="3"/>
  <c r="AB1161" i="3"/>
  <c r="AB1162" i="3"/>
  <c r="AB1163" i="3"/>
  <c r="AB1164" i="3"/>
  <c r="AB1165" i="3"/>
  <c r="AB1166" i="3"/>
  <c r="AB1167" i="3"/>
  <c r="AB1168" i="3"/>
  <c r="AB1169" i="3"/>
  <c r="AB1170" i="3"/>
  <c r="AB1171" i="3"/>
  <c r="AB1172" i="3"/>
  <c r="AB1173" i="3"/>
  <c r="AB1174" i="3"/>
  <c r="AB1175" i="3"/>
  <c r="AB1176" i="3"/>
  <c r="AB1177" i="3"/>
  <c r="AB1178" i="3"/>
  <c r="AB1179" i="3"/>
  <c r="AB1180" i="3"/>
  <c r="AB1181" i="3"/>
  <c r="AB1182" i="3"/>
  <c r="AB1183" i="3"/>
  <c r="AB1184" i="3"/>
  <c r="AB1185" i="3"/>
  <c r="AB1186" i="3"/>
  <c r="AB1187" i="3"/>
  <c r="AB1188" i="3"/>
  <c r="AB1189" i="3"/>
  <c r="AB1190" i="3"/>
  <c r="AB1191" i="3"/>
  <c r="AB1192" i="3"/>
  <c r="AB1193" i="3"/>
  <c r="AB1194" i="3"/>
  <c r="AB1195" i="3"/>
  <c r="AB1196" i="3"/>
  <c r="AB1197" i="3"/>
  <c r="AB1198" i="3"/>
  <c r="AB1199" i="3"/>
  <c r="AB1200" i="3"/>
  <c r="AB1201" i="3"/>
  <c r="AB1202" i="3"/>
  <c r="AB1203" i="3"/>
  <c r="AB1204" i="3"/>
  <c r="AB1205" i="3"/>
  <c r="AB1206" i="3"/>
  <c r="AB1207" i="3"/>
  <c r="AB1208" i="3"/>
  <c r="AB1209" i="3"/>
  <c r="AB1210" i="3"/>
  <c r="AB1211" i="3"/>
  <c r="AB1212" i="3"/>
  <c r="AB1213" i="3"/>
  <c r="AB1214" i="3"/>
  <c r="AB1215" i="3"/>
  <c r="AB1216" i="3"/>
  <c r="AB1217" i="3"/>
  <c r="AB1218" i="3"/>
  <c r="AB1219" i="3"/>
  <c r="AB1220" i="3"/>
  <c r="AB1221" i="3"/>
  <c r="AB1222" i="3"/>
  <c r="AB1223" i="3"/>
  <c r="AB1224" i="3"/>
  <c r="AB1225" i="3"/>
  <c r="AB1226" i="3"/>
  <c r="AB1227" i="3"/>
  <c r="AB1228" i="3"/>
  <c r="AB1229" i="3"/>
  <c r="AB1230" i="3"/>
  <c r="AB1231" i="3"/>
  <c r="AB1232" i="3"/>
  <c r="AB1233" i="3"/>
  <c r="AB1234" i="3"/>
  <c r="AB1235" i="3"/>
  <c r="AB1236" i="3"/>
  <c r="AB1237" i="3"/>
  <c r="AB1238" i="3"/>
  <c r="AB1239" i="3"/>
  <c r="AB1240" i="3"/>
  <c r="AB1241" i="3"/>
  <c r="AB1242" i="3"/>
  <c r="AB1243" i="3"/>
  <c r="AB1244" i="3"/>
  <c r="AB1245" i="3"/>
  <c r="AB1246" i="3"/>
  <c r="AB1247" i="3"/>
  <c r="AB1248" i="3"/>
  <c r="AB1249" i="3"/>
  <c r="AB1250" i="3"/>
  <c r="AB1251" i="3"/>
  <c r="AB1252" i="3"/>
  <c r="AB1253" i="3"/>
  <c r="AB1254" i="3"/>
  <c r="AB1255" i="3"/>
  <c r="AB1256" i="3"/>
  <c r="AB1257" i="3"/>
  <c r="AB1258" i="3"/>
  <c r="AB1259" i="3"/>
  <c r="AB1260" i="3"/>
  <c r="AB1261" i="3"/>
  <c r="AB1262" i="3"/>
  <c r="AB1263" i="3"/>
  <c r="AB1264" i="3"/>
  <c r="AB1265" i="3"/>
  <c r="AB1266" i="3"/>
  <c r="AB1267" i="3"/>
  <c r="AB1268" i="3"/>
  <c r="AB1269" i="3"/>
  <c r="AB1270" i="3"/>
  <c r="AB1271" i="3"/>
  <c r="AB1272" i="3"/>
  <c r="AB1273" i="3"/>
  <c r="AB1274" i="3"/>
  <c r="AB1275" i="3"/>
  <c r="AB1276" i="3"/>
  <c r="AB1277" i="3"/>
  <c r="AB1278" i="3"/>
  <c r="AB1279" i="3"/>
  <c r="AB1280" i="3"/>
  <c r="AB1281" i="3"/>
  <c r="AB1282" i="3"/>
  <c r="AB1283" i="3"/>
  <c r="AB1284" i="3"/>
  <c r="AB1285" i="3"/>
  <c r="AB1286" i="3"/>
  <c r="AB1287" i="3"/>
  <c r="AB1288" i="3"/>
  <c r="AB1289" i="3"/>
  <c r="AB1290" i="3"/>
  <c r="AB1291" i="3"/>
  <c r="AB1292" i="3"/>
  <c r="AB1293" i="3"/>
  <c r="AB1294" i="3"/>
  <c r="AB1295" i="3"/>
  <c r="AB1296" i="3"/>
  <c r="AB1297" i="3"/>
  <c r="AB1298" i="3"/>
  <c r="AB1299" i="3"/>
  <c r="AB1300" i="3"/>
  <c r="AB1301" i="3"/>
  <c r="AB1302" i="3"/>
  <c r="AB1303" i="3"/>
  <c r="AB1304" i="3"/>
  <c r="AB1305" i="3"/>
  <c r="AB1306" i="3"/>
  <c r="AB1307" i="3"/>
  <c r="AB1308" i="3"/>
  <c r="AB1309" i="3"/>
  <c r="AB1310" i="3"/>
  <c r="AB1311" i="3"/>
  <c r="AB1312" i="3"/>
  <c r="AB1313" i="3"/>
  <c r="AB1314" i="3"/>
  <c r="AB1315" i="3"/>
  <c r="AB1316" i="3"/>
  <c r="AB1317" i="3"/>
  <c r="AB1318" i="3"/>
  <c r="AB1319" i="3"/>
  <c r="AB1320" i="3"/>
  <c r="AB1321" i="3"/>
  <c r="AB1322" i="3"/>
  <c r="AB1323" i="3"/>
  <c r="AB1324" i="3"/>
  <c r="AB1325" i="3"/>
  <c r="AB1326" i="3"/>
  <c r="AB1327" i="3"/>
  <c r="AB1328" i="3"/>
  <c r="AB1329" i="3"/>
  <c r="AB1330" i="3"/>
  <c r="AB1331" i="3"/>
  <c r="AB1332" i="3"/>
  <c r="AB1333" i="3"/>
  <c r="AB1334" i="3"/>
  <c r="AB1335" i="3"/>
  <c r="AB1336" i="3"/>
  <c r="AB1337" i="3"/>
  <c r="AB1338" i="3"/>
  <c r="AB1339" i="3"/>
  <c r="AB1340" i="3"/>
  <c r="AB1341" i="3"/>
  <c r="AB1342" i="3"/>
  <c r="AB1343" i="3"/>
  <c r="AB1344" i="3"/>
  <c r="AB1345" i="3"/>
  <c r="AB1346" i="3"/>
  <c r="AB1347" i="3"/>
  <c r="AB1348" i="3"/>
  <c r="AB1349" i="3"/>
  <c r="AB1350" i="3"/>
  <c r="AB1351" i="3"/>
  <c r="AB1352" i="3"/>
  <c r="AB1353" i="3"/>
  <c r="AB1354" i="3"/>
  <c r="AB1355" i="3"/>
  <c r="AB1356" i="3"/>
  <c r="AB1357" i="3"/>
  <c r="AB1358" i="3"/>
  <c r="AB1359" i="3"/>
  <c r="AB1360" i="3"/>
  <c r="AB1361" i="3"/>
  <c r="AB1362" i="3"/>
  <c r="AB1363" i="3"/>
  <c r="AB1364" i="3"/>
  <c r="AB1365" i="3"/>
  <c r="AB1366" i="3"/>
  <c r="AB1367" i="3"/>
  <c r="AB1368" i="3"/>
  <c r="AB1369" i="3"/>
  <c r="AB1370" i="3"/>
  <c r="AB1371" i="3"/>
  <c r="AB1372" i="3"/>
  <c r="AB1373" i="3"/>
  <c r="AB1374" i="3"/>
  <c r="AB1375" i="3"/>
  <c r="AB1376" i="3"/>
  <c r="AB1377" i="3"/>
  <c r="AB1378" i="3"/>
  <c r="AB1379" i="3"/>
  <c r="AB1380" i="3"/>
  <c r="AB1381" i="3"/>
  <c r="AB1382" i="3"/>
  <c r="AB1383" i="3"/>
  <c r="AB1384" i="3"/>
  <c r="AB1385" i="3"/>
  <c r="AB1386" i="3"/>
  <c r="AB1387" i="3"/>
  <c r="AB1388" i="3"/>
  <c r="AB1389" i="3"/>
  <c r="AB1390" i="3"/>
  <c r="AB1391" i="3"/>
  <c r="AB1392" i="3"/>
  <c r="AB1393" i="3"/>
  <c r="AB1394" i="3"/>
  <c r="AB1395" i="3"/>
  <c r="AB1396" i="3"/>
  <c r="AB1397" i="3"/>
  <c r="AB1398" i="3"/>
  <c r="AB1399" i="3"/>
  <c r="AB1400" i="3"/>
  <c r="AB1401" i="3"/>
  <c r="AB1402" i="3"/>
  <c r="AB1403" i="3"/>
  <c r="AB1404" i="3"/>
  <c r="AB1405" i="3"/>
  <c r="AB1406" i="3"/>
  <c r="AB1407" i="3"/>
  <c r="AB1408" i="3"/>
  <c r="AB1409" i="3"/>
  <c r="AB1410" i="3"/>
  <c r="AB1411" i="3"/>
  <c r="AB1412" i="3"/>
  <c r="AB1413" i="3"/>
  <c r="AB1414" i="3"/>
  <c r="AB1415" i="3"/>
  <c r="AB1416" i="3"/>
  <c r="AB1417" i="3"/>
  <c r="AB1418" i="3"/>
  <c r="AB1419" i="3"/>
  <c r="AB1420" i="3"/>
  <c r="AB1421" i="3"/>
  <c r="AB1422" i="3"/>
  <c r="AB1423" i="3"/>
  <c r="AB1424" i="3"/>
  <c r="AB1425" i="3"/>
  <c r="AB1426" i="3"/>
  <c r="AB1427" i="3"/>
  <c r="AB1428" i="3"/>
  <c r="AB1429" i="3"/>
  <c r="AB1430" i="3"/>
  <c r="AB1431" i="3"/>
  <c r="AB1432" i="3"/>
  <c r="AB1433" i="3"/>
  <c r="AB1434" i="3"/>
  <c r="AB1435" i="3"/>
  <c r="AB1436" i="3"/>
  <c r="AB1437" i="3"/>
  <c r="AB1438" i="3"/>
  <c r="AB1439" i="3"/>
  <c r="AB1440" i="3"/>
  <c r="AB1441" i="3"/>
  <c r="AB1442" i="3"/>
  <c r="AB1443" i="3"/>
  <c r="AB1444" i="3"/>
  <c r="AB1445" i="3"/>
  <c r="AB1446" i="3"/>
  <c r="AB1447" i="3"/>
  <c r="AB1448" i="3"/>
  <c r="AB1449" i="3"/>
  <c r="AB1450" i="3"/>
  <c r="AB1451" i="3"/>
  <c r="AB1452" i="3"/>
  <c r="AB1453" i="3"/>
  <c r="AB1454" i="3"/>
  <c r="AB1455" i="3"/>
  <c r="AB1456" i="3"/>
  <c r="AB1457" i="3"/>
  <c r="AB1458" i="3"/>
  <c r="AB1459" i="3"/>
  <c r="AB1460" i="3"/>
  <c r="AB1461" i="3"/>
  <c r="AB1462" i="3"/>
  <c r="AB1463" i="3"/>
  <c r="AB1464" i="3"/>
  <c r="AB1465" i="3"/>
  <c r="AB1466" i="3"/>
  <c r="AB1467" i="3"/>
  <c r="AB1468" i="3"/>
  <c r="AB1469" i="3"/>
  <c r="AB1470" i="3"/>
  <c r="AB1471" i="3"/>
  <c r="AB1472" i="3"/>
  <c r="AB1473" i="3"/>
  <c r="AB1474" i="3"/>
  <c r="AB1475" i="3"/>
  <c r="AB1476" i="3"/>
  <c r="AB1477" i="3"/>
  <c r="AB1478" i="3"/>
  <c r="AB1479" i="3"/>
  <c r="AB1480" i="3"/>
  <c r="AB1481" i="3"/>
  <c r="AB1482" i="3"/>
  <c r="AB1483" i="3"/>
  <c r="AB1484" i="3"/>
  <c r="AB1485" i="3"/>
  <c r="AB1486" i="3"/>
  <c r="AB1487" i="3"/>
  <c r="AB1488" i="3"/>
  <c r="AB1489" i="3"/>
  <c r="AB1490" i="3"/>
  <c r="AB1491" i="3"/>
  <c r="AB1492" i="3"/>
  <c r="AB1493" i="3"/>
  <c r="AB1494" i="3"/>
  <c r="AB1495" i="3"/>
  <c r="AB1496" i="3"/>
  <c r="AB1497" i="3"/>
  <c r="AB1498" i="3"/>
  <c r="AB1499" i="3"/>
  <c r="AB1500" i="3"/>
  <c r="AB1501" i="3"/>
  <c r="AB1502" i="3"/>
  <c r="AB1503" i="3"/>
  <c r="AB1504" i="3"/>
  <c r="AB1505" i="3"/>
  <c r="AB1506" i="3"/>
  <c r="AB1507" i="3"/>
  <c r="AB1508" i="3"/>
  <c r="AB1509" i="3"/>
  <c r="AB1510" i="3"/>
  <c r="AB1511" i="3"/>
  <c r="AB1512" i="3"/>
  <c r="AB1513" i="3"/>
  <c r="AB1514" i="3"/>
  <c r="AB1515" i="3"/>
  <c r="AB1516" i="3"/>
  <c r="AB1517" i="3"/>
  <c r="AB1518" i="3"/>
  <c r="AB1519" i="3"/>
  <c r="AB1520" i="3"/>
  <c r="AB1521" i="3"/>
  <c r="AB1522" i="3"/>
  <c r="AB1523" i="3"/>
  <c r="AB1524" i="3"/>
  <c r="AB1525" i="3"/>
  <c r="AB1526" i="3"/>
  <c r="AB1527" i="3"/>
  <c r="AB1528" i="3"/>
  <c r="AB1529" i="3"/>
  <c r="AB1530" i="3"/>
  <c r="AB1531" i="3"/>
  <c r="AB1532" i="3"/>
  <c r="AB1533" i="3"/>
  <c r="AB1534" i="3"/>
  <c r="AB1535" i="3"/>
  <c r="AB1536" i="3"/>
  <c r="AB1537" i="3"/>
  <c r="AB1538" i="3"/>
  <c r="AB1539" i="3"/>
  <c r="AB1540" i="3"/>
  <c r="AB1541" i="3"/>
  <c r="AB1542" i="3"/>
  <c r="AB1543" i="3"/>
  <c r="AB1544" i="3"/>
  <c r="AB1545" i="3"/>
  <c r="AB1546" i="3"/>
  <c r="AB1547" i="3"/>
  <c r="AB1548" i="3"/>
  <c r="AB1549" i="3"/>
  <c r="AB1550" i="3"/>
  <c r="AB1551" i="3"/>
  <c r="AB1552" i="3"/>
  <c r="AB1553" i="3"/>
  <c r="AB1554" i="3"/>
  <c r="AB1555" i="3"/>
  <c r="AB1556" i="3"/>
  <c r="AB1557" i="3"/>
  <c r="AB1558" i="3"/>
  <c r="AB1559" i="3"/>
  <c r="AB1560" i="3"/>
  <c r="AB1561" i="3"/>
  <c r="AB1562" i="3"/>
  <c r="AB1563" i="3"/>
  <c r="AB1564" i="3"/>
  <c r="AB1565" i="3"/>
  <c r="AB1566" i="3"/>
  <c r="AB1567" i="3"/>
  <c r="AB1568" i="3"/>
  <c r="AB1569" i="3"/>
  <c r="AB1570" i="3"/>
  <c r="AB1571" i="3"/>
  <c r="AB1572" i="3"/>
  <c r="AB1573" i="3"/>
  <c r="AB1574" i="3"/>
  <c r="AB1575" i="3"/>
  <c r="AB1576" i="3"/>
  <c r="AB1577" i="3"/>
  <c r="AB1578" i="3"/>
  <c r="AB1579" i="3"/>
  <c r="AB1580" i="3"/>
  <c r="AB1581" i="3"/>
  <c r="AB1582" i="3"/>
  <c r="AB1583" i="3"/>
  <c r="AB1584" i="3"/>
  <c r="AB1585" i="3"/>
  <c r="AB1586" i="3"/>
  <c r="AB1587" i="3"/>
  <c r="AB1588" i="3"/>
  <c r="AB1589" i="3"/>
  <c r="AB1590" i="3"/>
  <c r="AB1591" i="3"/>
  <c r="AB1592" i="3"/>
  <c r="AB1593" i="3"/>
  <c r="AB1594" i="3"/>
  <c r="AB1595" i="3"/>
  <c r="AB1596" i="3"/>
  <c r="AB1597" i="3"/>
  <c r="AB1598" i="3"/>
  <c r="AB1599" i="3"/>
  <c r="AB1600" i="3"/>
  <c r="AB1601" i="3"/>
  <c r="AB1602" i="3"/>
  <c r="AB1603" i="3"/>
  <c r="AB1604" i="3"/>
  <c r="AB1605" i="3"/>
  <c r="AB1606" i="3"/>
  <c r="AB1607" i="3"/>
  <c r="AB1608" i="3"/>
  <c r="AB1609" i="3"/>
  <c r="AB1610" i="3"/>
  <c r="AB1611" i="3"/>
  <c r="AB1612" i="3"/>
  <c r="AB1613" i="3"/>
  <c r="AB1614" i="3"/>
  <c r="AB1615" i="3"/>
  <c r="AB1616" i="3"/>
  <c r="AB1617" i="3"/>
  <c r="AB1618" i="3"/>
  <c r="AB1619" i="3"/>
  <c r="AB1620" i="3"/>
  <c r="AB1621" i="3"/>
  <c r="AB1622" i="3"/>
  <c r="AB1623" i="3"/>
  <c r="AB1624" i="3"/>
  <c r="AB1625" i="3"/>
  <c r="AB1626" i="3"/>
  <c r="AB1627" i="3"/>
  <c r="AB1628" i="3"/>
  <c r="AB1629" i="3"/>
  <c r="AB1630" i="3"/>
  <c r="AB1631" i="3"/>
  <c r="AB1632" i="3"/>
  <c r="AB1633" i="3"/>
  <c r="AB1634" i="3"/>
  <c r="AB1635" i="3"/>
  <c r="AB1636" i="3"/>
  <c r="AB1637" i="3"/>
  <c r="AB1638" i="3"/>
  <c r="AB1639" i="3"/>
  <c r="AB1640" i="3"/>
  <c r="AB1641" i="3"/>
  <c r="AB1642" i="3"/>
  <c r="AB1643" i="3"/>
  <c r="AB1644" i="3"/>
  <c r="AB1645" i="3"/>
  <c r="AB1646" i="3"/>
  <c r="AB1647" i="3"/>
  <c r="AB1648" i="3"/>
  <c r="AB1649" i="3"/>
  <c r="AB1650" i="3"/>
  <c r="AB1651" i="3"/>
  <c r="AB1652" i="3"/>
  <c r="AB1653" i="3"/>
  <c r="AB1654" i="3"/>
  <c r="AB1655" i="3"/>
  <c r="AB1656" i="3"/>
  <c r="AB1657" i="3"/>
  <c r="AB1658" i="3"/>
  <c r="AB1659" i="3"/>
  <c r="AB1660" i="3"/>
  <c r="AB1661" i="3"/>
  <c r="AB1662" i="3"/>
  <c r="AB1663" i="3"/>
  <c r="AB1664" i="3"/>
  <c r="AB1665" i="3"/>
  <c r="AB1666" i="3"/>
  <c r="AB1667" i="3"/>
  <c r="AB1668" i="3"/>
  <c r="AB1669" i="3"/>
  <c r="AB1670" i="3"/>
  <c r="AB1671" i="3"/>
  <c r="AB1672" i="3"/>
  <c r="AB1673" i="3"/>
  <c r="AB1674" i="3"/>
  <c r="AB1675" i="3"/>
  <c r="AB1676" i="3"/>
  <c r="AB1677" i="3"/>
  <c r="AB1678" i="3"/>
  <c r="AB1679" i="3"/>
  <c r="AB1680" i="3"/>
  <c r="AB1681" i="3"/>
  <c r="AB1682" i="3"/>
  <c r="AB1683" i="3"/>
  <c r="AB1684" i="3"/>
  <c r="AB1685" i="3"/>
  <c r="AB1686" i="3"/>
  <c r="AB1687" i="3"/>
  <c r="AB1688" i="3"/>
  <c r="AB1689" i="3"/>
  <c r="AB1690" i="3"/>
  <c r="AB1691" i="3"/>
  <c r="AB1692" i="3"/>
  <c r="AB1693" i="3"/>
  <c r="AB1694" i="3"/>
  <c r="AB1695" i="3"/>
  <c r="AB1696" i="3"/>
  <c r="AB1697" i="3"/>
  <c r="AB1698" i="3"/>
  <c r="AB1699" i="3"/>
  <c r="AB1700" i="3"/>
  <c r="AB1701" i="3"/>
  <c r="AB1702" i="3"/>
  <c r="AB1703" i="3"/>
  <c r="AB1704" i="3"/>
  <c r="AB1705" i="3"/>
  <c r="AB1706" i="3"/>
  <c r="AB1707" i="3"/>
  <c r="AB1708" i="3"/>
  <c r="AB1709" i="3"/>
  <c r="AB1710" i="3"/>
  <c r="AB1711" i="3"/>
  <c r="AB1712" i="3"/>
  <c r="AB1713" i="3"/>
  <c r="AB1714" i="3"/>
  <c r="AB1715" i="3"/>
  <c r="AB1716" i="3"/>
  <c r="AB1717" i="3"/>
  <c r="AB1718" i="3"/>
  <c r="AB1719" i="3"/>
  <c r="AB1720" i="3"/>
  <c r="AB1721" i="3"/>
  <c r="AB1722" i="3"/>
  <c r="AB1723" i="3"/>
  <c r="AB1724" i="3"/>
  <c r="AB1725" i="3"/>
  <c r="AB1726" i="3"/>
  <c r="AB1727" i="3"/>
  <c r="AB1728" i="3"/>
  <c r="AB1729" i="3"/>
  <c r="AB1730" i="3"/>
  <c r="AB1731" i="3"/>
  <c r="AB1732" i="3"/>
  <c r="AB1733" i="3"/>
  <c r="AB1734" i="3"/>
  <c r="AB1735" i="3"/>
  <c r="AB1736" i="3"/>
  <c r="AB1737" i="3"/>
  <c r="AB1738" i="3"/>
  <c r="AB1739" i="3"/>
  <c r="AB1740" i="3"/>
  <c r="AB1741" i="3"/>
  <c r="AB1742" i="3"/>
  <c r="AB1743" i="3"/>
  <c r="AB1744" i="3"/>
  <c r="AB1745" i="3"/>
  <c r="AB1746" i="3"/>
  <c r="AB1747" i="3"/>
  <c r="AB1748" i="3"/>
  <c r="AB1749" i="3"/>
  <c r="AB1750" i="3"/>
  <c r="AB1751" i="3"/>
  <c r="AB1752" i="3"/>
  <c r="AB1753" i="3"/>
  <c r="AB1754" i="3"/>
  <c r="AB1755" i="3"/>
  <c r="AB1756" i="3"/>
  <c r="AB1757" i="3"/>
  <c r="AB1758" i="3"/>
  <c r="AB1759" i="3"/>
  <c r="AB1760" i="3"/>
  <c r="AB1761" i="3"/>
  <c r="AB1762" i="3"/>
  <c r="AB1763" i="3"/>
  <c r="AB1764" i="3"/>
  <c r="AB1765" i="3"/>
  <c r="AB1766" i="3"/>
  <c r="AB1767" i="3"/>
  <c r="AB1768" i="3"/>
  <c r="AB1769" i="3"/>
  <c r="AB1770" i="3"/>
  <c r="AB1771" i="3"/>
  <c r="AB1772" i="3"/>
  <c r="AB1773" i="3"/>
  <c r="AB1774" i="3"/>
  <c r="AB1775" i="3"/>
  <c r="AB1776" i="3"/>
  <c r="AB1777" i="3"/>
  <c r="AB1778" i="3"/>
  <c r="AB1779" i="3"/>
  <c r="AB1780" i="3"/>
  <c r="AB1781" i="3"/>
  <c r="AB1782" i="3"/>
  <c r="AB1783" i="3"/>
  <c r="AB1784" i="3"/>
  <c r="AB1785" i="3"/>
  <c r="AB1786" i="3"/>
  <c r="AB1787" i="3"/>
  <c r="AB1788" i="3"/>
  <c r="AB1789" i="3"/>
  <c r="AB1790" i="3"/>
  <c r="AB1791" i="3"/>
  <c r="AB1792" i="3"/>
  <c r="AB1793" i="3"/>
  <c r="AB1794" i="3"/>
  <c r="AB1795" i="3"/>
  <c r="AB1796" i="3"/>
  <c r="AB1797" i="3"/>
  <c r="AB1798" i="3"/>
  <c r="AB1799" i="3"/>
  <c r="AB1800" i="3"/>
  <c r="AB1801" i="3"/>
  <c r="AB1802" i="3"/>
  <c r="AB1803" i="3"/>
  <c r="AB1804" i="3"/>
  <c r="AB1805" i="3"/>
  <c r="AB1806" i="3"/>
  <c r="AB1807" i="3"/>
  <c r="AB1808" i="3"/>
  <c r="AB1809" i="3"/>
  <c r="AB1810" i="3"/>
  <c r="AB1811" i="3"/>
  <c r="AB1812" i="3"/>
  <c r="AB1813" i="3"/>
  <c r="AB1814" i="3"/>
  <c r="AB1815" i="3"/>
  <c r="AB1816" i="3"/>
  <c r="AB1817" i="3"/>
  <c r="AB1818" i="3"/>
  <c r="AB1819" i="3"/>
  <c r="AB1820" i="3"/>
  <c r="AB1821" i="3"/>
  <c r="AB1822" i="3"/>
  <c r="AB1823" i="3"/>
  <c r="AB1824" i="3"/>
  <c r="AB1825" i="3"/>
  <c r="AB1826" i="3"/>
  <c r="AB1827" i="3"/>
  <c r="AB1828" i="3"/>
  <c r="AB1829" i="3"/>
  <c r="AB1830" i="3"/>
  <c r="AB1831" i="3"/>
  <c r="AB1832" i="3"/>
  <c r="AB1833" i="3"/>
  <c r="AB1834" i="3"/>
  <c r="AB1835" i="3"/>
  <c r="AB1836" i="3"/>
  <c r="AB1837" i="3"/>
  <c r="AB1838" i="3"/>
  <c r="AB1839" i="3"/>
  <c r="AB1840" i="3"/>
  <c r="AB1841" i="3"/>
  <c r="AB1842" i="3"/>
  <c r="AB1843" i="3"/>
  <c r="AB1844" i="3"/>
  <c r="AB1845" i="3"/>
  <c r="AB1846" i="3"/>
  <c r="AB1847" i="3"/>
  <c r="AB1848" i="3"/>
  <c r="AB1849" i="3"/>
  <c r="AB1850" i="3"/>
  <c r="AB1851" i="3"/>
  <c r="AB1852" i="3"/>
  <c r="AB1853" i="3"/>
  <c r="AB1854" i="3"/>
  <c r="AB1855" i="3"/>
  <c r="AB1856" i="3"/>
  <c r="AB1857" i="3"/>
  <c r="AB1858" i="3"/>
  <c r="AB1859" i="3"/>
  <c r="AB1860" i="3"/>
  <c r="AB1861" i="3"/>
  <c r="AB1862" i="3"/>
  <c r="AB1863" i="3"/>
  <c r="AB1864" i="3"/>
  <c r="AB1865" i="3"/>
  <c r="AB1866" i="3"/>
  <c r="AB1867" i="3"/>
  <c r="AB1868" i="3"/>
  <c r="AB1869" i="3"/>
  <c r="AB1870" i="3"/>
  <c r="AB1871" i="3"/>
  <c r="AB1872" i="3"/>
  <c r="AB1873" i="3"/>
  <c r="AB1874" i="3"/>
  <c r="AB1875" i="3"/>
  <c r="AB1876" i="3"/>
  <c r="AB1877" i="3"/>
  <c r="AB1878" i="3"/>
  <c r="AB1879" i="3"/>
  <c r="AB1880" i="3"/>
  <c r="AB1881" i="3"/>
  <c r="AB1882" i="3"/>
  <c r="AB1883" i="3"/>
  <c r="AB1884" i="3"/>
  <c r="AB1885" i="3"/>
  <c r="AB1886" i="3"/>
  <c r="AB1887" i="3"/>
  <c r="AB1888" i="3"/>
  <c r="AB1889" i="3"/>
  <c r="AB1890" i="3"/>
  <c r="AB1891" i="3"/>
  <c r="AB1892" i="3"/>
  <c r="AB1893" i="3"/>
  <c r="AB1894" i="3"/>
  <c r="AB1895" i="3"/>
  <c r="AB1896" i="3"/>
  <c r="AB1897" i="3"/>
  <c r="AB1898" i="3"/>
  <c r="AB1899" i="3"/>
  <c r="AB1900" i="3"/>
  <c r="AB1901" i="3"/>
  <c r="AB1902" i="3"/>
  <c r="AB1903" i="3"/>
  <c r="AB1904" i="3"/>
  <c r="AB1905" i="3"/>
  <c r="AB1906" i="3"/>
  <c r="AB1907" i="3"/>
  <c r="AB1908" i="3"/>
  <c r="AB1909" i="3"/>
  <c r="AB1910" i="3"/>
  <c r="AB1911" i="3"/>
  <c r="AB1912" i="3"/>
  <c r="AB1913" i="3"/>
  <c r="AB1914" i="3"/>
  <c r="AB1915" i="3"/>
  <c r="AB1916" i="3"/>
  <c r="AB1917" i="3"/>
  <c r="AB1918" i="3"/>
  <c r="AB1919" i="3"/>
  <c r="AB1920" i="3"/>
  <c r="AB1921" i="3"/>
  <c r="AB1922" i="3"/>
  <c r="AB1923" i="3"/>
  <c r="AB1924" i="3"/>
  <c r="AB1925" i="3"/>
  <c r="AB1926" i="3"/>
  <c r="AB1927" i="3"/>
  <c r="AB1928" i="3"/>
  <c r="AB1929" i="3"/>
  <c r="AB1930" i="3"/>
  <c r="AB1931" i="3"/>
  <c r="AB1932" i="3"/>
  <c r="AB1933" i="3"/>
  <c r="AB1934" i="3"/>
  <c r="AB1935" i="3"/>
  <c r="AB1936" i="3"/>
  <c r="AB1937" i="3"/>
  <c r="AB1938" i="3"/>
  <c r="AB1939" i="3"/>
  <c r="AB1940" i="3"/>
  <c r="AB1941" i="3"/>
  <c r="AB1942" i="3"/>
  <c r="AB1943" i="3"/>
  <c r="AB1944" i="3"/>
  <c r="AB1945" i="3"/>
  <c r="AB1946" i="3"/>
  <c r="AB1947" i="3"/>
  <c r="AB1948" i="3"/>
  <c r="AB1949" i="3"/>
  <c r="AB1950" i="3"/>
  <c r="AB1951" i="3"/>
  <c r="AB1952" i="3"/>
  <c r="AB1953" i="3"/>
  <c r="AB1954" i="3"/>
  <c r="AB1955" i="3"/>
  <c r="AB1956" i="3"/>
  <c r="AB1957" i="3"/>
  <c r="AB1958" i="3"/>
  <c r="AB1959" i="3"/>
  <c r="AB1960" i="3"/>
  <c r="AB1961" i="3"/>
  <c r="AB1962" i="3"/>
  <c r="AB1963" i="3"/>
  <c r="AB1964" i="3"/>
  <c r="AB1965" i="3"/>
  <c r="AB1966" i="3"/>
  <c r="AB1967" i="3"/>
  <c r="AB1968" i="3"/>
  <c r="AB1969" i="3"/>
  <c r="AB1970" i="3"/>
  <c r="AB1971" i="3"/>
  <c r="AB1972" i="3"/>
  <c r="AB1973" i="3"/>
  <c r="AB1974" i="3"/>
  <c r="AB1975" i="3"/>
  <c r="AB1976" i="3"/>
  <c r="AB1977" i="3"/>
  <c r="AB1978" i="3"/>
  <c r="AB1979" i="3"/>
  <c r="AB1980" i="3"/>
  <c r="AB1981" i="3"/>
  <c r="AB1982" i="3"/>
  <c r="AB1983" i="3"/>
  <c r="AB1984" i="3"/>
  <c r="AB1985" i="3"/>
  <c r="AB1986" i="3"/>
  <c r="AB1987" i="3"/>
  <c r="AB1988" i="3"/>
  <c r="AB1989" i="3"/>
  <c r="AB1990" i="3"/>
  <c r="AB1991" i="3"/>
  <c r="AB1992" i="3"/>
  <c r="AB1993" i="3"/>
  <c r="AB1994" i="3"/>
  <c r="AB1995" i="3"/>
  <c r="AB1996" i="3"/>
  <c r="AB1997" i="3"/>
  <c r="AB1998" i="3"/>
  <c r="AB1999" i="3"/>
  <c r="AB2000" i="3"/>
  <c r="AB2001" i="3"/>
  <c r="AB2002" i="3"/>
  <c r="AB2003" i="3"/>
  <c r="AB2004" i="3"/>
  <c r="AB2005" i="3"/>
  <c r="AB2006" i="3"/>
  <c r="AB2007" i="3"/>
  <c r="AB2008" i="3"/>
  <c r="AB2009" i="3"/>
  <c r="AB2010" i="3"/>
  <c r="AB2011" i="3"/>
  <c r="AB2012" i="3"/>
  <c r="AB2013" i="3"/>
  <c r="AB2014" i="3"/>
  <c r="AB2015" i="3"/>
  <c r="AB2016" i="3"/>
  <c r="AB2017" i="3"/>
  <c r="AB2018" i="3"/>
  <c r="AB2019" i="3"/>
  <c r="AB2020" i="3"/>
  <c r="AB2021" i="3"/>
  <c r="AB2022" i="3"/>
  <c r="AB2023" i="3"/>
  <c r="AB2024" i="3"/>
  <c r="AB2025" i="3"/>
  <c r="AB2026" i="3"/>
  <c r="AB2027" i="3"/>
  <c r="AB2028" i="3"/>
  <c r="AB2029" i="3"/>
  <c r="AB2030" i="3"/>
  <c r="AB2031" i="3"/>
  <c r="AB2032" i="3"/>
  <c r="AB2033" i="3"/>
  <c r="AB2034" i="3"/>
  <c r="AB2035" i="3"/>
  <c r="AB2036" i="3"/>
  <c r="AB2037" i="3"/>
  <c r="AB2038" i="3"/>
  <c r="AB2039" i="3"/>
  <c r="AB2040" i="3"/>
  <c r="AB2041" i="3"/>
  <c r="AB2042" i="3"/>
  <c r="AB2043" i="3"/>
  <c r="AB2044" i="3"/>
  <c r="AB2045" i="3"/>
  <c r="AB2046" i="3"/>
  <c r="AB2047" i="3"/>
  <c r="AB2048" i="3"/>
  <c r="AB2049" i="3"/>
  <c r="AB2050" i="3"/>
  <c r="AB2051" i="3"/>
  <c r="AB2052" i="3"/>
  <c r="AB2053" i="3"/>
  <c r="AB2054" i="3"/>
  <c r="AB2055" i="3"/>
  <c r="AB2056" i="3"/>
  <c r="AB2057" i="3"/>
  <c r="AB2058" i="3"/>
  <c r="AB2059" i="3"/>
  <c r="AB2060" i="3"/>
  <c r="AB2061" i="3"/>
  <c r="AB2062" i="3"/>
  <c r="AB2063" i="3"/>
  <c r="AB2064" i="3"/>
  <c r="AB2065" i="3"/>
  <c r="AB2066" i="3"/>
  <c r="AB2067" i="3"/>
  <c r="AB2068" i="3"/>
  <c r="AB2069" i="3"/>
  <c r="AB2070" i="3"/>
  <c r="AB2071" i="3"/>
  <c r="AB2072" i="3"/>
  <c r="AB2073" i="3"/>
  <c r="AB2074" i="3"/>
  <c r="AB2075" i="3"/>
  <c r="AB2076" i="3"/>
  <c r="AB2077" i="3"/>
  <c r="AB2078" i="3"/>
  <c r="AB2079" i="3"/>
  <c r="AB2080" i="3"/>
  <c r="AB2081" i="3"/>
  <c r="AB2082" i="3"/>
  <c r="AB2083" i="3"/>
  <c r="AB2084" i="3"/>
  <c r="AB2085" i="3"/>
  <c r="AB2086" i="3"/>
  <c r="AB2087" i="3"/>
  <c r="AB2088" i="3"/>
  <c r="AB2089" i="3"/>
  <c r="AB2090" i="3"/>
  <c r="AB2091" i="3"/>
  <c r="AB2092" i="3"/>
  <c r="AB2093" i="3"/>
  <c r="AB2094" i="3"/>
  <c r="AB2095" i="3"/>
  <c r="AB2096" i="3"/>
  <c r="AB2097" i="3"/>
  <c r="AB2098" i="3"/>
  <c r="AB2099" i="3"/>
  <c r="AB2100" i="3"/>
  <c r="AB2101" i="3"/>
  <c r="AB2102" i="3"/>
  <c r="AB2103" i="3"/>
  <c r="AB2104" i="3"/>
  <c r="AB2105" i="3"/>
  <c r="AB2106" i="3"/>
  <c r="AB2107" i="3"/>
  <c r="AB2108" i="3"/>
  <c r="AB2109" i="3"/>
  <c r="AB2110" i="3"/>
  <c r="AB2111" i="3"/>
  <c r="AB2112" i="3"/>
  <c r="AB2113" i="3"/>
  <c r="AB2114" i="3"/>
  <c r="AB2115" i="3"/>
  <c r="AB2116" i="3"/>
  <c r="AB2117" i="3"/>
  <c r="AB2118" i="3"/>
  <c r="AB2119" i="3"/>
  <c r="AB2120" i="3"/>
  <c r="AB2121" i="3"/>
  <c r="AB2122" i="3"/>
  <c r="AB2123" i="3"/>
  <c r="AB2124" i="3"/>
  <c r="AB2125" i="3"/>
  <c r="AB2126" i="3"/>
  <c r="AB2127" i="3"/>
  <c r="AB2128" i="3"/>
  <c r="AB2129" i="3"/>
  <c r="AB2130" i="3"/>
  <c r="AB2131" i="3"/>
  <c r="AB2132" i="3"/>
  <c r="AB2133" i="3"/>
  <c r="AB2134" i="3"/>
  <c r="AB2135" i="3"/>
  <c r="AB2136" i="3"/>
  <c r="AB2137" i="3"/>
  <c r="AB2138" i="3"/>
  <c r="AB2139" i="3"/>
  <c r="AB2140" i="3"/>
  <c r="AB2141" i="3"/>
  <c r="AB2142" i="3"/>
  <c r="AB2143" i="3"/>
  <c r="AB2144" i="3"/>
  <c r="AB2145" i="3"/>
  <c r="AB2146" i="3"/>
  <c r="AB2147" i="3"/>
  <c r="AB2148" i="3"/>
  <c r="AB2149" i="3"/>
  <c r="AB2150" i="3"/>
  <c r="AB2151" i="3"/>
  <c r="AB2152" i="3"/>
  <c r="AB2153" i="3"/>
  <c r="AB2154" i="3"/>
  <c r="AB2155" i="3"/>
  <c r="AB2156" i="3"/>
  <c r="AB2157" i="3"/>
  <c r="AB2158" i="3"/>
  <c r="AB2159" i="3"/>
  <c r="AB2160" i="3"/>
  <c r="AB2161" i="3"/>
  <c r="AB2162" i="3"/>
  <c r="AB2163" i="3"/>
  <c r="AB2164" i="3"/>
  <c r="AB2165" i="3"/>
  <c r="AB2166" i="3"/>
  <c r="AB2167" i="3"/>
  <c r="AB2168" i="3"/>
  <c r="AB2169" i="3"/>
  <c r="AB2170" i="3"/>
  <c r="AB2171" i="3"/>
  <c r="AB2172" i="3"/>
  <c r="AB2173" i="3"/>
  <c r="AB2174" i="3"/>
  <c r="AB2175" i="3"/>
  <c r="AB2176" i="3"/>
  <c r="AB2177" i="3"/>
  <c r="AB2178" i="3"/>
  <c r="AB2179" i="3"/>
  <c r="AB2180" i="3"/>
  <c r="AB2181" i="3"/>
  <c r="AB2182" i="3"/>
  <c r="AB2183" i="3"/>
  <c r="AB2184" i="3"/>
  <c r="AB2185" i="3"/>
  <c r="AB2186" i="3"/>
  <c r="AB2187" i="3"/>
  <c r="AB2188" i="3"/>
  <c r="AB2189" i="3"/>
  <c r="AB2190" i="3"/>
  <c r="AB2191" i="3"/>
  <c r="AB2192" i="3"/>
  <c r="AB2193" i="3"/>
  <c r="AB2194" i="3"/>
  <c r="AB2195" i="3"/>
  <c r="AB2196" i="3"/>
  <c r="AB2197" i="3"/>
  <c r="AB2198" i="3"/>
  <c r="AB2199" i="3"/>
  <c r="AB2200" i="3"/>
  <c r="AB2201" i="3"/>
  <c r="AB2202" i="3"/>
  <c r="AB2203" i="3"/>
  <c r="AB2204" i="3"/>
  <c r="AB2205" i="3"/>
  <c r="AB2206" i="3"/>
  <c r="AB2207" i="3"/>
  <c r="AB2208" i="3"/>
  <c r="AB2209" i="3"/>
  <c r="AB2210" i="3"/>
  <c r="AB2211" i="3"/>
  <c r="AB2212" i="3"/>
  <c r="AB2213" i="3"/>
  <c r="AB2214" i="3"/>
  <c r="AB2215" i="3"/>
  <c r="AB2216" i="3"/>
  <c r="AB2217" i="3"/>
  <c r="AB2218" i="3"/>
  <c r="AB2219" i="3"/>
  <c r="AB2220" i="3"/>
  <c r="AB2221" i="3"/>
  <c r="AB2222" i="3"/>
  <c r="AB2223" i="3"/>
  <c r="AB2224" i="3"/>
  <c r="AB2225" i="3"/>
  <c r="AB2226" i="3"/>
  <c r="AB2227" i="3"/>
  <c r="AB2228" i="3"/>
  <c r="AB2229" i="3"/>
  <c r="AB2230" i="3"/>
  <c r="AB2231" i="3"/>
  <c r="AB2232" i="3"/>
  <c r="AB2233" i="3"/>
  <c r="AB2234" i="3"/>
  <c r="AB2235" i="3"/>
  <c r="AB2236" i="3"/>
  <c r="AB2237" i="3"/>
  <c r="AB2238" i="3"/>
  <c r="AB2239" i="3"/>
  <c r="AB2240" i="3"/>
  <c r="AB2241" i="3"/>
  <c r="AB2242" i="3"/>
  <c r="AB2243" i="3"/>
  <c r="AB2244" i="3"/>
  <c r="AB2245" i="3"/>
  <c r="AB2246" i="3"/>
  <c r="AB2247" i="3"/>
  <c r="AB2248" i="3"/>
  <c r="AB2249" i="3"/>
  <c r="AB2250" i="3"/>
  <c r="AB2251" i="3"/>
  <c r="AB2252" i="3"/>
  <c r="AB2253" i="3"/>
  <c r="AB2254" i="3"/>
  <c r="AB2255" i="3"/>
  <c r="AB2256" i="3"/>
  <c r="AB2257" i="3"/>
  <c r="AB2258" i="3"/>
  <c r="AB2259" i="3"/>
  <c r="AB2260" i="3"/>
  <c r="AB2261" i="3"/>
  <c r="AB2262" i="3"/>
  <c r="AB2263" i="3"/>
  <c r="AB2264" i="3"/>
  <c r="AB2265" i="3"/>
  <c r="AB2266" i="3"/>
  <c r="AB2267" i="3"/>
  <c r="AB2268" i="3"/>
  <c r="AB2269" i="3"/>
  <c r="AB2270" i="3"/>
  <c r="AB2271" i="3"/>
  <c r="AB2272" i="3"/>
  <c r="AB2273" i="3"/>
  <c r="AB2274" i="3"/>
  <c r="AB2275" i="3"/>
  <c r="AB2276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 s="1"/>
  <c r="Z238" i="3"/>
  <c r="AA238" i="3" s="1"/>
  <c r="Z239" i="3"/>
  <c r="AA239" i="3" s="1"/>
  <c r="Z240" i="3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 s="1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 s="1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 s="1"/>
  <c r="Z413" i="3"/>
  <c r="AA413" i="3" s="1"/>
  <c r="Z414" i="3"/>
  <c r="AA414" i="3" s="1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 s="1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 s="1"/>
  <c r="Z429" i="3"/>
  <c r="AA429" i="3" s="1"/>
  <c r="Z430" i="3"/>
  <c r="AA430" i="3" s="1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 s="1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 s="1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 s="1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 s="1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 s="1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 s="1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 s="1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 s="1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 s="1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 s="1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 s="1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 s="1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 s="1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 s="1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 s="1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 s="1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 s="1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 s="1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 s="1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 s="1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 s="1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 s="1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 s="1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 s="1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 s="1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 s="1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 s="1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Z1035" i="3"/>
  <c r="AA1035" i="3" s="1"/>
  <c r="Z1036" i="3"/>
  <c r="AA1036" i="3" s="1"/>
  <c r="Z1037" i="3"/>
  <c r="AA1037" i="3" s="1"/>
  <c r="Z1038" i="3"/>
  <c r="AA1038" i="3" s="1"/>
  <c r="Z1039" i="3"/>
  <c r="AA1039" i="3" s="1"/>
  <c r="Z1040" i="3"/>
  <c r="AA1040" i="3" s="1"/>
  <c r="Z1041" i="3"/>
  <c r="AA1041" i="3" s="1"/>
  <c r="Z1042" i="3"/>
  <c r="AA1042" i="3" s="1"/>
  <c r="Z1043" i="3"/>
  <c r="AA1043" i="3" s="1"/>
  <c r="Z1044" i="3"/>
  <c r="AA1044" i="3" s="1"/>
  <c r="Z1045" i="3"/>
  <c r="AA1045" i="3" s="1"/>
  <c r="Z1046" i="3"/>
  <c r="AA1046" i="3" s="1"/>
  <c r="Z1047" i="3"/>
  <c r="AA1047" i="3" s="1"/>
  <c r="Z1048" i="3"/>
  <c r="AA1048" i="3" s="1"/>
  <c r="Z1049" i="3"/>
  <c r="AA1049" i="3" s="1"/>
  <c r="Z1050" i="3"/>
  <c r="AA1050" i="3" s="1"/>
  <c r="Z1051" i="3"/>
  <c r="AA1051" i="3" s="1"/>
  <c r="Z1052" i="3"/>
  <c r="AA1052" i="3" s="1"/>
  <c r="Z1053" i="3"/>
  <c r="AA1053" i="3" s="1"/>
  <c r="Z1054" i="3"/>
  <c r="AA1054" i="3" s="1"/>
  <c r="Z1055" i="3"/>
  <c r="AA1055" i="3" s="1"/>
  <c r="Z1056" i="3"/>
  <c r="AA1056" i="3" s="1"/>
  <c r="Z1057" i="3"/>
  <c r="AA1057" i="3" s="1"/>
  <c r="Z1058" i="3"/>
  <c r="AA1058" i="3" s="1"/>
  <c r="Z1059" i="3"/>
  <c r="AA1059" i="3" s="1"/>
  <c r="Z1060" i="3"/>
  <c r="AA1060" i="3" s="1"/>
  <c r="Z1061" i="3"/>
  <c r="AA1061" i="3" s="1"/>
  <c r="Z1062" i="3"/>
  <c r="AA1062" i="3" s="1"/>
  <c r="Z1063" i="3"/>
  <c r="AA1063" i="3" s="1"/>
  <c r="Z1064" i="3"/>
  <c r="AA1064" i="3" s="1"/>
  <c r="Z1065" i="3"/>
  <c r="AA1065" i="3" s="1"/>
  <c r="Z1066" i="3"/>
  <c r="AA1066" i="3" s="1"/>
  <c r="Z1067" i="3"/>
  <c r="AA1067" i="3" s="1"/>
  <c r="Z1068" i="3"/>
  <c r="AA1068" i="3" s="1"/>
  <c r="Z1069" i="3"/>
  <c r="AA1069" i="3" s="1"/>
  <c r="Z1070" i="3"/>
  <c r="AA1070" i="3" s="1"/>
  <c r="Z1071" i="3"/>
  <c r="AA1071" i="3" s="1"/>
  <c r="Z1072" i="3"/>
  <c r="AA1072" i="3" s="1"/>
  <c r="Z1073" i="3"/>
  <c r="AA1073" i="3" s="1"/>
  <c r="Z1074" i="3"/>
  <c r="AA1074" i="3" s="1"/>
  <c r="Z1075" i="3"/>
  <c r="AA1075" i="3" s="1"/>
  <c r="Z1076" i="3"/>
  <c r="AA1076" i="3" s="1"/>
  <c r="Z1077" i="3"/>
  <c r="AA1077" i="3" s="1"/>
  <c r="Z1078" i="3"/>
  <c r="AA1078" i="3" s="1"/>
  <c r="Z1079" i="3"/>
  <c r="AA1079" i="3" s="1"/>
  <c r="Z1080" i="3"/>
  <c r="AA1080" i="3" s="1"/>
  <c r="Z1081" i="3"/>
  <c r="AA1081" i="3" s="1"/>
  <c r="Z1082" i="3"/>
  <c r="AA1082" i="3" s="1"/>
  <c r="Z1083" i="3"/>
  <c r="AA1083" i="3" s="1"/>
  <c r="Z1084" i="3"/>
  <c r="AA1084" i="3" s="1"/>
  <c r="Z1085" i="3"/>
  <c r="AA1085" i="3" s="1"/>
  <c r="Z1086" i="3"/>
  <c r="AA1086" i="3" s="1"/>
  <c r="Z1087" i="3"/>
  <c r="AA1087" i="3" s="1"/>
  <c r="Z1088" i="3"/>
  <c r="AA1088" i="3" s="1"/>
  <c r="Z1089" i="3"/>
  <c r="AA1089" i="3" s="1"/>
  <c r="Z1090" i="3"/>
  <c r="AA1090" i="3" s="1"/>
  <c r="Z1091" i="3"/>
  <c r="AA1091" i="3" s="1"/>
  <c r="Z1092" i="3"/>
  <c r="AA1092" i="3" s="1"/>
  <c r="Z1093" i="3"/>
  <c r="AA1093" i="3" s="1"/>
  <c r="Z1094" i="3"/>
  <c r="AA1094" i="3" s="1"/>
  <c r="Z1095" i="3"/>
  <c r="AA1095" i="3" s="1"/>
  <c r="Z1096" i="3"/>
  <c r="AA1096" i="3" s="1"/>
  <c r="Z1097" i="3"/>
  <c r="AA1097" i="3" s="1"/>
  <c r="Z1098" i="3"/>
  <c r="AA1098" i="3" s="1"/>
  <c r="Z1099" i="3"/>
  <c r="AA1099" i="3" s="1"/>
  <c r="Z1100" i="3"/>
  <c r="AA1100" i="3" s="1"/>
  <c r="Z1101" i="3"/>
  <c r="AA1101" i="3" s="1"/>
  <c r="Z1102" i="3"/>
  <c r="AA1102" i="3" s="1"/>
  <c r="Z1103" i="3"/>
  <c r="AA1103" i="3" s="1"/>
  <c r="Z1104" i="3"/>
  <c r="AA1104" i="3" s="1"/>
  <c r="Z1105" i="3"/>
  <c r="AA1105" i="3" s="1"/>
  <c r="Z1106" i="3"/>
  <c r="AA1106" i="3" s="1"/>
  <c r="Z1107" i="3"/>
  <c r="AA1107" i="3" s="1"/>
  <c r="Z1108" i="3"/>
  <c r="AA1108" i="3" s="1"/>
  <c r="Z1109" i="3"/>
  <c r="AA1109" i="3" s="1"/>
  <c r="Z1110" i="3"/>
  <c r="AA1110" i="3" s="1"/>
  <c r="Z1111" i="3"/>
  <c r="AA1111" i="3" s="1"/>
  <c r="Z1112" i="3"/>
  <c r="AA1112" i="3" s="1"/>
  <c r="Z1113" i="3"/>
  <c r="AA1113" i="3" s="1"/>
  <c r="Z1114" i="3"/>
  <c r="AA1114" i="3" s="1"/>
  <c r="Z1115" i="3"/>
  <c r="AA1115" i="3" s="1"/>
  <c r="Z1116" i="3"/>
  <c r="AA1116" i="3" s="1"/>
  <c r="Z1117" i="3"/>
  <c r="AA1117" i="3" s="1"/>
  <c r="Z1118" i="3"/>
  <c r="AA1118" i="3" s="1"/>
  <c r="Z1119" i="3"/>
  <c r="AA1119" i="3" s="1"/>
  <c r="Z1120" i="3"/>
  <c r="AA1120" i="3" s="1"/>
  <c r="Z1121" i="3"/>
  <c r="AA1121" i="3" s="1"/>
  <c r="Z1122" i="3"/>
  <c r="AA1122" i="3" s="1"/>
  <c r="Z1123" i="3"/>
  <c r="AA1123" i="3" s="1"/>
  <c r="Z1124" i="3"/>
  <c r="AA1124" i="3" s="1"/>
  <c r="Z1125" i="3"/>
  <c r="AA1125" i="3" s="1"/>
  <c r="Z1126" i="3"/>
  <c r="AA1126" i="3" s="1"/>
  <c r="Z1127" i="3"/>
  <c r="AA1127" i="3" s="1"/>
  <c r="Z1128" i="3"/>
  <c r="AA1128" i="3" s="1"/>
  <c r="Z1129" i="3"/>
  <c r="AA1129" i="3" s="1"/>
  <c r="Z1130" i="3"/>
  <c r="AA1130" i="3" s="1"/>
  <c r="Z1131" i="3"/>
  <c r="AA1131" i="3" s="1"/>
  <c r="Z1132" i="3"/>
  <c r="AA1132" i="3" s="1"/>
  <c r="Z1133" i="3"/>
  <c r="AA1133" i="3" s="1"/>
  <c r="Z1134" i="3"/>
  <c r="AA1134" i="3" s="1"/>
  <c r="Z1135" i="3"/>
  <c r="AA1135" i="3" s="1"/>
  <c r="Z1136" i="3"/>
  <c r="AA1136" i="3" s="1"/>
  <c r="Z1137" i="3"/>
  <c r="AA1137" i="3" s="1"/>
  <c r="Z1138" i="3"/>
  <c r="AA1138" i="3" s="1"/>
  <c r="Z1139" i="3"/>
  <c r="AA1139" i="3" s="1"/>
  <c r="Z1140" i="3"/>
  <c r="AA1140" i="3" s="1"/>
  <c r="Z1141" i="3"/>
  <c r="AA1141" i="3" s="1"/>
  <c r="Z1142" i="3"/>
  <c r="AA1142" i="3" s="1"/>
  <c r="Z1143" i="3"/>
  <c r="AA1143" i="3" s="1"/>
  <c r="Z1144" i="3"/>
  <c r="AA1144" i="3" s="1"/>
  <c r="Z1145" i="3"/>
  <c r="AA1145" i="3" s="1"/>
  <c r="Z1146" i="3"/>
  <c r="AA1146" i="3" s="1"/>
  <c r="Z1147" i="3"/>
  <c r="AA1147" i="3" s="1"/>
  <c r="Z1148" i="3"/>
  <c r="AA1148" i="3" s="1"/>
  <c r="Z1149" i="3"/>
  <c r="AA1149" i="3" s="1"/>
  <c r="Z1150" i="3"/>
  <c r="AA1150" i="3" s="1"/>
  <c r="Z1151" i="3"/>
  <c r="AA1151" i="3" s="1"/>
  <c r="Z1152" i="3"/>
  <c r="AA1152" i="3" s="1"/>
  <c r="Z1153" i="3"/>
  <c r="AA1153" i="3" s="1"/>
  <c r="Z1154" i="3"/>
  <c r="AA1154" i="3" s="1"/>
  <c r="Z1155" i="3"/>
  <c r="AA1155" i="3" s="1"/>
  <c r="Z1156" i="3"/>
  <c r="AA1156" i="3" s="1"/>
  <c r="Z1157" i="3"/>
  <c r="AA1157" i="3" s="1"/>
  <c r="Z1158" i="3"/>
  <c r="AA1158" i="3" s="1"/>
  <c r="Z1159" i="3"/>
  <c r="AA1159" i="3" s="1"/>
  <c r="Z1160" i="3"/>
  <c r="AA1160" i="3" s="1"/>
  <c r="Z1161" i="3"/>
  <c r="AA1161" i="3" s="1"/>
  <c r="Z1162" i="3"/>
  <c r="AA1162" i="3" s="1"/>
  <c r="Z1163" i="3"/>
  <c r="AA1163" i="3" s="1"/>
  <c r="Z1164" i="3"/>
  <c r="AA1164" i="3" s="1"/>
  <c r="Z1165" i="3"/>
  <c r="AA1165" i="3" s="1"/>
  <c r="Z1166" i="3"/>
  <c r="AA1166" i="3" s="1"/>
  <c r="Z1167" i="3"/>
  <c r="AA1167" i="3" s="1"/>
  <c r="Z1168" i="3"/>
  <c r="AA1168" i="3" s="1"/>
  <c r="Z1169" i="3"/>
  <c r="AA1169" i="3" s="1"/>
  <c r="Z1170" i="3"/>
  <c r="AA1170" i="3" s="1"/>
  <c r="Z1171" i="3"/>
  <c r="AA1171" i="3" s="1"/>
  <c r="Z1172" i="3"/>
  <c r="AA1172" i="3" s="1"/>
  <c r="Z1173" i="3"/>
  <c r="AA1173" i="3" s="1"/>
  <c r="Z1174" i="3"/>
  <c r="AA1174" i="3" s="1"/>
  <c r="Z1175" i="3"/>
  <c r="AA1175" i="3" s="1"/>
  <c r="Z1176" i="3"/>
  <c r="AA1176" i="3" s="1"/>
  <c r="Z1177" i="3"/>
  <c r="AA1177" i="3" s="1"/>
  <c r="Z1178" i="3"/>
  <c r="AA1178" i="3" s="1"/>
  <c r="Z1179" i="3"/>
  <c r="AA1179" i="3" s="1"/>
  <c r="Z1180" i="3"/>
  <c r="AA1180" i="3" s="1"/>
  <c r="Z1181" i="3"/>
  <c r="AA1181" i="3" s="1"/>
  <c r="Z1182" i="3"/>
  <c r="AA1182" i="3" s="1"/>
  <c r="Z1183" i="3"/>
  <c r="AA1183" i="3" s="1"/>
  <c r="Z1184" i="3"/>
  <c r="AA1184" i="3" s="1"/>
  <c r="Z1185" i="3"/>
  <c r="AA1185" i="3" s="1"/>
  <c r="Z1186" i="3"/>
  <c r="AA1186" i="3" s="1"/>
  <c r="Z1187" i="3"/>
  <c r="AA1187" i="3" s="1"/>
  <c r="Z1188" i="3"/>
  <c r="AA1188" i="3" s="1"/>
  <c r="Z1189" i="3"/>
  <c r="AA1189" i="3" s="1"/>
  <c r="Z1190" i="3"/>
  <c r="AA1190" i="3" s="1"/>
  <c r="Z1191" i="3"/>
  <c r="AA1191" i="3" s="1"/>
  <c r="Z1192" i="3"/>
  <c r="AA1192" i="3" s="1"/>
  <c r="Z1193" i="3"/>
  <c r="AA1193" i="3" s="1"/>
  <c r="Z1194" i="3"/>
  <c r="AA1194" i="3" s="1"/>
  <c r="Z1195" i="3"/>
  <c r="AA1195" i="3" s="1"/>
  <c r="Z1196" i="3"/>
  <c r="AA1196" i="3" s="1"/>
  <c r="Z1197" i="3"/>
  <c r="AA1197" i="3" s="1"/>
  <c r="Z1198" i="3"/>
  <c r="AA1198" i="3" s="1"/>
  <c r="Z1199" i="3"/>
  <c r="AA1199" i="3" s="1"/>
  <c r="Z1200" i="3"/>
  <c r="AA1200" i="3" s="1"/>
  <c r="Z1201" i="3"/>
  <c r="AA1201" i="3" s="1"/>
  <c r="Z1202" i="3"/>
  <c r="AA1202" i="3" s="1"/>
  <c r="Z1203" i="3"/>
  <c r="AA1203" i="3" s="1"/>
  <c r="Z1204" i="3"/>
  <c r="AA1204" i="3" s="1"/>
  <c r="Z1205" i="3"/>
  <c r="AA1205" i="3" s="1"/>
  <c r="Z1206" i="3"/>
  <c r="AA1206" i="3" s="1"/>
  <c r="Z1207" i="3"/>
  <c r="AA1207" i="3" s="1"/>
  <c r="Z1208" i="3"/>
  <c r="AA1208" i="3" s="1"/>
  <c r="Z1209" i="3"/>
  <c r="AA1209" i="3" s="1"/>
  <c r="Z1210" i="3"/>
  <c r="AA1210" i="3" s="1"/>
  <c r="Z1211" i="3"/>
  <c r="AA1211" i="3" s="1"/>
  <c r="Z1212" i="3"/>
  <c r="AA1212" i="3" s="1"/>
  <c r="Z1213" i="3"/>
  <c r="AA1213" i="3" s="1"/>
  <c r="Z1214" i="3"/>
  <c r="AA1214" i="3" s="1"/>
  <c r="Z1215" i="3"/>
  <c r="AA1215" i="3" s="1"/>
  <c r="Z1216" i="3"/>
  <c r="AA1216" i="3" s="1"/>
  <c r="Z1217" i="3"/>
  <c r="AA1217" i="3" s="1"/>
  <c r="Z1218" i="3"/>
  <c r="AA1218" i="3" s="1"/>
  <c r="Z1219" i="3"/>
  <c r="AA1219" i="3" s="1"/>
  <c r="Z1220" i="3"/>
  <c r="AA1220" i="3" s="1"/>
  <c r="Z1221" i="3"/>
  <c r="AA1221" i="3" s="1"/>
  <c r="Z1222" i="3"/>
  <c r="AA1222" i="3" s="1"/>
  <c r="Z1223" i="3"/>
  <c r="AA1223" i="3" s="1"/>
  <c r="Z1224" i="3"/>
  <c r="AA1224" i="3" s="1"/>
  <c r="Z1225" i="3"/>
  <c r="AA1225" i="3" s="1"/>
  <c r="Z1226" i="3"/>
  <c r="AA1226" i="3" s="1"/>
  <c r="Z1227" i="3"/>
  <c r="AA1227" i="3" s="1"/>
  <c r="Z1228" i="3"/>
  <c r="AA1228" i="3" s="1"/>
  <c r="Z1229" i="3"/>
  <c r="AA1229" i="3" s="1"/>
  <c r="Z1230" i="3"/>
  <c r="AA1230" i="3" s="1"/>
  <c r="Z1231" i="3"/>
  <c r="AA1231" i="3" s="1"/>
  <c r="Z1232" i="3"/>
  <c r="AA1232" i="3" s="1"/>
  <c r="Z1233" i="3"/>
  <c r="AA1233" i="3" s="1"/>
  <c r="Z1234" i="3"/>
  <c r="AA1234" i="3" s="1"/>
  <c r="Z1235" i="3"/>
  <c r="AA1235" i="3" s="1"/>
  <c r="Z1236" i="3"/>
  <c r="AA1236" i="3" s="1"/>
  <c r="Z1237" i="3"/>
  <c r="AA1237" i="3" s="1"/>
  <c r="Z1238" i="3"/>
  <c r="AA1238" i="3" s="1"/>
  <c r="Z1239" i="3"/>
  <c r="AA1239" i="3" s="1"/>
  <c r="Z1240" i="3"/>
  <c r="AA1240" i="3" s="1"/>
  <c r="Z1241" i="3"/>
  <c r="AA1241" i="3" s="1"/>
  <c r="Z1242" i="3"/>
  <c r="AA1242" i="3" s="1"/>
  <c r="Z1243" i="3"/>
  <c r="AA1243" i="3" s="1"/>
  <c r="Z1244" i="3"/>
  <c r="AA1244" i="3" s="1"/>
  <c r="Z1245" i="3"/>
  <c r="AA1245" i="3" s="1"/>
  <c r="Z1246" i="3"/>
  <c r="AA1246" i="3" s="1"/>
  <c r="Z1247" i="3"/>
  <c r="AA1247" i="3" s="1"/>
  <c r="Z1248" i="3"/>
  <c r="AA1248" i="3" s="1"/>
  <c r="Z1249" i="3"/>
  <c r="AA1249" i="3" s="1"/>
  <c r="Z1250" i="3"/>
  <c r="AA1250" i="3" s="1"/>
  <c r="Z1251" i="3"/>
  <c r="AA1251" i="3" s="1"/>
  <c r="Z1252" i="3"/>
  <c r="AA1252" i="3" s="1"/>
  <c r="Z1253" i="3"/>
  <c r="AA1253" i="3" s="1"/>
  <c r="Z1254" i="3"/>
  <c r="AA1254" i="3" s="1"/>
  <c r="Z1255" i="3"/>
  <c r="AA1255" i="3" s="1"/>
  <c r="Z1256" i="3"/>
  <c r="AA1256" i="3" s="1"/>
  <c r="Z1257" i="3"/>
  <c r="AA1257" i="3" s="1"/>
  <c r="Z1258" i="3"/>
  <c r="AA1258" i="3" s="1"/>
  <c r="Z1259" i="3"/>
  <c r="AA1259" i="3" s="1"/>
  <c r="Z1260" i="3"/>
  <c r="AA1260" i="3" s="1"/>
  <c r="Z1261" i="3"/>
  <c r="AA1261" i="3" s="1"/>
  <c r="Z1262" i="3"/>
  <c r="AA1262" i="3" s="1"/>
  <c r="Z1263" i="3"/>
  <c r="AA1263" i="3" s="1"/>
  <c r="Z1264" i="3"/>
  <c r="AA1264" i="3" s="1"/>
  <c r="Z1265" i="3"/>
  <c r="AA1265" i="3" s="1"/>
  <c r="Z1266" i="3"/>
  <c r="AA1266" i="3" s="1"/>
  <c r="Z1267" i="3"/>
  <c r="AA1267" i="3" s="1"/>
  <c r="Z1268" i="3"/>
  <c r="AA1268" i="3" s="1"/>
  <c r="Z1269" i="3"/>
  <c r="AA1269" i="3" s="1"/>
  <c r="Z1270" i="3"/>
  <c r="AA1270" i="3" s="1"/>
  <c r="Z1271" i="3"/>
  <c r="AA1271" i="3" s="1"/>
  <c r="Z1272" i="3"/>
  <c r="AA1272" i="3" s="1"/>
  <c r="Z1273" i="3"/>
  <c r="AA1273" i="3" s="1"/>
  <c r="Z1274" i="3"/>
  <c r="AA1274" i="3" s="1"/>
  <c r="Z1275" i="3"/>
  <c r="AA1275" i="3" s="1"/>
  <c r="Z1276" i="3"/>
  <c r="AA1276" i="3" s="1"/>
  <c r="Z1277" i="3"/>
  <c r="AA1277" i="3" s="1"/>
  <c r="Z1278" i="3"/>
  <c r="AA1278" i="3" s="1"/>
  <c r="Z1279" i="3"/>
  <c r="AA1279" i="3" s="1"/>
  <c r="Z1280" i="3"/>
  <c r="AA1280" i="3" s="1"/>
  <c r="Z1281" i="3"/>
  <c r="AA1281" i="3" s="1"/>
  <c r="Z1282" i="3"/>
  <c r="AA1282" i="3" s="1"/>
  <c r="Z1283" i="3"/>
  <c r="AA1283" i="3" s="1"/>
  <c r="Z1284" i="3"/>
  <c r="AA1284" i="3" s="1"/>
  <c r="Z1285" i="3"/>
  <c r="AA1285" i="3" s="1"/>
  <c r="Z1286" i="3"/>
  <c r="AA1286" i="3" s="1"/>
  <c r="Z1287" i="3"/>
  <c r="AA1287" i="3" s="1"/>
  <c r="Z1288" i="3"/>
  <c r="AA1288" i="3" s="1"/>
  <c r="Z1289" i="3"/>
  <c r="AA1289" i="3" s="1"/>
  <c r="Z1290" i="3"/>
  <c r="AA1290" i="3" s="1"/>
  <c r="Z1291" i="3"/>
  <c r="AA1291" i="3" s="1"/>
  <c r="Z1292" i="3"/>
  <c r="AA1292" i="3" s="1"/>
  <c r="Z1293" i="3"/>
  <c r="AA1293" i="3" s="1"/>
  <c r="Z1294" i="3"/>
  <c r="AA1294" i="3" s="1"/>
  <c r="Z1295" i="3"/>
  <c r="AA1295" i="3" s="1"/>
  <c r="Z1296" i="3"/>
  <c r="AA1296" i="3" s="1"/>
  <c r="Z1297" i="3"/>
  <c r="AA1297" i="3" s="1"/>
  <c r="Z1298" i="3"/>
  <c r="AA1298" i="3" s="1"/>
  <c r="Z1299" i="3"/>
  <c r="AA1299" i="3" s="1"/>
  <c r="Z1300" i="3"/>
  <c r="AA1300" i="3" s="1"/>
  <c r="Z1301" i="3"/>
  <c r="AA1301" i="3" s="1"/>
  <c r="Z1302" i="3"/>
  <c r="AA1302" i="3" s="1"/>
  <c r="Z1303" i="3"/>
  <c r="AA1303" i="3" s="1"/>
  <c r="Z1304" i="3"/>
  <c r="AA1304" i="3" s="1"/>
  <c r="Z1305" i="3"/>
  <c r="AA1305" i="3" s="1"/>
  <c r="Z1306" i="3"/>
  <c r="AA1306" i="3" s="1"/>
  <c r="Z1307" i="3"/>
  <c r="AA1307" i="3" s="1"/>
  <c r="Z1308" i="3"/>
  <c r="AA1308" i="3" s="1"/>
  <c r="Z1309" i="3"/>
  <c r="AA1309" i="3" s="1"/>
  <c r="Z1310" i="3"/>
  <c r="AA1310" i="3" s="1"/>
  <c r="Z1311" i="3"/>
  <c r="AA1311" i="3" s="1"/>
  <c r="Z1312" i="3"/>
  <c r="AA1312" i="3" s="1"/>
  <c r="Z1313" i="3"/>
  <c r="AA1313" i="3" s="1"/>
  <c r="Z1314" i="3"/>
  <c r="AA1314" i="3" s="1"/>
  <c r="Z1315" i="3"/>
  <c r="AA1315" i="3" s="1"/>
  <c r="Z1316" i="3"/>
  <c r="AA1316" i="3" s="1"/>
  <c r="Z1317" i="3"/>
  <c r="AA1317" i="3" s="1"/>
  <c r="Z1318" i="3"/>
  <c r="AA1318" i="3" s="1"/>
  <c r="Z1319" i="3"/>
  <c r="AA1319" i="3" s="1"/>
  <c r="Z1320" i="3"/>
  <c r="AA1320" i="3" s="1"/>
  <c r="Z1321" i="3"/>
  <c r="AA1321" i="3" s="1"/>
  <c r="Z1322" i="3"/>
  <c r="AA1322" i="3" s="1"/>
  <c r="Z1323" i="3"/>
  <c r="AA1323" i="3" s="1"/>
  <c r="Z1324" i="3"/>
  <c r="AA1324" i="3" s="1"/>
  <c r="Z1325" i="3"/>
  <c r="AA1325" i="3" s="1"/>
  <c r="Z1326" i="3"/>
  <c r="AA1326" i="3" s="1"/>
  <c r="Z1327" i="3"/>
  <c r="AA1327" i="3" s="1"/>
  <c r="Z1328" i="3"/>
  <c r="AA1328" i="3" s="1"/>
  <c r="Z1329" i="3"/>
  <c r="AA1329" i="3" s="1"/>
  <c r="Z1330" i="3"/>
  <c r="AA1330" i="3" s="1"/>
  <c r="Z1331" i="3"/>
  <c r="AA1331" i="3" s="1"/>
  <c r="Z1332" i="3"/>
  <c r="AA1332" i="3" s="1"/>
  <c r="Z1333" i="3"/>
  <c r="AA1333" i="3" s="1"/>
  <c r="Z1334" i="3"/>
  <c r="AA1334" i="3" s="1"/>
  <c r="Z1335" i="3"/>
  <c r="AA1335" i="3" s="1"/>
  <c r="Z1336" i="3"/>
  <c r="AA1336" i="3" s="1"/>
  <c r="Z1337" i="3"/>
  <c r="AA1337" i="3" s="1"/>
  <c r="Z1338" i="3"/>
  <c r="AA1338" i="3" s="1"/>
  <c r="Z1339" i="3"/>
  <c r="AA1339" i="3" s="1"/>
  <c r="Z1340" i="3"/>
  <c r="AA1340" i="3" s="1"/>
  <c r="Z1341" i="3"/>
  <c r="AA1341" i="3" s="1"/>
  <c r="Z1342" i="3"/>
  <c r="AA1342" i="3" s="1"/>
  <c r="Z1343" i="3"/>
  <c r="AA1343" i="3" s="1"/>
  <c r="Z1344" i="3"/>
  <c r="AA1344" i="3" s="1"/>
  <c r="Z1345" i="3"/>
  <c r="AA1345" i="3" s="1"/>
  <c r="Z1346" i="3"/>
  <c r="AA1346" i="3" s="1"/>
  <c r="Z1347" i="3"/>
  <c r="AA1347" i="3" s="1"/>
  <c r="Z1348" i="3"/>
  <c r="AA1348" i="3" s="1"/>
  <c r="Z1349" i="3"/>
  <c r="AA1349" i="3" s="1"/>
  <c r="Z1350" i="3"/>
  <c r="AA1350" i="3" s="1"/>
  <c r="Z1351" i="3"/>
  <c r="AA1351" i="3" s="1"/>
  <c r="Z1352" i="3"/>
  <c r="AA1352" i="3" s="1"/>
  <c r="Z1353" i="3"/>
  <c r="AA1353" i="3" s="1"/>
  <c r="Z1354" i="3"/>
  <c r="AA1354" i="3" s="1"/>
  <c r="Z1355" i="3"/>
  <c r="AA1355" i="3" s="1"/>
  <c r="Z1356" i="3"/>
  <c r="AA1356" i="3" s="1"/>
  <c r="Z1357" i="3"/>
  <c r="AA1357" i="3" s="1"/>
  <c r="Z1358" i="3"/>
  <c r="AA1358" i="3" s="1"/>
  <c r="Z1359" i="3"/>
  <c r="AA1359" i="3" s="1"/>
  <c r="Z1360" i="3"/>
  <c r="AA1360" i="3" s="1"/>
  <c r="Z1361" i="3"/>
  <c r="AA1361" i="3" s="1"/>
  <c r="Z1362" i="3"/>
  <c r="AA1362" i="3" s="1"/>
  <c r="Z1363" i="3"/>
  <c r="AA1363" i="3" s="1"/>
  <c r="Z1364" i="3"/>
  <c r="AA1364" i="3" s="1"/>
  <c r="Z1365" i="3"/>
  <c r="AA1365" i="3" s="1"/>
  <c r="Z1366" i="3"/>
  <c r="AA1366" i="3" s="1"/>
  <c r="Z1367" i="3"/>
  <c r="AA1367" i="3" s="1"/>
  <c r="Z1368" i="3"/>
  <c r="AA1368" i="3" s="1"/>
  <c r="Z1369" i="3"/>
  <c r="AA1369" i="3" s="1"/>
  <c r="Z1370" i="3"/>
  <c r="AA1370" i="3" s="1"/>
  <c r="Z1371" i="3"/>
  <c r="AA1371" i="3" s="1"/>
  <c r="Z1372" i="3"/>
  <c r="AA1372" i="3" s="1"/>
  <c r="Z1373" i="3"/>
  <c r="AA1373" i="3" s="1"/>
  <c r="Z1374" i="3"/>
  <c r="AA1374" i="3" s="1"/>
  <c r="Z1375" i="3"/>
  <c r="AA1375" i="3" s="1"/>
  <c r="Z1376" i="3"/>
  <c r="AA1376" i="3" s="1"/>
  <c r="Z1377" i="3"/>
  <c r="AA1377" i="3" s="1"/>
  <c r="Z1378" i="3"/>
  <c r="AA1378" i="3" s="1"/>
  <c r="Z1379" i="3"/>
  <c r="AA1379" i="3" s="1"/>
  <c r="Z1380" i="3"/>
  <c r="AA1380" i="3" s="1"/>
  <c r="Z1381" i="3"/>
  <c r="AA1381" i="3" s="1"/>
  <c r="Z1382" i="3"/>
  <c r="AA1382" i="3" s="1"/>
  <c r="Z1383" i="3"/>
  <c r="AA1383" i="3" s="1"/>
  <c r="Z1384" i="3"/>
  <c r="AA1384" i="3" s="1"/>
  <c r="Z1385" i="3"/>
  <c r="AA1385" i="3" s="1"/>
  <c r="Z1386" i="3"/>
  <c r="AA1386" i="3" s="1"/>
  <c r="Z1387" i="3"/>
  <c r="AA1387" i="3" s="1"/>
  <c r="Z1388" i="3"/>
  <c r="AA1388" i="3" s="1"/>
  <c r="Z1389" i="3"/>
  <c r="AA1389" i="3" s="1"/>
  <c r="Z1390" i="3"/>
  <c r="AA1390" i="3" s="1"/>
  <c r="Z1391" i="3"/>
  <c r="AA1391" i="3" s="1"/>
  <c r="Z1392" i="3"/>
  <c r="AA1392" i="3" s="1"/>
  <c r="Z1393" i="3"/>
  <c r="AA1393" i="3" s="1"/>
  <c r="Z1394" i="3"/>
  <c r="AA1394" i="3" s="1"/>
  <c r="Z1395" i="3"/>
  <c r="AA1395" i="3" s="1"/>
  <c r="Z1396" i="3"/>
  <c r="AA1396" i="3" s="1"/>
  <c r="Z1397" i="3"/>
  <c r="AA1397" i="3" s="1"/>
  <c r="Z1398" i="3"/>
  <c r="AA1398" i="3" s="1"/>
  <c r="Z1399" i="3"/>
  <c r="AA1399" i="3" s="1"/>
  <c r="Z1400" i="3"/>
  <c r="AA1400" i="3" s="1"/>
  <c r="Z1401" i="3"/>
  <c r="AA1401" i="3" s="1"/>
  <c r="Z1402" i="3"/>
  <c r="AA1402" i="3" s="1"/>
  <c r="Z1403" i="3"/>
  <c r="AA1403" i="3" s="1"/>
  <c r="Z1404" i="3"/>
  <c r="AA1404" i="3" s="1"/>
  <c r="Z1405" i="3"/>
  <c r="AA1405" i="3" s="1"/>
  <c r="Z1406" i="3"/>
  <c r="AA1406" i="3" s="1"/>
  <c r="Z1407" i="3"/>
  <c r="AA1407" i="3" s="1"/>
  <c r="Z1408" i="3"/>
  <c r="AA1408" i="3" s="1"/>
  <c r="Z1409" i="3"/>
  <c r="AA1409" i="3" s="1"/>
  <c r="Z1410" i="3"/>
  <c r="AA1410" i="3" s="1"/>
  <c r="Z1411" i="3"/>
  <c r="AA1411" i="3" s="1"/>
  <c r="Z1412" i="3"/>
  <c r="AA1412" i="3" s="1"/>
  <c r="Z1413" i="3"/>
  <c r="AA1413" i="3" s="1"/>
  <c r="Z1414" i="3"/>
  <c r="AA1414" i="3" s="1"/>
  <c r="Z1415" i="3"/>
  <c r="AA1415" i="3" s="1"/>
  <c r="Z1416" i="3"/>
  <c r="AA1416" i="3" s="1"/>
  <c r="Z1417" i="3"/>
  <c r="AA1417" i="3" s="1"/>
  <c r="Z1418" i="3"/>
  <c r="AA1418" i="3" s="1"/>
  <c r="Z1419" i="3"/>
  <c r="AA1419" i="3" s="1"/>
  <c r="Z1420" i="3"/>
  <c r="AA1420" i="3" s="1"/>
  <c r="Z1421" i="3"/>
  <c r="AA1421" i="3" s="1"/>
  <c r="Z1422" i="3"/>
  <c r="AA1422" i="3" s="1"/>
  <c r="Z1423" i="3"/>
  <c r="AA1423" i="3" s="1"/>
  <c r="Z1424" i="3"/>
  <c r="AA1424" i="3" s="1"/>
  <c r="Z1425" i="3"/>
  <c r="AA1425" i="3" s="1"/>
  <c r="Z1426" i="3"/>
  <c r="AA1426" i="3" s="1"/>
  <c r="Z1427" i="3"/>
  <c r="AA1427" i="3" s="1"/>
  <c r="Z1428" i="3"/>
  <c r="AA1428" i="3" s="1"/>
  <c r="Z1429" i="3"/>
  <c r="AA1429" i="3" s="1"/>
  <c r="Z1430" i="3"/>
  <c r="AA1430" i="3" s="1"/>
  <c r="Z1431" i="3"/>
  <c r="AA1431" i="3" s="1"/>
  <c r="Z1432" i="3"/>
  <c r="AA1432" i="3" s="1"/>
  <c r="Z1433" i="3"/>
  <c r="AA1433" i="3" s="1"/>
  <c r="Z1434" i="3"/>
  <c r="AA1434" i="3" s="1"/>
  <c r="Z1435" i="3"/>
  <c r="AA1435" i="3" s="1"/>
  <c r="Z1436" i="3"/>
  <c r="AA1436" i="3" s="1"/>
  <c r="Z1437" i="3"/>
  <c r="AA1437" i="3" s="1"/>
  <c r="Z1438" i="3"/>
  <c r="AA1438" i="3" s="1"/>
  <c r="Z1439" i="3"/>
  <c r="AA1439" i="3" s="1"/>
  <c r="Z1440" i="3"/>
  <c r="AA1440" i="3" s="1"/>
  <c r="Z1441" i="3"/>
  <c r="AA1441" i="3" s="1"/>
  <c r="Z1442" i="3"/>
  <c r="AA1442" i="3" s="1"/>
  <c r="Z1443" i="3"/>
  <c r="AA1443" i="3" s="1"/>
  <c r="Z1444" i="3"/>
  <c r="AA1444" i="3" s="1"/>
  <c r="Z1445" i="3"/>
  <c r="AA1445" i="3" s="1"/>
  <c r="Z1446" i="3"/>
  <c r="AA1446" i="3" s="1"/>
  <c r="Z1447" i="3"/>
  <c r="AA1447" i="3" s="1"/>
  <c r="Z1448" i="3"/>
  <c r="AA1448" i="3" s="1"/>
  <c r="Z1449" i="3"/>
  <c r="AA1449" i="3" s="1"/>
  <c r="Z1450" i="3"/>
  <c r="AA1450" i="3" s="1"/>
  <c r="Z1451" i="3"/>
  <c r="AA1451" i="3" s="1"/>
  <c r="Z1452" i="3"/>
  <c r="AA1452" i="3" s="1"/>
  <c r="Z1453" i="3"/>
  <c r="AA1453" i="3" s="1"/>
  <c r="Z1454" i="3"/>
  <c r="AA1454" i="3" s="1"/>
  <c r="Z1455" i="3"/>
  <c r="AA1455" i="3" s="1"/>
  <c r="Z1456" i="3"/>
  <c r="AA1456" i="3" s="1"/>
  <c r="Z1457" i="3"/>
  <c r="AA1457" i="3" s="1"/>
  <c r="Z1458" i="3"/>
  <c r="AA1458" i="3" s="1"/>
  <c r="Z1459" i="3"/>
  <c r="AA1459" i="3" s="1"/>
  <c r="Z1460" i="3"/>
  <c r="AA1460" i="3" s="1"/>
  <c r="Z1461" i="3"/>
  <c r="AA1461" i="3" s="1"/>
  <c r="Z1462" i="3"/>
  <c r="AA1462" i="3" s="1"/>
  <c r="Z1463" i="3"/>
  <c r="AA1463" i="3" s="1"/>
  <c r="Z1464" i="3"/>
  <c r="AA1464" i="3" s="1"/>
  <c r="Z1465" i="3"/>
  <c r="AA1465" i="3" s="1"/>
  <c r="Z1466" i="3"/>
  <c r="AA1466" i="3" s="1"/>
  <c r="Z1467" i="3"/>
  <c r="AA1467" i="3" s="1"/>
  <c r="Z1468" i="3"/>
  <c r="AA1468" i="3" s="1"/>
  <c r="Z1469" i="3"/>
  <c r="AA1469" i="3" s="1"/>
  <c r="Z1470" i="3"/>
  <c r="AA1470" i="3" s="1"/>
  <c r="Z1471" i="3"/>
  <c r="AA1471" i="3" s="1"/>
  <c r="Z1472" i="3"/>
  <c r="AA1472" i="3" s="1"/>
  <c r="Z1473" i="3"/>
  <c r="AA1473" i="3" s="1"/>
  <c r="Z1474" i="3"/>
  <c r="AA1474" i="3" s="1"/>
  <c r="Z1475" i="3"/>
  <c r="AA1475" i="3" s="1"/>
  <c r="Z1476" i="3"/>
  <c r="AA1476" i="3" s="1"/>
  <c r="Z1477" i="3"/>
  <c r="AA1477" i="3" s="1"/>
  <c r="Z1478" i="3"/>
  <c r="AA1478" i="3" s="1"/>
  <c r="Z1479" i="3"/>
  <c r="AA1479" i="3" s="1"/>
  <c r="Z1480" i="3"/>
  <c r="AA1480" i="3" s="1"/>
  <c r="Z1481" i="3"/>
  <c r="AA1481" i="3" s="1"/>
  <c r="Z1482" i="3"/>
  <c r="AA1482" i="3" s="1"/>
  <c r="Z1483" i="3"/>
  <c r="AA1483" i="3" s="1"/>
  <c r="Z1484" i="3"/>
  <c r="AA1484" i="3" s="1"/>
  <c r="Z1485" i="3"/>
  <c r="AA1485" i="3" s="1"/>
  <c r="Z1486" i="3"/>
  <c r="AA1486" i="3" s="1"/>
  <c r="Z1487" i="3"/>
  <c r="AA1487" i="3" s="1"/>
  <c r="Z1488" i="3"/>
  <c r="AA1488" i="3" s="1"/>
  <c r="Z1489" i="3"/>
  <c r="AA1489" i="3" s="1"/>
  <c r="Z1490" i="3"/>
  <c r="AA1490" i="3" s="1"/>
  <c r="Z1491" i="3"/>
  <c r="AA1491" i="3" s="1"/>
  <c r="Z1492" i="3"/>
  <c r="AA1492" i="3" s="1"/>
  <c r="Z1493" i="3"/>
  <c r="AA1493" i="3" s="1"/>
  <c r="Z1494" i="3"/>
  <c r="AA1494" i="3" s="1"/>
  <c r="Z1495" i="3"/>
  <c r="AA1495" i="3" s="1"/>
  <c r="Z1496" i="3"/>
  <c r="AA1496" i="3" s="1"/>
  <c r="Z1497" i="3"/>
  <c r="AA1497" i="3" s="1"/>
  <c r="Z1498" i="3"/>
  <c r="AA1498" i="3" s="1"/>
  <c r="Z1499" i="3"/>
  <c r="AA1499" i="3" s="1"/>
  <c r="Z1500" i="3"/>
  <c r="AA1500" i="3" s="1"/>
  <c r="Z1501" i="3"/>
  <c r="AA1501" i="3" s="1"/>
  <c r="Z1502" i="3"/>
  <c r="AA1502" i="3" s="1"/>
  <c r="Z1503" i="3"/>
  <c r="AA1503" i="3" s="1"/>
  <c r="Z1504" i="3"/>
  <c r="AA1504" i="3" s="1"/>
  <c r="Z1505" i="3"/>
  <c r="AA1505" i="3" s="1"/>
  <c r="Z1506" i="3"/>
  <c r="AA1506" i="3" s="1"/>
  <c r="Z1507" i="3"/>
  <c r="AA1507" i="3" s="1"/>
  <c r="Z1508" i="3"/>
  <c r="AA1508" i="3" s="1"/>
  <c r="Z1509" i="3"/>
  <c r="AA1509" i="3" s="1"/>
  <c r="Z1510" i="3"/>
  <c r="AA1510" i="3" s="1"/>
  <c r="Z1511" i="3"/>
  <c r="AA1511" i="3" s="1"/>
  <c r="Z1512" i="3"/>
  <c r="AA1512" i="3" s="1"/>
  <c r="Z1513" i="3"/>
  <c r="AA1513" i="3" s="1"/>
  <c r="Z1514" i="3"/>
  <c r="AA1514" i="3" s="1"/>
  <c r="Z1515" i="3"/>
  <c r="AA1515" i="3" s="1"/>
  <c r="Z1516" i="3"/>
  <c r="AA1516" i="3" s="1"/>
  <c r="Z1517" i="3"/>
  <c r="AA1517" i="3" s="1"/>
  <c r="Z1518" i="3"/>
  <c r="AA1518" i="3" s="1"/>
  <c r="Z1519" i="3"/>
  <c r="AA1519" i="3" s="1"/>
  <c r="Z1520" i="3"/>
  <c r="AA1520" i="3" s="1"/>
  <c r="Z1521" i="3"/>
  <c r="AA1521" i="3" s="1"/>
  <c r="Z1522" i="3"/>
  <c r="AA1522" i="3" s="1"/>
  <c r="Z1523" i="3"/>
  <c r="AA1523" i="3" s="1"/>
  <c r="Z1524" i="3"/>
  <c r="AA1524" i="3" s="1"/>
  <c r="Z1525" i="3"/>
  <c r="AA1525" i="3" s="1"/>
  <c r="Z1526" i="3"/>
  <c r="AA1526" i="3" s="1"/>
  <c r="Z1527" i="3"/>
  <c r="AA1527" i="3" s="1"/>
  <c r="Z1528" i="3"/>
  <c r="AA1528" i="3" s="1"/>
  <c r="Z1529" i="3"/>
  <c r="AA1529" i="3" s="1"/>
  <c r="Z1530" i="3"/>
  <c r="AA1530" i="3" s="1"/>
  <c r="Z1531" i="3"/>
  <c r="AA1531" i="3" s="1"/>
  <c r="Z1532" i="3"/>
  <c r="AA1532" i="3" s="1"/>
  <c r="Z1533" i="3"/>
  <c r="AA1533" i="3" s="1"/>
  <c r="Z1534" i="3"/>
  <c r="AA1534" i="3" s="1"/>
  <c r="Z1535" i="3"/>
  <c r="AA1535" i="3" s="1"/>
  <c r="Z1536" i="3"/>
  <c r="AA1536" i="3" s="1"/>
  <c r="Z1537" i="3"/>
  <c r="AA1537" i="3" s="1"/>
  <c r="Z1538" i="3"/>
  <c r="AA1538" i="3" s="1"/>
  <c r="Z1539" i="3"/>
  <c r="AA1539" i="3" s="1"/>
  <c r="Z1540" i="3"/>
  <c r="AA1540" i="3" s="1"/>
  <c r="Z1541" i="3"/>
  <c r="AA1541" i="3" s="1"/>
  <c r="Z1542" i="3"/>
  <c r="AA1542" i="3" s="1"/>
  <c r="Z1543" i="3"/>
  <c r="AA1543" i="3" s="1"/>
  <c r="Z1544" i="3"/>
  <c r="AA1544" i="3" s="1"/>
  <c r="Z1545" i="3"/>
  <c r="AA1545" i="3" s="1"/>
  <c r="Z1546" i="3"/>
  <c r="AA1546" i="3" s="1"/>
  <c r="Z1547" i="3"/>
  <c r="AA1547" i="3" s="1"/>
  <c r="Z1548" i="3"/>
  <c r="AA1548" i="3" s="1"/>
  <c r="Z1549" i="3"/>
  <c r="AA1549" i="3" s="1"/>
  <c r="Z1550" i="3"/>
  <c r="AA1550" i="3" s="1"/>
  <c r="Z1551" i="3"/>
  <c r="AA1551" i="3" s="1"/>
  <c r="Z1552" i="3"/>
  <c r="AA1552" i="3" s="1"/>
  <c r="Z1553" i="3"/>
  <c r="AA1553" i="3" s="1"/>
  <c r="Z1554" i="3"/>
  <c r="AA1554" i="3" s="1"/>
  <c r="Z1555" i="3"/>
  <c r="AA1555" i="3" s="1"/>
  <c r="Z1556" i="3"/>
  <c r="AA1556" i="3" s="1"/>
  <c r="Z1557" i="3"/>
  <c r="AA1557" i="3" s="1"/>
  <c r="Z1558" i="3"/>
  <c r="AA1558" i="3" s="1"/>
  <c r="Z1559" i="3"/>
  <c r="AA1559" i="3" s="1"/>
  <c r="Z1560" i="3"/>
  <c r="AA1560" i="3" s="1"/>
  <c r="Z1561" i="3"/>
  <c r="AA1561" i="3" s="1"/>
  <c r="Z1562" i="3"/>
  <c r="AA1562" i="3" s="1"/>
  <c r="Z1563" i="3"/>
  <c r="AA1563" i="3" s="1"/>
  <c r="Z1564" i="3"/>
  <c r="AA1564" i="3" s="1"/>
  <c r="Z1565" i="3"/>
  <c r="AA1565" i="3" s="1"/>
  <c r="Z1566" i="3"/>
  <c r="AA1566" i="3" s="1"/>
  <c r="Z1567" i="3"/>
  <c r="AA1567" i="3" s="1"/>
  <c r="Z1568" i="3"/>
  <c r="AA1568" i="3" s="1"/>
  <c r="Z1569" i="3"/>
  <c r="AA1569" i="3" s="1"/>
  <c r="Z1570" i="3"/>
  <c r="AA1570" i="3" s="1"/>
  <c r="Z1571" i="3"/>
  <c r="AA1571" i="3" s="1"/>
  <c r="Z1572" i="3"/>
  <c r="AA1572" i="3" s="1"/>
  <c r="Z1573" i="3"/>
  <c r="AA1573" i="3" s="1"/>
  <c r="Z1574" i="3"/>
  <c r="AA1574" i="3" s="1"/>
  <c r="Z1575" i="3"/>
  <c r="AA1575" i="3" s="1"/>
  <c r="Z1576" i="3"/>
  <c r="AA1576" i="3" s="1"/>
  <c r="Z1577" i="3"/>
  <c r="AA1577" i="3" s="1"/>
  <c r="Z1578" i="3"/>
  <c r="AA1578" i="3" s="1"/>
  <c r="Z1579" i="3"/>
  <c r="AA1579" i="3" s="1"/>
  <c r="Z1580" i="3"/>
  <c r="AA1580" i="3" s="1"/>
  <c r="Z1581" i="3"/>
  <c r="AA1581" i="3" s="1"/>
  <c r="Z1582" i="3"/>
  <c r="AA1582" i="3" s="1"/>
  <c r="Z1583" i="3"/>
  <c r="AA1583" i="3" s="1"/>
  <c r="Z1584" i="3"/>
  <c r="AA1584" i="3" s="1"/>
  <c r="Z1585" i="3"/>
  <c r="AA1585" i="3" s="1"/>
  <c r="Z1586" i="3"/>
  <c r="AA1586" i="3" s="1"/>
  <c r="Z1587" i="3"/>
  <c r="AA1587" i="3" s="1"/>
  <c r="Z1588" i="3"/>
  <c r="AA1588" i="3" s="1"/>
  <c r="Z1589" i="3"/>
  <c r="AA1589" i="3" s="1"/>
  <c r="Z1590" i="3"/>
  <c r="AA1590" i="3" s="1"/>
  <c r="Z1591" i="3"/>
  <c r="AA1591" i="3" s="1"/>
  <c r="Z1592" i="3"/>
  <c r="AA1592" i="3" s="1"/>
  <c r="Z1593" i="3"/>
  <c r="AA1593" i="3" s="1"/>
  <c r="Z1594" i="3"/>
  <c r="AA1594" i="3" s="1"/>
  <c r="Z1595" i="3"/>
  <c r="AA1595" i="3" s="1"/>
  <c r="Z1596" i="3"/>
  <c r="AA1596" i="3" s="1"/>
  <c r="Z1597" i="3"/>
  <c r="AA1597" i="3" s="1"/>
  <c r="Z1598" i="3"/>
  <c r="AA1598" i="3" s="1"/>
  <c r="Z1599" i="3"/>
  <c r="AA1599" i="3" s="1"/>
  <c r="Z1600" i="3"/>
  <c r="AA1600" i="3" s="1"/>
  <c r="Z1601" i="3"/>
  <c r="AA1601" i="3" s="1"/>
  <c r="Z1602" i="3"/>
  <c r="AA1602" i="3" s="1"/>
  <c r="Z1603" i="3"/>
  <c r="AA1603" i="3" s="1"/>
  <c r="Z1604" i="3"/>
  <c r="AA1604" i="3" s="1"/>
  <c r="Z1605" i="3"/>
  <c r="AA1605" i="3" s="1"/>
  <c r="Z1606" i="3"/>
  <c r="AA1606" i="3" s="1"/>
  <c r="Z1607" i="3"/>
  <c r="AA1607" i="3" s="1"/>
  <c r="Z1608" i="3"/>
  <c r="AA1608" i="3" s="1"/>
  <c r="Z1609" i="3"/>
  <c r="AA1609" i="3" s="1"/>
  <c r="Z1610" i="3"/>
  <c r="AA1610" i="3" s="1"/>
  <c r="Z1611" i="3"/>
  <c r="AA1611" i="3" s="1"/>
  <c r="Z1612" i="3"/>
  <c r="AA1612" i="3" s="1"/>
  <c r="Z1613" i="3"/>
  <c r="AA1613" i="3" s="1"/>
  <c r="Z1614" i="3"/>
  <c r="AA1614" i="3" s="1"/>
  <c r="Z1615" i="3"/>
  <c r="AA1615" i="3" s="1"/>
  <c r="Z1616" i="3"/>
  <c r="AA1616" i="3" s="1"/>
  <c r="Z1617" i="3"/>
  <c r="AA1617" i="3" s="1"/>
  <c r="Z1618" i="3"/>
  <c r="AA1618" i="3" s="1"/>
  <c r="Z1619" i="3"/>
  <c r="AA1619" i="3" s="1"/>
  <c r="Z1620" i="3"/>
  <c r="AA1620" i="3" s="1"/>
  <c r="Z1621" i="3"/>
  <c r="AA1621" i="3" s="1"/>
  <c r="Z1622" i="3"/>
  <c r="AA1622" i="3" s="1"/>
  <c r="Z1623" i="3"/>
  <c r="AA1623" i="3" s="1"/>
  <c r="Z1624" i="3"/>
  <c r="AA1624" i="3" s="1"/>
  <c r="Z1625" i="3"/>
  <c r="AA1625" i="3" s="1"/>
  <c r="Z1626" i="3"/>
  <c r="AA1626" i="3" s="1"/>
  <c r="Z1627" i="3"/>
  <c r="AA1627" i="3" s="1"/>
  <c r="Z1628" i="3"/>
  <c r="AA1628" i="3" s="1"/>
  <c r="Z1629" i="3"/>
  <c r="AA1629" i="3" s="1"/>
  <c r="Z1630" i="3"/>
  <c r="AA1630" i="3" s="1"/>
  <c r="Z1631" i="3"/>
  <c r="AA1631" i="3" s="1"/>
  <c r="Z1632" i="3"/>
  <c r="AA1632" i="3" s="1"/>
  <c r="Z1633" i="3"/>
  <c r="AA1633" i="3" s="1"/>
  <c r="Z1634" i="3"/>
  <c r="AA1634" i="3" s="1"/>
  <c r="Z1635" i="3"/>
  <c r="AA1635" i="3" s="1"/>
  <c r="Z1636" i="3"/>
  <c r="AA1636" i="3" s="1"/>
  <c r="Z1637" i="3"/>
  <c r="AA1637" i="3" s="1"/>
  <c r="Z1638" i="3"/>
  <c r="AA1638" i="3" s="1"/>
  <c r="Z1639" i="3"/>
  <c r="AA1639" i="3" s="1"/>
  <c r="Z1640" i="3"/>
  <c r="AA1640" i="3" s="1"/>
  <c r="Z1641" i="3"/>
  <c r="AA1641" i="3" s="1"/>
  <c r="Z1642" i="3"/>
  <c r="AA1642" i="3" s="1"/>
  <c r="Z1643" i="3"/>
  <c r="AA1643" i="3" s="1"/>
  <c r="Z1644" i="3"/>
  <c r="AA1644" i="3" s="1"/>
  <c r="Z1645" i="3"/>
  <c r="AA1645" i="3" s="1"/>
  <c r="Z1646" i="3"/>
  <c r="AA1646" i="3" s="1"/>
  <c r="Z1647" i="3"/>
  <c r="AA1647" i="3" s="1"/>
  <c r="Z1648" i="3"/>
  <c r="AA1648" i="3" s="1"/>
  <c r="Z1649" i="3"/>
  <c r="AA1649" i="3" s="1"/>
  <c r="Z1650" i="3"/>
  <c r="AA1650" i="3" s="1"/>
  <c r="Z1651" i="3"/>
  <c r="AA1651" i="3" s="1"/>
  <c r="Z1652" i="3"/>
  <c r="AA1652" i="3" s="1"/>
  <c r="Z1653" i="3"/>
  <c r="AA1653" i="3" s="1"/>
  <c r="Z1654" i="3"/>
  <c r="AA1654" i="3" s="1"/>
  <c r="Z1655" i="3"/>
  <c r="AA1655" i="3" s="1"/>
  <c r="Z1656" i="3"/>
  <c r="AA1656" i="3" s="1"/>
  <c r="Z1657" i="3"/>
  <c r="AA1657" i="3" s="1"/>
  <c r="Z1658" i="3"/>
  <c r="AA1658" i="3" s="1"/>
  <c r="Z1659" i="3"/>
  <c r="AA1659" i="3" s="1"/>
  <c r="Z1660" i="3"/>
  <c r="AA1660" i="3" s="1"/>
  <c r="Z1661" i="3"/>
  <c r="AA1661" i="3" s="1"/>
  <c r="Z1662" i="3"/>
  <c r="AA1662" i="3" s="1"/>
  <c r="Z1663" i="3"/>
  <c r="AA1663" i="3" s="1"/>
  <c r="Z1664" i="3"/>
  <c r="AA1664" i="3" s="1"/>
  <c r="Z1665" i="3"/>
  <c r="AA1665" i="3" s="1"/>
  <c r="Z1666" i="3"/>
  <c r="AA1666" i="3" s="1"/>
  <c r="Z1667" i="3"/>
  <c r="AA1667" i="3" s="1"/>
  <c r="Z1668" i="3"/>
  <c r="AA1668" i="3" s="1"/>
  <c r="Z1669" i="3"/>
  <c r="AA1669" i="3" s="1"/>
  <c r="Z1670" i="3"/>
  <c r="AA1670" i="3" s="1"/>
  <c r="Z1671" i="3"/>
  <c r="AA1671" i="3" s="1"/>
  <c r="Z1672" i="3"/>
  <c r="AA1672" i="3" s="1"/>
  <c r="Z1673" i="3"/>
  <c r="AA1673" i="3" s="1"/>
  <c r="Z1674" i="3"/>
  <c r="AA1674" i="3" s="1"/>
  <c r="Z1675" i="3"/>
  <c r="AA1675" i="3" s="1"/>
  <c r="Z1676" i="3"/>
  <c r="AA1676" i="3" s="1"/>
  <c r="Z1677" i="3"/>
  <c r="AA1677" i="3" s="1"/>
  <c r="Z1678" i="3"/>
  <c r="AA1678" i="3" s="1"/>
  <c r="Z1679" i="3"/>
  <c r="AA1679" i="3" s="1"/>
  <c r="Z1680" i="3"/>
  <c r="AA1680" i="3" s="1"/>
  <c r="Z1681" i="3"/>
  <c r="AA1681" i="3" s="1"/>
  <c r="Z1682" i="3"/>
  <c r="AA1682" i="3" s="1"/>
  <c r="Z1683" i="3"/>
  <c r="AA1683" i="3" s="1"/>
  <c r="Z1684" i="3"/>
  <c r="AA1684" i="3" s="1"/>
  <c r="Z1685" i="3"/>
  <c r="AA1685" i="3" s="1"/>
  <c r="Z1686" i="3"/>
  <c r="AA1686" i="3" s="1"/>
  <c r="Z1687" i="3"/>
  <c r="AA1687" i="3" s="1"/>
  <c r="Z1688" i="3"/>
  <c r="AA1688" i="3" s="1"/>
  <c r="Z1689" i="3"/>
  <c r="AA1689" i="3" s="1"/>
  <c r="Z1690" i="3"/>
  <c r="AA1690" i="3" s="1"/>
  <c r="Z1691" i="3"/>
  <c r="AA1691" i="3" s="1"/>
  <c r="Z1692" i="3"/>
  <c r="AA1692" i="3" s="1"/>
  <c r="Z1693" i="3"/>
  <c r="AA1693" i="3" s="1"/>
  <c r="Z1694" i="3"/>
  <c r="AA1694" i="3" s="1"/>
  <c r="Z1695" i="3"/>
  <c r="AA1695" i="3" s="1"/>
  <c r="Z1696" i="3"/>
  <c r="AA1696" i="3" s="1"/>
  <c r="Z1697" i="3"/>
  <c r="AA1697" i="3" s="1"/>
  <c r="Z1698" i="3"/>
  <c r="AA1698" i="3" s="1"/>
  <c r="Z1699" i="3"/>
  <c r="AA1699" i="3" s="1"/>
  <c r="Z1700" i="3"/>
  <c r="AA1700" i="3" s="1"/>
  <c r="Z1701" i="3"/>
  <c r="AA1701" i="3" s="1"/>
  <c r="Z1702" i="3"/>
  <c r="AA1702" i="3" s="1"/>
  <c r="Z1703" i="3"/>
  <c r="AA1703" i="3" s="1"/>
  <c r="Z1704" i="3"/>
  <c r="AA1704" i="3" s="1"/>
  <c r="Z1705" i="3"/>
  <c r="AA1705" i="3" s="1"/>
  <c r="Z1706" i="3"/>
  <c r="AA1706" i="3" s="1"/>
  <c r="Z1707" i="3"/>
  <c r="AA1707" i="3" s="1"/>
  <c r="Z1708" i="3"/>
  <c r="AA1708" i="3" s="1"/>
  <c r="Z1709" i="3"/>
  <c r="AA1709" i="3" s="1"/>
  <c r="Z1710" i="3"/>
  <c r="AA1710" i="3" s="1"/>
  <c r="Z1711" i="3"/>
  <c r="AA1711" i="3" s="1"/>
  <c r="Z1712" i="3"/>
  <c r="AA1712" i="3" s="1"/>
  <c r="Z1713" i="3"/>
  <c r="AA1713" i="3" s="1"/>
  <c r="Z1714" i="3"/>
  <c r="AA1714" i="3" s="1"/>
  <c r="Z1715" i="3"/>
  <c r="AA1715" i="3" s="1"/>
  <c r="Z1716" i="3"/>
  <c r="AA1716" i="3" s="1"/>
  <c r="Z1717" i="3"/>
  <c r="AA1717" i="3" s="1"/>
  <c r="Z1718" i="3"/>
  <c r="AA1718" i="3" s="1"/>
  <c r="Z1719" i="3"/>
  <c r="AA1719" i="3" s="1"/>
  <c r="Z1720" i="3"/>
  <c r="AA1720" i="3" s="1"/>
  <c r="Z1721" i="3"/>
  <c r="AA1721" i="3" s="1"/>
  <c r="Z1722" i="3"/>
  <c r="AA1722" i="3" s="1"/>
  <c r="Z1723" i="3"/>
  <c r="AA1723" i="3" s="1"/>
  <c r="Z1724" i="3"/>
  <c r="AA1724" i="3" s="1"/>
  <c r="Z1725" i="3"/>
  <c r="AA1725" i="3" s="1"/>
  <c r="Z1726" i="3"/>
  <c r="AA1726" i="3" s="1"/>
  <c r="Z1727" i="3"/>
  <c r="AA1727" i="3" s="1"/>
  <c r="Z1728" i="3"/>
  <c r="AA1728" i="3" s="1"/>
  <c r="Z1729" i="3"/>
  <c r="AA1729" i="3" s="1"/>
  <c r="Z1730" i="3"/>
  <c r="AA1730" i="3" s="1"/>
  <c r="Z1731" i="3"/>
  <c r="AA1731" i="3" s="1"/>
  <c r="Z1732" i="3"/>
  <c r="AA1732" i="3" s="1"/>
  <c r="Z1733" i="3"/>
  <c r="AA1733" i="3" s="1"/>
  <c r="Z1734" i="3"/>
  <c r="AA1734" i="3" s="1"/>
  <c r="Z1735" i="3"/>
  <c r="AA1735" i="3" s="1"/>
  <c r="Z1736" i="3"/>
  <c r="AA1736" i="3" s="1"/>
  <c r="Z1737" i="3"/>
  <c r="AA1737" i="3" s="1"/>
  <c r="Z1738" i="3"/>
  <c r="AA1738" i="3" s="1"/>
  <c r="Z1739" i="3"/>
  <c r="AA1739" i="3" s="1"/>
  <c r="Z1740" i="3"/>
  <c r="AA1740" i="3" s="1"/>
  <c r="Z1741" i="3"/>
  <c r="AA1741" i="3" s="1"/>
  <c r="Z1742" i="3"/>
  <c r="AA1742" i="3" s="1"/>
  <c r="Z1743" i="3"/>
  <c r="AA1743" i="3" s="1"/>
  <c r="Z1744" i="3"/>
  <c r="AA1744" i="3" s="1"/>
  <c r="Z1745" i="3"/>
  <c r="AA1745" i="3" s="1"/>
  <c r="Z1746" i="3"/>
  <c r="AA1746" i="3" s="1"/>
  <c r="Z1747" i="3"/>
  <c r="AA1747" i="3" s="1"/>
  <c r="Z1748" i="3"/>
  <c r="AA1748" i="3" s="1"/>
  <c r="Z1749" i="3"/>
  <c r="AA1749" i="3" s="1"/>
  <c r="Z1750" i="3"/>
  <c r="AA1750" i="3" s="1"/>
  <c r="Z1751" i="3"/>
  <c r="AA1751" i="3" s="1"/>
  <c r="Z1752" i="3"/>
  <c r="AA1752" i="3" s="1"/>
  <c r="Z1753" i="3"/>
  <c r="AA1753" i="3" s="1"/>
  <c r="Z1754" i="3"/>
  <c r="AA1754" i="3" s="1"/>
  <c r="Z1755" i="3"/>
  <c r="AA1755" i="3" s="1"/>
  <c r="Z1756" i="3"/>
  <c r="AA1756" i="3" s="1"/>
  <c r="Z1757" i="3"/>
  <c r="AA1757" i="3" s="1"/>
  <c r="Z1758" i="3"/>
  <c r="AA1758" i="3" s="1"/>
  <c r="Z1759" i="3"/>
  <c r="AA1759" i="3" s="1"/>
  <c r="Z1760" i="3"/>
  <c r="AA1760" i="3" s="1"/>
  <c r="Z1761" i="3"/>
  <c r="AA1761" i="3" s="1"/>
  <c r="Z1762" i="3"/>
  <c r="AA1762" i="3" s="1"/>
  <c r="Z1763" i="3"/>
  <c r="AA1763" i="3" s="1"/>
  <c r="Z1764" i="3"/>
  <c r="AA1764" i="3" s="1"/>
  <c r="Z1765" i="3"/>
  <c r="AA1765" i="3" s="1"/>
  <c r="Z1766" i="3"/>
  <c r="AA1766" i="3" s="1"/>
  <c r="Z1767" i="3"/>
  <c r="AA1767" i="3" s="1"/>
  <c r="Z1768" i="3"/>
  <c r="AA1768" i="3" s="1"/>
  <c r="Z1769" i="3"/>
  <c r="AA1769" i="3" s="1"/>
  <c r="Z1770" i="3"/>
  <c r="AA1770" i="3" s="1"/>
  <c r="Z1771" i="3"/>
  <c r="AA1771" i="3" s="1"/>
  <c r="Z1772" i="3"/>
  <c r="AA1772" i="3" s="1"/>
  <c r="Z1773" i="3"/>
  <c r="AA1773" i="3" s="1"/>
  <c r="Z1774" i="3"/>
  <c r="AA1774" i="3" s="1"/>
  <c r="Z1775" i="3"/>
  <c r="AA1775" i="3" s="1"/>
  <c r="Z1776" i="3"/>
  <c r="AA1776" i="3" s="1"/>
  <c r="Z1777" i="3"/>
  <c r="AA1777" i="3" s="1"/>
  <c r="Z1778" i="3"/>
  <c r="AA1778" i="3" s="1"/>
  <c r="Z1779" i="3"/>
  <c r="AA1779" i="3" s="1"/>
  <c r="Z1780" i="3"/>
  <c r="AA1780" i="3" s="1"/>
  <c r="Z1781" i="3"/>
  <c r="AA1781" i="3" s="1"/>
  <c r="Z1782" i="3"/>
  <c r="AA1782" i="3" s="1"/>
  <c r="Z1783" i="3"/>
  <c r="AA1783" i="3" s="1"/>
  <c r="Z1784" i="3"/>
  <c r="AA1784" i="3" s="1"/>
  <c r="Z1785" i="3"/>
  <c r="AA1785" i="3" s="1"/>
  <c r="Z1786" i="3"/>
  <c r="AA1786" i="3" s="1"/>
  <c r="Z1787" i="3"/>
  <c r="AA1787" i="3" s="1"/>
  <c r="Z1788" i="3"/>
  <c r="AA1788" i="3" s="1"/>
  <c r="Z1789" i="3"/>
  <c r="AA1789" i="3" s="1"/>
  <c r="Z1790" i="3"/>
  <c r="AA1790" i="3" s="1"/>
  <c r="Z1791" i="3"/>
  <c r="AA1791" i="3" s="1"/>
  <c r="Z1792" i="3"/>
  <c r="AA1792" i="3" s="1"/>
  <c r="Z1793" i="3"/>
  <c r="AA1793" i="3" s="1"/>
  <c r="Z1794" i="3"/>
  <c r="AA1794" i="3" s="1"/>
  <c r="Z1795" i="3"/>
  <c r="AA1795" i="3" s="1"/>
  <c r="Z1796" i="3"/>
  <c r="AA1796" i="3" s="1"/>
  <c r="Z1797" i="3"/>
  <c r="AA1797" i="3" s="1"/>
  <c r="Z1798" i="3"/>
  <c r="AA1798" i="3" s="1"/>
  <c r="Z1799" i="3"/>
  <c r="AA1799" i="3" s="1"/>
  <c r="Z1800" i="3"/>
  <c r="AA1800" i="3" s="1"/>
  <c r="Z1801" i="3"/>
  <c r="AA1801" i="3" s="1"/>
  <c r="Z1802" i="3"/>
  <c r="AA1802" i="3" s="1"/>
  <c r="Z1803" i="3"/>
  <c r="AA1803" i="3" s="1"/>
  <c r="Z1804" i="3"/>
  <c r="AA1804" i="3" s="1"/>
  <c r="Z1805" i="3"/>
  <c r="AA1805" i="3" s="1"/>
  <c r="Z1806" i="3"/>
  <c r="AA1806" i="3" s="1"/>
  <c r="Z1807" i="3"/>
  <c r="AA1807" i="3" s="1"/>
  <c r="Z1808" i="3"/>
  <c r="AA1808" i="3" s="1"/>
  <c r="Z1809" i="3"/>
  <c r="AA1809" i="3" s="1"/>
  <c r="Z1810" i="3"/>
  <c r="AA1810" i="3" s="1"/>
  <c r="Z1811" i="3"/>
  <c r="AA1811" i="3" s="1"/>
  <c r="Z1812" i="3"/>
  <c r="AA1812" i="3" s="1"/>
  <c r="Z1813" i="3"/>
  <c r="AA1813" i="3" s="1"/>
  <c r="Z1814" i="3"/>
  <c r="AA1814" i="3" s="1"/>
  <c r="Z1815" i="3"/>
  <c r="AA1815" i="3" s="1"/>
  <c r="Z1816" i="3"/>
  <c r="AA1816" i="3" s="1"/>
  <c r="Z1817" i="3"/>
  <c r="AA1817" i="3" s="1"/>
  <c r="Z1818" i="3"/>
  <c r="AA1818" i="3" s="1"/>
  <c r="Z1819" i="3"/>
  <c r="AA1819" i="3" s="1"/>
  <c r="Z1820" i="3"/>
  <c r="AA1820" i="3" s="1"/>
  <c r="Z1821" i="3"/>
  <c r="AA1821" i="3" s="1"/>
  <c r="Z1822" i="3"/>
  <c r="AA1822" i="3" s="1"/>
  <c r="Z1823" i="3"/>
  <c r="AA1823" i="3" s="1"/>
  <c r="Z1824" i="3"/>
  <c r="AA1824" i="3" s="1"/>
  <c r="Z1825" i="3"/>
  <c r="AA1825" i="3" s="1"/>
  <c r="Z1826" i="3"/>
  <c r="AA1826" i="3" s="1"/>
  <c r="Z1827" i="3"/>
  <c r="AA1827" i="3" s="1"/>
  <c r="Z1828" i="3"/>
  <c r="AA1828" i="3" s="1"/>
  <c r="Z1829" i="3"/>
  <c r="AA1829" i="3" s="1"/>
  <c r="Z1830" i="3"/>
  <c r="AA1830" i="3" s="1"/>
  <c r="Z1831" i="3"/>
  <c r="AA1831" i="3" s="1"/>
  <c r="Z1832" i="3"/>
  <c r="AA1832" i="3" s="1"/>
  <c r="Z1833" i="3"/>
  <c r="AA1833" i="3" s="1"/>
  <c r="Z1834" i="3"/>
  <c r="AA1834" i="3" s="1"/>
  <c r="Z1835" i="3"/>
  <c r="AA1835" i="3" s="1"/>
  <c r="Z1836" i="3"/>
  <c r="AA1836" i="3" s="1"/>
  <c r="Z1837" i="3"/>
  <c r="AA1837" i="3" s="1"/>
  <c r="Z1838" i="3"/>
  <c r="AA1838" i="3" s="1"/>
  <c r="Z1839" i="3"/>
  <c r="AA1839" i="3" s="1"/>
  <c r="Z1840" i="3"/>
  <c r="AA1840" i="3" s="1"/>
  <c r="Z1841" i="3"/>
  <c r="AA1841" i="3" s="1"/>
  <c r="Z1842" i="3"/>
  <c r="AA1842" i="3" s="1"/>
  <c r="Z1843" i="3"/>
  <c r="AA1843" i="3" s="1"/>
  <c r="Z1844" i="3"/>
  <c r="AA1844" i="3" s="1"/>
  <c r="Z1845" i="3"/>
  <c r="AA1845" i="3" s="1"/>
  <c r="Z1846" i="3"/>
  <c r="AA1846" i="3" s="1"/>
  <c r="Z1847" i="3"/>
  <c r="AA1847" i="3" s="1"/>
  <c r="Z1848" i="3"/>
  <c r="AA1848" i="3" s="1"/>
  <c r="Z1849" i="3"/>
  <c r="AA1849" i="3" s="1"/>
  <c r="Z1850" i="3"/>
  <c r="AA1850" i="3" s="1"/>
  <c r="Z1851" i="3"/>
  <c r="AA1851" i="3" s="1"/>
  <c r="Z1852" i="3"/>
  <c r="AA1852" i="3" s="1"/>
  <c r="Z1853" i="3"/>
  <c r="AA1853" i="3" s="1"/>
  <c r="Z1854" i="3"/>
  <c r="AA1854" i="3" s="1"/>
  <c r="Z1855" i="3"/>
  <c r="AA1855" i="3" s="1"/>
  <c r="Z1856" i="3"/>
  <c r="AA1856" i="3" s="1"/>
  <c r="Z1857" i="3"/>
  <c r="AA1857" i="3" s="1"/>
  <c r="Z1858" i="3"/>
  <c r="AA1858" i="3" s="1"/>
  <c r="Z1859" i="3"/>
  <c r="AA1859" i="3" s="1"/>
  <c r="Z1860" i="3"/>
  <c r="AA1860" i="3" s="1"/>
  <c r="Z1861" i="3"/>
  <c r="AA1861" i="3" s="1"/>
  <c r="Z1862" i="3"/>
  <c r="AA1862" i="3" s="1"/>
  <c r="Z1863" i="3"/>
  <c r="AA1863" i="3" s="1"/>
  <c r="Z1864" i="3"/>
  <c r="AA1864" i="3" s="1"/>
  <c r="Z1865" i="3"/>
  <c r="AA1865" i="3" s="1"/>
  <c r="Z1866" i="3"/>
  <c r="AA1866" i="3" s="1"/>
  <c r="Z1867" i="3"/>
  <c r="AA1867" i="3" s="1"/>
  <c r="Z1868" i="3"/>
  <c r="AA1868" i="3" s="1"/>
  <c r="Z1869" i="3"/>
  <c r="AA1869" i="3" s="1"/>
  <c r="Z1870" i="3"/>
  <c r="AA1870" i="3" s="1"/>
  <c r="Z1871" i="3"/>
  <c r="AA1871" i="3" s="1"/>
  <c r="Z1872" i="3"/>
  <c r="AA1872" i="3" s="1"/>
  <c r="Z1873" i="3"/>
  <c r="AA1873" i="3" s="1"/>
  <c r="Z1874" i="3"/>
  <c r="AA1874" i="3" s="1"/>
  <c r="Z1875" i="3"/>
  <c r="AA1875" i="3" s="1"/>
  <c r="Z1876" i="3"/>
  <c r="AA1876" i="3" s="1"/>
  <c r="Z1877" i="3"/>
  <c r="AA1877" i="3" s="1"/>
  <c r="Z1878" i="3"/>
  <c r="AA1878" i="3" s="1"/>
  <c r="Z1879" i="3"/>
  <c r="AA1879" i="3" s="1"/>
  <c r="Z1880" i="3"/>
  <c r="AA1880" i="3" s="1"/>
  <c r="Z1881" i="3"/>
  <c r="AA1881" i="3" s="1"/>
  <c r="Z1882" i="3"/>
  <c r="AA1882" i="3" s="1"/>
  <c r="Z1883" i="3"/>
  <c r="AA1883" i="3" s="1"/>
  <c r="Z1884" i="3"/>
  <c r="AA1884" i="3" s="1"/>
  <c r="Z1885" i="3"/>
  <c r="AA1885" i="3" s="1"/>
  <c r="Z1886" i="3"/>
  <c r="AA1886" i="3" s="1"/>
  <c r="Z1887" i="3"/>
  <c r="AA1887" i="3" s="1"/>
  <c r="Z1888" i="3"/>
  <c r="AA1888" i="3" s="1"/>
  <c r="Z1889" i="3"/>
  <c r="AA1889" i="3" s="1"/>
  <c r="Z1890" i="3"/>
  <c r="AA1890" i="3" s="1"/>
  <c r="Z1891" i="3"/>
  <c r="AA1891" i="3" s="1"/>
  <c r="Z1892" i="3"/>
  <c r="AA1892" i="3" s="1"/>
  <c r="Z1893" i="3"/>
  <c r="AA1893" i="3" s="1"/>
  <c r="Z1894" i="3"/>
  <c r="AA1894" i="3" s="1"/>
  <c r="Z1895" i="3"/>
  <c r="AA1895" i="3" s="1"/>
  <c r="Z1896" i="3"/>
  <c r="AA1896" i="3" s="1"/>
  <c r="Z1897" i="3"/>
  <c r="AA1897" i="3" s="1"/>
  <c r="Z1898" i="3"/>
  <c r="AA1898" i="3" s="1"/>
  <c r="Z1899" i="3"/>
  <c r="AA1899" i="3" s="1"/>
  <c r="Z1900" i="3"/>
  <c r="AA1900" i="3" s="1"/>
  <c r="Z1901" i="3"/>
  <c r="AA1901" i="3" s="1"/>
  <c r="Z1902" i="3"/>
  <c r="AA1902" i="3" s="1"/>
  <c r="Z1903" i="3"/>
  <c r="AA1903" i="3" s="1"/>
  <c r="Z1904" i="3"/>
  <c r="AA1904" i="3" s="1"/>
  <c r="Z1905" i="3"/>
  <c r="AA1905" i="3" s="1"/>
  <c r="Z1906" i="3"/>
  <c r="AA1906" i="3" s="1"/>
  <c r="Z1907" i="3"/>
  <c r="AA1907" i="3" s="1"/>
  <c r="Z1908" i="3"/>
  <c r="AA1908" i="3" s="1"/>
  <c r="Z1909" i="3"/>
  <c r="AA1909" i="3" s="1"/>
  <c r="Z1910" i="3"/>
  <c r="AA1910" i="3" s="1"/>
  <c r="Z1911" i="3"/>
  <c r="AA1911" i="3" s="1"/>
  <c r="Z1912" i="3"/>
  <c r="AA1912" i="3" s="1"/>
  <c r="Z1913" i="3"/>
  <c r="AA1913" i="3" s="1"/>
  <c r="Z1914" i="3"/>
  <c r="AA1914" i="3" s="1"/>
  <c r="Z1915" i="3"/>
  <c r="AA1915" i="3" s="1"/>
  <c r="Z1916" i="3"/>
  <c r="AA1916" i="3" s="1"/>
  <c r="Z1917" i="3"/>
  <c r="AA1917" i="3" s="1"/>
  <c r="Z1918" i="3"/>
  <c r="AA1918" i="3" s="1"/>
  <c r="Z1919" i="3"/>
  <c r="AA1919" i="3" s="1"/>
  <c r="Z1920" i="3"/>
  <c r="AA1920" i="3" s="1"/>
  <c r="Z1921" i="3"/>
  <c r="AA1921" i="3" s="1"/>
  <c r="Z1922" i="3"/>
  <c r="AA1922" i="3" s="1"/>
  <c r="Z1923" i="3"/>
  <c r="AA1923" i="3" s="1"/>
  <c r="Z1924" i="3"/>
  <c r="AA1924" i="3" s="1"/>
  <c r="Z1925" i="3"/>
  <c r="AA1925" i="3" s="1"/>
  <c r="Z1926" i="3"/>
  <c r="AA1926" i="3" s="1"/>
  <c r="Z1927" i="3"/>
  <c r="AA1927" i="3" s="1"/>
  <c r="Z1928" i="3"/>
  <c r="AA1928" i="3" s="1"/>
  <c r="Z1929" i="3"/>
  <c r="AA1929" i="3" s="1"/>
  <c r="Z1930" i="3"/>
  <c r="AA1930" i="3" s="1"/>
  <c r="Z1931" i="3"/>
  <c r="AA1931" i="3" s="1"/>
  <c r="Z1932" i="3"/>
  <c r="AA1932" i="3" s="1"/>
  <c r="Z1933" i="3"/>
  <c r="AA1933" i="3" s="1"/>
  <c r="Z1934" i="3"/>
  <c r="AA1934" i="3" s="1"/>
  <c r="Z1935" i="3"/>
  <c r="AA1935" i="3" s="1"/>
  <c r="Z1936" i="3"/>
  <c r="AA1936" i="3" s="1"/>
  <c r="Z1937" i="3"/>
  <c r="AA1937" i="3" s="1"/>
  <c r="Z1938" i="3"/>
  <c r="AA1938" i="3" s="1"/>
  <c r="Z1939" i="3"/>
  <c r="AA1939" i="3" s="1"/>
  <c r="Z1940" i="3"/>
  <c r="AA1940" i="3" s="1"/>
  <c r="Z1941" i="3"/>
  <c r="AA1941" i="3" s="1"/>
  <c r="Z1942" i="3"/>
  <c r="AA1942" i="3" s="1"/>
  <c r="Z1943" i="3"/>
  <c r="AA1943" i="3" s="1"/>
  <c r="Z1944" i="3"/>
  <c r="AA1944" i="3" s="1"/>
  <c r="Z1945" i="3"/>
  <c r="AA1945" i="3" s="1"/>
  <c r="Z1946" i="3"/>
  <c r="AA1946" i="3" s="1"/>
  <c r="Z1947" i="3"/>
  <c r="AA1947" i="3" s="1"/>
  <c r="Z1948" i="3"/>
  <c r="AA1948" i="3" s="1"/>
  <c r="Z1949" i="3"/>
  <c r="AA1949" i="3" s="1"/>
  <c r="Z1950" i="3"/>
  <c r="AA1950" i="3" s="1"/>
  <c r="Z1951" i="3"/>
  <c r="AA1951" i="3" s="1"/>
  <c r="Z1952" i="3"/>
  <c r="AA1952" i="3" s="1"/>
  <c r="Z1953" i="3"/>
  <c r="AA1953" i="3" s="1"/>
  <c r="Z1954" i="3"/>
  <c r="AA1954" i="3" s="1"/>
  <c r="Z1955" i="3"/>
  <c r="AA1955" i="3" s="1"/>
  <c r="Z1956" i="3"/>
  <c r="AA1956" i="3" s="1"/>
  <c r="Z1957" i="3"/>
  <c r="AA1957" i="3" s="1"/>
  <c r="Z1958" i="3"/>
  <c r="AA1958" i="3" s="1"/>
  <c r="Z1959" i="3"/>
  <c r="AA1959" i="3" s="1"/>
  <c r="Z1960" i="3"/>
  <c r="AA1960" i="3" s="1"/>
  <c r="Z1961" i="3"/>
  <c r="AA1961" i="3" s="1"/>
  <c r="Z1962" i="3"/>
  <c r="AA1962" i="3" s="1"/>
  <c r="Z1963" i="3"/>
  <c r="AA1963" i="3" s="1"/>
  <c r="Z1964" i="3"/>
  <c r="AA1964" i="3" s="1"/>
  <c r="Z1965" i="3"/>
  <c r="AA1965" i="3" s="1"/>
  <c r="Z1966" i="3"/>
  <c r="AA1966" i="3" s="1"/>
  <c r="Z1967" i="3"/>
  <c r="AA1967" i="3" s="1"/>
  <c r="Z1968" i="3"/>
  <c r="AA1968" i="3" s="1"/>
  <c r="Z1969" i="3"/>
  <c r="AA1969" i="3" s="1"/>
  <c r="Z1970" i="3"/>
  <c r="AA1970" i="3" s="1"/>
  <c r="Z1971" i="3"/>
  <c r="AA1971" i="3" s="1"/>
  <c r="Z1972" i="3"/>
  <c r="AA1972" i="3" s="1"/>
  <c r="Z1973" i="3"/>
  <c r="AA1973" i="3" s="1"/>
  <c r="Z1974" i="3"/>
  <c r="AA1974" i="3" s="1"/>
  <c r="Z1975" i="3"/>
  <c r="AA1975" i="3" s="1"/>
  <c r="Z1976" i="3"/>
  <c r="AA1976" i="3" s="1"/>
  <c r="Z1977" i="3"/>
  <c r="AA1977" i="3" s="1"/>
  <c r="Z1978" i="3"/>
  <c r="AA1978" i="3" s="1"/>
  <c r="Z1979" i="3"/>
  <c r="AA1979" i="3" s="1"/>
  <c r="Z1980" i="3"/>
  <c r="AA1980" i="3" s="1"/>
  <c r="Z1981" i="3"/>
  <c r="AA1981" i="3" s="1"/>
  <c r="Z1982" i="3"/>
  <c r="AA1982" i="3" s="1"/>
  <c r="Z1983" i="3"/>
  <c r="AA1983" i="3" s="1"/>
  <c r="Z1984" i="3"/>
  <c r="AA1984" i="3" s="1"/>
  <c r="Z1985" i="3"/>
  <c r="AA1985" i="3" s="1"/>
  <c r="Z1986" i="3"/>
  <c r="AA1986" i="3" s="1"/>
  <c r="Z1987" i="3"/>
  <c r="AA1987" i="3" s="1"/>
  <c r="Z1988" i="3"/>
  <c r="AA1988" i="3" s="1"/>
  <c r="Z1989" i="3"/>
  <c r="AA1989" i="3" s="1"/>
  <c r="Z1990" i="3"/>
  <c r="AA1990" i="3" s="1"/>
  <c r="Z1991" i="3"/>
  <c r="AA1991" i="3" s="1"/>
  <c r="Z1992" i="3"/>
  <c r="AA1992" i="3" s="1"/>
  <c r="Z1993" i="3"/>
  <c r="AA1993" i="3" s="1"/>
  <c r="Z1994" i="3"/>
  <c r="AA1994" i="3" s="1"/>
  <c r="Z1995" i="3"/>
  <c r="AA1995" i="3" s="1"/>
  <c r="Z1996" i="3"/>
  <c r="AA1996" i="3" s="1"/>
  <c r="Z1997" i="3"/>
  <c r="AA1997" i="3" s="1"/>
  <c r="Z1998" i="3"/>
  <c r="AA1998" i="3" s="1"/>
  <c r="Z1999" i="3"/>
  <c r="AA1999" i="3" s="1"/>
  <c r="Z2000" i="3"/>
  <c r="AA2000" i="3" s="1"/>
  <c r="Z2001" i="3"/>
  <c r="AA2001" i="3" s="1"/>
  <c r="Z2002" i="3"/>
  <c r="AA2002" i="3" s="1"/>
  <c r="Z2003" i="3"/>
  <c r="AA2003" i="3" s="1"/>
  <c r="Z2004" i="3"/>
  <c r="AA2004" i="3" s="1"/>
  <c r="Z2005" i="3"/>
  <c r="AA2005" i="3" s="1"/>
  <c r="Z2006" i="3"/>
  <c r="AA2006" i="3" s="1"/>
  <c r="Z2007" i="3"/>
  <c r="AA2007" i="3" s="1"/>
  <c r="Z2008" i="3"/>
  <c r="AA2008" i="3" s="1"/>
  <c r="Z2009" i="3"/>
  <c r="AA2009" i="3" s="1"/>
  <c r="Z2010" i="3"/>
  <c r="AA2010" i="3" s="1"/>
  <c r="Z2011" i="3"/>
  <c r="AA2011" i="3" s="1"/>
  <c r="Z2012" i="3"/>
  <c r="AA2012" i="3" s="1"/>
  <c r="Z2013" i="3"/>
  <c r="AA2013" i="3" s="1"/>
  <c r="Z2014" i="3"/>
  <c r="AA2014" i="3" s="1"/>
  <c r="Z2015" i="3"/>
  <c r="AA2015" i="3" s="1"/>
  <c r="Z2016" i="3"/>
  <c r="AA2016" i="3" s="1"/>
  <c r="Z2017" i="3"/>
  <c r="AA2017" i="3" s="1"/>
  <c r="Z2018" i="3"/>
  <c r="AA2018" i="3" s="1"/>
  <c r="Z2019" i="3"/>
  <c r="AA2019" i="3" s="1"/>
  <c r="Z2020" i="3"/>
  <c r="AA2020" i="3" s="1"/>
  <c r="Z2021" i="3"/>
  <c r="AA2021" i="3" s="1"/>
  <c r="Z2022" i="3"/>
  <c r="AA2022" i="3" s="1"/>
  <c r="Z2023" i="3"/>
  <c r="AA2023" i="3" s="1"/>
  <c r="Z2024" i="3"/>
  <c r="AA2024" i="3" s="1"/>
  <c r="Z2025" i="3"/>
  <c r="AA2025" i="3" s="1"/>
  <c r="Z2026" i="3"/>
  <c r="AA2026" i="3" s="1"/>
  <c r="Z2027" i="3"/>
  <c r="AA2027" i="3" s="1"/>
  <c r="Z2028" i="3"/>
  <c r="AA2028" i="3" s="1"/>
  <c r="Z2029" i="3"/>
  <c r="AA2029" i="3" s="1"/>
  <c r="Z2030" i="3"/>
  <c r="AA2030" i="3" s="1"/>
  <c r="Z2031" i="3"/>
  <c r="AA2031" i="3" s="1"/>
  <c r="Z2032" i="3"/>
  <c r="AA2032" i="3" s="1"/>
  <c r="Z2033" i="3"/>
  <c r="AA2033" i="3" s="1"/>
  <c r="Z2034" i="3"/>
  <c r="AA2034" i="3" s="1"/>
  <c r="Z2035" i="3"/>
  <c r="AA2035" i="3" s="1"/>
  <c r="Z2036" i="3"/>
  <c r="AA2036" i="3" s="1"/>
  <c r="Z2037" i="3"/>
  <c r="AA2037" i="3" s="1"/>
  <c r="Z2038" i="3"/>
  <c r="AA2038" i="3" s="1"/>
  <c r="Z2039" i="3"/>
  <c r="AA2039" i="3" s="1"/>
  <c r="Z2040" i="3"/>
  <c r="AA2040" i="3" s="1"/>
  <c r="Z2041" i="3"/>
  <c r="AA2041" i="3" s="1"/>
  <c r="Z2042" i="3"/>
  <c r="AA2042" i="3" s="1"/>
  <c r="Z2043" i="3"/>
  <c r="AA2043" i="3" s="1"/>
  <c r="Z2044" i="3"/>
  <c r="AA2044" i="3" s="1"/>
  <c r="Z2045" i="3"/>
  <c r="AA2045" i="3" s="1"/>
  <c r="Z2046" i="3"/>
  <c r="AA2046" i="3" s="1"/>
  <c r="Z2047" i="3"/>
  <c r="AA2047" i="3" s="1"/>
  <c r="Z2048" i="3"/>
  <c r="AA2048" i="3" s="1"/>
  <c r="Z2049" i="3"/>
  <c r="AA2049" i="3" s="1"/>
  <c r="Z2050" i="3"/>
  <c r="AA2050" i="3" s="1"/>
  <c r="Z2051" i="3"/>
  <c r="AA2051" i="3" s="1"/>
  <c r="Z2052" i="3"/>
  <c r="AA2052" i="3" s="1"/>
  <c r="Z2053" i="3"/>
  <c r="AA2053" i="3" s="1"/>
  <c r="Z2054" i="3"/>
  <c r="AA2054" i="3" s="1"/>
  <c r="Z2055" i="3"/>
  <c r="AA2055" i="3" s="1"/>
  <c r="Z2056" i="3"/>
  <c r="AA2056" i="3" s="1"/>
  <c r="Z2057" i="3"/>
  <c r="AA2057" i="3" s="1"/>
  <c r="Z2058" i="3"/>
  <c r="AA2058" i="3" s="1"/>
  <c r="Z2059" i="3"/>
  <c r="AA2059" i="3" s="1"/>
  <c r="Z2060" i="3"/>
  <c r="AA2060" i="3" s="1"/>
  <c r="Z2061" i="3"/>
  <c r="AA2061" i="3" s="1"/>
  <c r="Z2062" i="3"/>
  <c r="AA2062" i="3" s="1"/>
  <c r="Z2063" i="3"/>
  <c r="AA2063" i="3" s="1"/>
  <c r="Z2064" i="3"/>
  <c r="AA2064" i="3" s="1"/>
  <c r="Z2065" i="3"/>
  <c r="AA2065" i="3" s="1"/>
  <c r="Z2066" i="3"/>
  <c r="AA2066" i="3" s="1"/>
  <c r="Z2067" i="3"/>
  <c r="AA2067" i="3" s="1"/>
  <c r="Z2068" i="3"/>
  <c r="AA2068" i="3" s="1"/>
  <c r="Z2069" i="3"/>
  <c r="AA2069" i="3" s="1"/>
  <c r="Z2070" i="3"/>
  <c r="AA2070" i="3" s="1"/>
  <c r="Z2071" i="3"/>
  <c r="AA2071" i="3" s="1"/>
  <c r="Z2072" i="3"/>
  <c r="AA2072" i="3" s="1"/>
  <c r="Z2073" i="3"/>
  <c r="AA2073" i="3" s="1"/>
  <c r="Z2074" i="3"/>
  <c r="AA2074" i="3" s="1"/>
  <c r="Z2075" i="3"/>
  <c r="AA2075" i="3" s="1"/>
  <c r="Z2076" i="3"/>
  <c r="AA2076" i="3" s="1"/>
  <c r="Z2077" i="3"/>
  <c r="AA2077" i="3" s="1"/>
  <c r="Z2078" i="3"/>
  <c r="AA2078" i="3" s="1"/>
  <c r="Z2079" i="3"/>
  <c r="AA2079" i="3" s="1"/>
  <c r="Z2080" i="3"/>
  <c r="AA2080" i="3" s="1"/>
  <c r="Z2081" i="3"/>
  <c r="AA2081" i="3" s="1"/>
  <c r="Z2082" i="3"/>
  <c r="AA2082" i="3" s="1"/>
  <c r="Z2083" i="3"/>
  <c r="AA2083" i="3" s="1"/>
  <c r="Z2084" i="3"/>
  <c r="AA2084" i="3" s="1"/>
  <c r="Z2085" i="3"/>
  <c r="AA2085" i="3" s="1"/>
  <c r="Z2086" i="3"/>
  <c r="AA2086" i="3" s="1"/>
  <c r="Z2087" i="3"/>
  <c r="AA2087" i="3" s="1"/>
  <c r="Z2088" i="3"/>
  <c r="AA2088" i="3" s="1"/>
  <c r="Z2089" i="3"/>
  <c r="AA2089" i="3" s="1"/>
  <c r="Z2090" i="3"/>
  <c r="AA2090" i="3" s="1"/>
  <c r="Z2091" i="3"/>
  <c r="AA2091" i="3" s="1"/>
  <c r="Z2092" i="3"/>
  <c r="AA2092" i="3" s="1"/>
  <c r="Z2093" i="3"/>
  <c r="AA2093" i="3" s="1"/>
  <c r="Z2094" i="3"/>
  <c r="AA2094" i="3" s="1"/>
  <c r="Z2095" i="3"/>
  <c r="AA2095" i="3" s="1"/>
  <c r="Z2096" i="3"/>
  <c r="AA2096" i="3" s="1"/>
  <c r="Z2097" i="3"/>
  <c r="AA2097" i="3" s="1"/>
  <c r="Z2098" i="3"/>
  <c r="AA2098" i="3" s="1"/>
  <c r="Z2099" i="3"/>
  <c r="AA2099" i="3" s="1"/>
  <c r="Z2100" i="3"/>
  <c r="AA2100" i="3" s="1"/>
  <c r="Z2101" i="3"/>
  <c r="AA2101" i="3" s="1"/>
  <c r="Z2102" i="3"/>
  <c r="AA2102" i="3" s="1"/>
  <c r="Z2103" i="3"/>
  <c r="AA2103" i="3" s="1"/>
  <c r="Z2104" i="3"/>
  <c r="AA2104" i="3" s="1"/>
  <c r="Z2105" i="3"/>
  <c r="AA2105" i="3" s="1"/>
  <c r="Z2106" i="3"/>
  <c r="AA2106" i="3" s="1"/>
  <c r="Z2107" i="3"/>
  <c r="AA2107" i="3" s="1"/>
  <c r="Z2108" i="3"/>
  <c r="AA2108" i="3" s="1"/>
  <c r="Z2109" i="3"/>
  <c r="AA2109" i="3" s="1"/>
  <c r="Z2110" i="3"/>
  <c r="AA2110" i="3" s="1"/>
  <c r="Z2111" i="3"/>
  <c r="AA2111" i="3" s="1"/>
  <c r="Z2112" i="3"/>
  <c r="AA2112" i="3" s="1"/>
  <c r="Z2113" i="3"/>
  <c r="AA2113" i="3" s="1"/>
  <c r="Z2114" i="3"/>
  <c r="AA2114" i="3" s="1"/>
  <c r="Z2115" i="3"/>
  <c r="AA2115" i="3" s="1"/>
  <c r="Z2116" i="3"/>
  <c r="AA2116" i="3" s="1"/>
  <c r="Z2117" i="3"/>
  <c r="AA2117" i="3" s="1"/>
  <c r="Z2118" i="3"/>
  <c r="AA2118" i="3" s="1"/>
  <c r="Z2119" i="3"/>
  <c r="AA2119" i="3" s="1"/>
  <c r="Z2120" i="3"/>
  <c r="AA2120" i="3" s="1"/>
  <c r="Z2121" i="3"/>
  <c r="AA2121" i="3" s="1"/>
  <c r="Z2122" i="3"/>
  <c r="AA2122" i="3" s="1"/>
  <c r="Z2123" i="3"/>
  <c r="AA2123" i="3" s="1"/>
  <c r="Z2124" i="3"/>
  <c r="AA2124" i="3" s="1"/>
  <c r="Z2125" i="3"/>
  <c r="AA2125" i="3" s="1"/>
  <c r="Z2126" i="3"/>
  <c r="AA2126" i="3" s="1"/>
  <c r="Z2127" i="3"/>
  <c r="AA2127" i="3" s="1"/>
  <c r="Z2128" i="3"/>
  <c r="AA2128" i="3" s="1"/>
  <c r="Z2129" i="3"/>
  <c r="AA2129" i="3" s="1"/>
  <c r="Z2130" i="3"/>
  <c r="AA2130" i="3" s="1"/>
  <c r="Z2131" i="3"/>
  <c r="AA2131" i="3" s="1"/>
  <c r="Z2132" i="3"/>
  <c r="AA2132" i="3" s="1"/>
  <c r="Z2133" i="3"/>
  <c r="AA2133" i="3" s="1"/>
  <c r="Z2134" i="3"/>
  <c r="AA2134" i="3" s="1"/>
  <c r="Z2135" i="3"/>
  <c r="AA2135" i="3" s="1"/>
  <c r="Z2136" i="3"/>
  <c r="AA2136" i="3" s="1"/>
  <c r="Z2137" i="3"/>
  <c r="AA2137" i="3" s="1"/>
  <c r="Z2138" i="3"/>
  <c r="AA2138" i="3" s="1"/>
  <c r="Z2139" i="3"/>
  <c r="AA2139" i="3" s="1"/>
  <c r="Z2140" i="3"/>
  <c r="AA2140" i="3" s="1"/>
  <c r="Z2141" i="3"/>
  <c r="AA2141" i="3" s="1"/>
  <c r="Z2142" i="3"/>
  <c r="AA2142" i="3" s="1"/>
  <c r="Z2143" i="3"/>
  <c r="AA2143" i="3" s="1"/>
  <c r="Z2144" i="3"/>
  <c r="AA2144" i="3" s="1"/>
  <c r="Z2145" i="3"/>
  <c r="AA2145" i="3" s="1"/>
  <c r="Z2146" i="3"/>
  <c r="AA2146" i="3" s="1"/>
  <c r="Z2147" i="3"/>
  <c r="AA2147" i="3" s="1"/>
  <c r="Z2148" i="3"/>
  <c r="AA2148" i="3" s="1"/>
  <c r="Z2149" i="3"/>
  <c r="AA2149" i="3" s="1"/>
  <c r="Z2150" i="3"/>
  <c r="AA2150" i="3" s="1"/>
  <c r="Z2151" i="3"/>
  <c r="AA2151" i="3" s="1"/>
  <c r="Z2152" i="3"/>
  <c r="AA2152" i="3" s="1"/>
  <c r="Z2153" i="3"/>
  <c r="AA2153" i="3" s="1"/>
  <c r="Z2154" i="3"/>
  <c r="AA2154" i="3" s="1"/>
  <c r="Z2155" i="3"/>
  <c r="AA2155" i="3" s="1"/>
  <c r="Z2156" i="3"/>
  <c r="AA2156" i="3" s="1"/>
  <c r="Z2157" i="3"/>
  <c r="AA2157" i="3" s="1"/>
  <c r="Z2158" i="3"/>
  <c r="AA2158" i="3" s="1"/>
  <c r="Z2159" i="3"/>
  <c r="AA2159" i="3" s="1"/>
  <c r="Z2160" i="3"/>
  <c r="AA2160" i="3" s="1"/>
  <c r="Z2161" i="3"/>
  <c r="AA2161" i="3" s="1"/>
  <c r="Z2162" i="3"/>
  <c r="AA2162" i="3" s="1"/>
  <c r="Z2163" i="3"/>
  <c r="AA2163" i="3" s="1"/>
  <c r="Z2164" i="3"/>
  <c r="AA2164" i="3" s="1"/>
  <c r="Z2165" i="3"/>
  <c r="AA2165" i="3" s="1"/>
  <c r="Z2166" i="3"/>
  <c r="AA2166" i="3" s="1"/>
  <c r="Z2167" i="3"/>
  <c r="AA2167" i="3" s="1"/>
  <c r="Z2168" i="3"/>
  <c r="AA2168" i="3" s="1"/>
  <c r="Z2169" i="3"/>
  <c r="AA2169" i="3" s="1"/>
  <c r="Z2170" i="3"/>
  <c r="AA2170" i="3" s="1"/>
  <c r="Z2171" i="3"/>
  <c r="AA2171" i="3" s="1"/>
  <c r="Z2172" i="3"/>
  <c r="AA2172" i="3" s="1"/>
  <c r="Z2173" i="3"/>
  <c r="AA2173" i="3" s="1"/>
  <c r="Z2174" i="3"/>
  <c r="AA2174" i="3" s="1"/>
  <c r="Z2175" i="3"/>
  <c r="AA2175" i="3" s="1"/>
  <c r="Z2176" i="3"/>
  <c r="AA2176" i="3" s="1"/>
  <c r="Z2177" i="3"/>
  <c r="AA2177" i="3" s="1"/>
  <c r="Z2178" i="3"/>
  <c r="AA2178" i="3" s="1"/>
  <c r="Z2179" i="3"/>
  <c r="AA2179" i="3" s="1"/>
  <c r="Z2180" i="3"/>
  <c r="AA2180" i="3" s="1"/>
  <c r="Z2181" i="3"/>
  <c r="AA2181" i="3" s="1"/>
  <c r="Z2182" i="3"/>
  <c r="AA2182" i="3" s="1"/>
  <c r="Z2183" i="3"/>
  <c r="AA2183" i="3" s="1"/>
  <c r="Z2184" i="3"/>
  <c r="AA2184" i="3" s="1"/>
  <c r="Z2185" i="3"/>
  <c r="AA2185" i="3" s="1"/>
  <c r="Z2186" i="3"/>
  <c r="AA2186" i="3" s="1"/>
  <c r="Z2187" i="3"/>
  <c r="AA2187" i="3" s="1"/>
  <c r="Z2188" i="3"/>
  <c r="AA2188" i="3" s="1"/>
  <c r="Z2189" i="3"/>
  <c r="AA2189" i="3" s="1"/>
  <c r="Z2190" i="3"/>
  <c r="AA2190" i="3" s="1"/>
  <c r="Z2191" i="3"/>
  <c r="AA2191" i="3" s="1"/>
  <c r="Z2192" i="3"/>
  <c r="AA2192" i="3" s="1"/>
  <c r="Z2193" i="3"/>
  <c r="AA2193" i="3" s="1"/>
  <c r="Z2194" i="3"/>
  <c r="AA2194" i="3" s="1"/>
  <c r="Z2195" i="3"/>
  <c r="AA2195" i="3" s="1"/>
  <c r="Z2196" i="3"/>
  <c r="AA2196" i="3" s="1"/>
  <c r="Z2197" i="3"/>
  <c r="AA2197" i="3" s="1"/>
  <c r="Z2198" i="3"/>
  <c r="AA2198" i="3" s="1"/>
  <c r="Z2199" i="3"/>
  <c r="AA2199" i="3" s="1"/>
  <c r="Z2200" i="3"/>
  <c r="AA2200" i="3" s="1"/>
  <c r="Z2201" i="3"/>
  <c r="AA2201" i="3" s="1"/>
  <c r="Z2202" i="3"/>
  <c r="AA2202" i="3" s="1"/>
  <c r="Z2203" i="3"/>
  <c r="AA2203" i="3" s="1"/>
  <c r="Z2204" i="3"/>
  <c r="AA2204" i="3" s="1"/>
  <c r="Z2205" i="3"/>
  <c r="AA2205" i="3" s="1"/>
  <c r="Z2206" i="3"/>
  <c r="AA2206" i="3" s="1"/>
  <c r="Z2207" i="3"/>
  <c r="AA2207" i="3" s="1"/>
  <c r="Z2208" i="3"/>
  <c r="AA2208" i="3" s="1"/>
  <c r="Z2209" i="3"/>
  <c r="AA2209" i="3" s="1"/>
  <c r="Z2210" i="3"/>
  <c r="AA2210" i="3" s="1"/>
  <c r="Z2211" i="3"/>
  <c r="AA2211" i="3" s="1"/>
  <c r="Z2212" i="3"/>
  <c r="AA2212" i="3" s="1"/>
  <c r="Z2213" i="3"/>
  <c r="AA2213" i="3" s="1"/>
  <c r="Z2214" i="3"/>
  <c r="AA2214" i="3" s="1"/>
  <c r="Z2215" i="3"/>
  <c r="AA2215" i="3" s="1"/>
  <c r="Z2216" i="3"/>
  <c r="AA2216" i="3" s="1"/>
  <c r="Z2217" i="3"/>
  <c r="AA2217" i="3" s="1"/>
  <c r="Z2218" i="3"/>
  <c r="AA2218" i="3" s="1"/>
  <c r="Z2219" i="3"/>
  <c r="AA2219" i="3" s="1"/>
  <c r="Z2220" i="3"/>
  <c r="AA2220" i="3" s="1"/>
  <c r="Z2221" i="3"/>
  <c r="AA2221" i="3" s="1"/>
  <c r="Z2222" i="3"/>
  <c r="AA2222" i="3" s="1"/>
  <c r="Z2223" i="3"/>
  <c r="AA2223" i="3" s="1"/>
  <c r="Z2224" i="3"/>
  <c r="AA2224" i="3" s="1"/>
  <c r="Z2225" i="3"/>
  <c r="AA2225" i="3" s="1"/>
  <c r="Z2226" i="3"/>
  <c r="AA2226" i="3" s="1"/>
  <c r="Z2227" i="3"/>
  <c r="AA2227" i="3" s="1"/>
  <c r="Z2228" i="3"/>
  <c r="AA2228" i="3" s="1"/>
  <c r="Z2229" i="3"/>
  <c r="AA2229" i="3" s="1"/>
  <c r="Z2230" i="3"/>
  <c r="AA2230" i="3" s="1"/>
  <c r="Z2231" i="3"/>
  <c r="AA2231" i="3" s="1"/>
  <c r="Z2232" i="3"/>
  <c r="AA2232" i="3" s="1"/>
  <c r="Z2233" i="3"/>
  <c r="AA2233" i="3" s="1"/>
  <c r="Z2234" i="3"/>
  <c r="AA2234" i="3" s="1"/>
  <c r="Z2235" i="3"/>
  <c r="AA2235" i="3" s="1"/>
  <c r="Z2236" i="3"/>
  <c r="AA2236" i="3" s="1"/>
  <c r="Z2237" i="3"/>
  <c r="AA2237" i="3" s="1"/>
  <c r="Z2238" i="3"/>
  <c r="AA2238" i="3" s="1"/>
  <c r="Z2239" i="3"/>
  <c r="AA2239" i="3" s="1"/>
  <c r="Z2240" i="3"/>
  <c r="AA2240" i="3" s="1"/>
  <c r="Z2241" i="3"/>
  <c r="AA2241" i="3" s="1"/>
  <c r="Z2242" i="3"/>
  <c r="AA2242" i="3" s="1"/>
  <c r="Z2243" i="3"/>
  <c r="AA2243" i="3" s="1"/>
  <c r="Z2244" i="3"/>
  <c r="AA2244" i="3" s="1"/>
  <c r="Z2245" i="3"/>
  <c r="AA2245" i="3" s="1"/>
  <c r="Z2246" i="3"/>
  <c r="AA2246" i="3" s="1"/>
  <c r="Z2247" i="3"/>
  <c r="AA2247" i="3" s="1"/>
  <c r="Z2248" i="3"/>
  <c r="AA2248" i="3" s="1"/>
  <c r="Z2249" i="3"/>
  <c r="AA2249" i="3" s="1"/>
  <c r="Z2250" i="3"/>
  <c r="AA2250" i="3" s="1"/>
  <c r="Z2251" i="3"/>
  <c r="AA2251" i="3" s="1"/>
  <c r="Z2252" i="3"/>
  <c r="AA2252" i="3" s="1"/>
  <c r="Z2253" i="3"/>
  <c r="AA2253" i="3" s="1"/>
  <c r="Z2254" i="3"/>
  <c r="AA2254" i="3" s="1"/>
  <c r="Z2255" i="3"/>
  <c r="AA2255" i="3" s="1"/>
  <c r="Z2256" i="3"/>
  <c r="AA2256" i="3" s="1"/>
  <c r="Z2257" i="3"/>
  <c r="AA2257" i="3" s="1"/>
  <c r="Z2258" i="3"/>
  <c r="AA2258" i="3" s="1"/>
  <c r="Z2259" i="3"/>
  <c r="AA2259" i="3" s="1"/>
  <c r="Z2260" i="3"/>
  <c r="AA2260" i="3" s="1"/>
  <c r="Z2261" i="3"/>
  <c r="AA2261" i="3" s="1"/>
  <c r="Z2262" i="3"/>
  <c r="AA2262" i="3" s="1"/>
  <c r="Z2263" i="3"/>
  <c r="AA2263" i="3" s="1"/>
  <c r="Z2264" i="3"/>
  <c r="AA2264" i="3" s="1"/>
  <c r="Z2265" i="3"/>
  <c r="AA2265" i="3" s="1"/>
  <c r="Z2266" i="3"/>
  <c r="AA2266" i="3" s="1"/>
  <c r="Z2267" i="3"/>
  <c r="AA2267" i="3" s="1"/>
  <c r="Z2268" i="3"/>
  <c r="AA2268" i="3" s="1"/>
  <c r="Z2269" i="3"/>
  <c r="AA2269" i="3" s="1"/>
  <c r="Z2270" i="3"/>
  <c r="AA2270" i="3" s="1"/>
  <c r="Z2271" i="3"/>
  <c r="AA2271" i="3" s="1"/>
  <c r="Z2272" i="3"/>
  <c r="AA2272" i="3" s="1"/>
  <c r="Z2273" i="3"/>
  <c r="AA2273" i="3" s="1"/>
  <c r="Z2274" i="3"/>
  <c r="AA2274" i="3" s="1"/>
  <c r="Z2275" i="3"/>
  <c r="AA2275" i="3" s="1"/>
  <c r="Z2276" i="3"/>
  <c r="AA2276" i="3" s="1"/>
  <c r="D6" i="1" l="1"/>
  <c r="C6" i="1"/>
  <c r="D5" i="1"/>
  <c r="C5" i="1"/>
  <c r="D3" i="1"/>
  <c r="D2" i="1"/>
  <c r="C3" i="1"/>
  <c r="C2" i="1"/>
</calcChain>
</file>

<file path=xl/connections.xml><?xml version="1.0" encoding="utf-8"?>
<connections xmlns="http://schemas.openxmlformats.org/spreadsheetml/2006/main">
  <connection id="1" odcFile="C:\Users\jacobsj\Documents\My Data Sources\hqolymsql14p BridgeInventoryLocation BRIDGEUNDERLOCATIONS.odc" keepAlive="1" name="hqolymsql14p BridgeInventoryLocation BRIDGEUNDERLOCATIONS" description="Bridge Under Locations" type="5" refreshedVersion="4" background="1" saveData="1">
    <dbPr connection="Provider=SQLOLEDB.1;Integrated Security=SSPI;Persist Security Info=True;Initial Catalog=BridgeInventoryLocation;Data Source=hqolymsql14p;Use Procedure for Prepare=1;Auto Translate=True;Packet Size=4096;Workstation ID=HQB6122057;Use Encryption for Data=False;Tag with column collation when possible=False" command="&quot;BridgeInventoryLocation&quot;.&quot;dbo&quot;.&quot;BRIDGEUNDERLOCATIONS&quot;" commandType="3"/>
  </connection>
</connections>
</file>

<file path=xl/sharedStrings.xml><?xml version="1.0" encoding="utf-8"?>
<sst xmlns="http://schemas.openxmlformats.org/spreadsheetml/2006/main" count="20423" uniqueCount="5209">
  <si>
    <t>Feet</t>
  </si>
  <si>
    <t>Inches</t>
  </si>
  <si>
    <t>Actual</t>
  </si>
  <si>
    <t>Reported</t>
  </si>
  <si>
    <t>From DB</t>
  </si>
  <si>
    <t>objectid</t>
  </si>
  <si>
    <t>structure_id</t>
  </si>
  <si>
    <t>bridge_no</t>
  </si>
  <si>
    <t>directional_indicator_LOC</t>
  </si>
  <si>
    <t>arm_beg</t>
  </si>
  <si>
    <t>arm_end</t>
  </si>
  <si>
    <t>StackOrder</t>
  </si>
  <si>
    <t>lrs_route</t>
  </si>
  <si>
    <t>lrs_traffic_flow_beg</t>
  </si>
  <si>
    <t>ahead_back_indicator_1</t>
  </si>
  <si>
    <t>Latitude</t>
  </si>
  <si>
    <t>Longitude</t>
  </si>
  <si>
    <t>crossing_description</t>
  </si>
  <si>
    <t>facilities_carried</t>
  </si>
  <si>
    <t>feature_intersected</t>
  </si>
  <si>
    <t>structure_length</t>
  </si>
  <si>
    <t>VCMAX</t>
  </si>
  <si>
    <t>VCMIN</t>
  </si>
  <si>
    <t>vert_clrnc_route_max</t>
  </si>
  <si>
    <t>vert_clrnc_route_min</t>
  </si>
  <si>
    <t>vert_clrnc_rvrs_max</t>
  </si>
  <si>
    <t>vert_clrnc_rvrs_min</t>
  </si>
  <si>
    <t>min_vert_deck</t>
  </si>
  <si>
    <t>on_under_code</t>
  </si>
  <si>
    <t>RP</t>
  </si>
  <si>
    <t>0008573H</t>
  </si>
  <si>
    <t>900/30</t>
  </si>
  <si>
    <t>D</t>
  </si>
  <si>
    <t>090</t>
  </si>
  <si>
    <t>A</t>
  </si>
  <si>
    <t>I-90 UNDER SR 900</t>
  </si>
  <si>
    <t>SR 900</t>
  </si>
  <si>
    <t>I-90</t>
  </si>
  <si>
    <t>2</t>
  </si>
  <si>
    <t>0007574A</t>
  </si>
  <si>
    <t xml:space="preserve"> 90/144</t>
  </si>
  <si>
    <t>I-90 UNDER THORP PRAIRIE RD</t>
  </si>
  <si>
    <t>THORP PRAIRIE RD</t>
  </si>
  <si>
    <t>0008834A</t>
  </si>
  <si>
    <t xml:space="preserve"> 18/3</t>
  </si>
  <si>
    <t>018</t>
  </si>
  <si>
    <t>SR 18 UNDER WEYERHAEUSER WAY</t>
  </si>
  <si>
    <t>WEYERHAEUSER WAY S</t>
  </si>
  <si>
    <t>SR 18</t>
  </si>
  <si>
    <t>000000KZ</t>
  </si>
  <si>
    <t xml:space="preserve">  3/105</t>
  </si>
  <si>
    <t>003</t>
  </si>
  <si>
    <t>SR 3 UNDER RAILROAD</t>
  </si>
  <si>
    <t>NP RY</t>
  </si>
  <si>
    <t>STATE ROUTE 3</t>
  </si>
  <si>
    <t>0011439B</t>
  </si>
  <si>
    <t xml:space="preserve"> 18/25N</t>
  </si>
  <si>
    <t>516</t>
  </si>
  <si>
    <t>SR 516 UNDER SR 18</t>
  </si>
  <si>
    <t>SR 516</t>
  </si>
  <si>
    <t>0008103C</t>
  </si>
  <si>
    <t>599/15</t>
  </si>
  <si>
    <t>599</t>
  </si>
  <si>
    <t>SR 599 UNDER E MARGINAL WAY</t>
  </si>
  <si>
    <t>E MARGINAL WAY</t>
  </si>
  <si>
    <t>SR 599</t>
  </si>
  <si>
    <t>0014601D</t>
  </si>
  <si>
    <t xml:space="preserve"> 90/320N</t>
  </si>
  <si>
    <t>395</t>
  </si>
  <si>
    <t>W-S RAMP UNDER MAINLINE</t>
  </si>
  <si>
    <t>W-S RAMP</t>
  </si>
  <si>
    <t>0007769E</t>
  </si>
  <si>
    <t>512/13</t>
  </si>
  <si>
    <t>512</t>
  </si>
  <si>
    <t>SR 512 UNDER PORTLAND AVE</t>
  </si>
  <si>
    <t>PORTLAND AVE</t>
  </si>
  <si>
    <t>SR 512</t>
  </si>
  <si>
    <t>00TA2311</t>
  </si>
  <si>
    <t>500/8.5P</t>
  </si>
  <si>
    <t>500</t>
  </si>
  <si>
    <t>SR 500 UNDER 142ND AVE PED</t>
  </si>
  <si>
    <t>NE 142ND AVE PED</t>
  </si>
  <si>
    <t>SR 500/PADDEN PARKWAY</t>
  </si>
  <si>
    <t>0012992D</t>
  </si>
  <si>
    <t>705/6W</t>
  </si>
  <si>
    <t>705</t>
  </si>
  <si>
    <t>S-S RAMP UNDER SB I-705</t>
  </si>
  <si>
    <t>I-705 SB</t>
  </si>
  <si>
    <t>CITY STREETS , RAILROAD</t>
  </si>
  <si>
    <t>B</t>
  </si>
  <si>
    <t>0010534B</t>
  </si>
  <si>
    <t xml:space="preserve"> 82/209</t>
  </si>
  <si>
    <t>082</t>
  </si>
  <si>
    <t>I-82 UNDER GAP ROAD</t>
  </si>
  <si>
    <t>GAP ROAD</t>
  </si>
  <si>
    <t>I-82</t>
  </si>
  <si>
    <t>0006968A</t>
  </si>
  <si>
    <t>405/5</t>
  </si>
  <si>
    <t>405</t>
  </si>
  <si>
    <t>I-405 UNDER 61ST AVE S</t>
  </si>
  <si>
    <t>61ST AVE S</t>
  </si>
  <si>
    <t>I-405</t>
  </si>
  <si>
    <t>0013424A</t>
  </si>
  <si>
    <t>101/511</t>
  </si>
  <si>
    <t>101</t>
  </si>
  <si>
    <t>US 101 UNDER KAISER RD</t>
  </si>
  <si>
    <t>KAISER ROAD</t>
  </si>
  <si>
    <t>US 101</t>
  </si>
  <si>
    <t>0006111B</t>
  </si>
  <si>
    <t xml:space="preserve">  5/574</t>
  </si>
  <si>
    <t>005</t>
  </si>
  <si>
    <t>I-5 UNDER NE 50TH ST</t>
  </si>
  <si>
    <t>NE 50TH ST</t>
  </si>
  <si>
    <t>I-5</t>
  </si>
  <si>
    <t>0007227A</t>
  </si>
  <si>
    <t xml:space="preserve">  5/602</t>
  </si>
  <si>
    <t>I-5 UNDER 236TH ST SW</t>
  </si>
  <si>
    <t>236TH ST SW</t>
  </si>
  <si>
    <t>0012207C</t>
  </si>
  <si>
    <t>182/12</t>
  </si>
  <si>
    <t>182</t>
  </si>
  <si>
    <t>I-182 UNDER JADWIN AVE</t>
  </si>
  <si>
    <t>JADWIN AVE</t>
  </si>
  <si>
    <t>I-182</t>
  </si>
  <si>
    <t>0016932A</t>
  </si>
  <si>
    <t>405/58W</t>
  </si>
  <si>
    <t>I-405 SB UNDER NE 128TH ST</t>
  </si>
  <si>
    <t>NE 128TH ST</t>
  </si>
  <si>
    <t>SB I-405</t>
  </si>
  <si>
    <t>0009580C</t>
  </si>
  <si>
    <t xml:space="preserve">  5/134</t>
  </si>
  <si>
    <t>I-5 UNDER POWELL RD</t>
  </si>
  <si>
    <t>POWELL RD</t>
  </si>
  <si>
    <t>0009150C</t>
  </si>
  <si>
    <t xml:space="preserve">  2/615W-W</t>
  </si>
  <si>
    <t>002LX28203</t>
  </si>
  <si>
    <t>SUNSET HWY UNDER RAMPS</t>
  </si>
  <si>
    <t>W-W &amp; E-E RAMPS</t>
  </si>
  <si>
    <t>SUNSET HWY</t>
  </si>
  <si>
    <t>0005641A</t>
  </si>
  <si>
    <t xml:space="preserve"> 90/113</t>
  </si>
  <si>
    <t>I-90 UNDER STAMPEDE RD</t>
  </si>
  <si>
    <t>STAMPEDE RD</t>
  </si>
  <si>
    <t>0008400A</t>
  </si>
  <si>
    <t xml:space="preserve">  5/650E</t>
  </si>
  <si>
    <t>529</t>
  </si>
  <si>
    <t>SB SR 529 UNDER I-5</t>
  </si>
  <si>
    <t>EBEY SL BN RY SR 529</t>
  </si>
  <si>
    <t>0007504E</t>
  </si>
  <si>
    <t xml:space="preserve">  5/544</t>
  </si>
  <si>
    <t>I-5 UNDER YESLER WAY</t>
  </si>
  <si>
    <t>YESLER ST</t>
  </si>
  <si>
    <t>0015898A</t>
  </si>
  <si>
    <t>171/5</t>
  </si>
  <si>
    <t>I-90 UNDER SR 171</t>
  </si>
  <si>
    <t>SR 171</t>
  </si>
  <si>
    <t>0008745A</t>
  </si>
  <si>
    <t>509/113</t>
  </si>
  <si>
    <t>509</t>
  </si>
  <si>
    <t>SR 509 UNDER S 160TH ST</t>
  </si>
  <si>
    <t>SO 160TH ST</t>
  </si>
  <si>
    <t>SR 509</t>
  </si>
  <si>
    <t>000000FR</t>
  </si>
  <si>
    <t xml:space="preserve"> 90/175</t>
  </si>
  <si>
    <t>I-90 UNDER ABANDONED RR</t>
  </si>
  <si>
    <t>ABANDONED RAILROAD</t>
  </si>
  <si>
    <t>0011219D</t>
  </si>
  <si>
    <t xml:space="preserve"> 82/206</t>
  </si>
  <si>
    <t>I-82 UNDER RAILROAD</t>
  </si>
  <si>
    <t>BNRR</t>
  </si>
  <si>
    <t>0008055C</t>
  </si>
  <si>
    <t xml:space="preserve">  5/31</t>
  </si>
  <si>
    <t>I-5 UNDER CARTY RD</t>
  </si>
  <si>
    <t>CARTY RD</t>
  </si>
  <si>
    <t>0014326C</t>
  </si>
  <si>
    <t xml:space="preserve">  5/599SCD</t>
  </si>
  <si>
    <t>104</t>
  </si>
  <si>
    <t>SR 104 UNDER I-5 SBCD</t>
  </si>
  <si>
    <t>I-5 SBCD</t>
  </si>
  <si>
    <t>SR 104/205TH ST</t>
  </si>
  <si>
    <t>0007741M</t>
  </si>
  <si>
    <t xml:space="preserve">  5/537W-S</t>
  </si>
  <si>
    <t>I-5 UNDER W-S RAMP</t>
  </si>
  <si>
    <t>I-5 MAINLINE AND RAMPS</t>
  </si>
  <si>
    <t>0018079A</t>
  </si>
  <si>
    <t>500/3.5</t>
  </si>
  <si>
    <t>SR 500 UNDER ST JOHNS BLVD</t>
  </si>
  <si>
    <t>ST JOHNS BLVD</t>
  </si>
  <si>
    <t>SR 500</t>
  </si>
  <si>
    <t>0012610D</t>
  </si>
  <si>
    <t xml:space="preserve"> 82/265</t>
  </si>
  <si>
    <t>I-82 UNDER CHRISTENSEN RD</t>
  </si>
  <si>
    <t>CHRISTENSEN ROAD</t>
  </si>
  <si>
    <t>000TA231</t>
  </si>
  <si>
    <t>000205/30P</t>
  </si>
  <si>
    <t>205</t>
  </si>
  <si>
    <t>I-205 UNDER PED BRIDGE</t>
  </si>
  <si>
    <t>PEDESTRIAN BR</t>
  </si>
  <si>
    <t>I-205</t>
  </si>
  <si>
    <t>0009380A</t>
  </si>
  <si>
    <t xml:space="preserve"> 16/125</t>
  </si>
  <si>
    <t>016</t>
  </si>
  <si>
    <t>SR 16 UNDER WOLLOCHET DR NW</t>
  </si>
  <si>
    <t>WOLLOCHET DR NW</t>
  </si>
  <si>
    <t>SR 16</t>
  </si>
  <si>
    <t>0006911E</t>
  </si>
  <si>
    <t>522/15</t>
  </si>
  <si>
    <t>522</t>
  </si>
  <si>
    <t>ROOSEVELT WAY TUNNEL</t>
  </si>
  <si>
    <t>NE 75TH ST</t>
  </si>
  <si>
    <t>SR 522</t>
  </si>
  <si>
    <t>0013200A</t>
  </si>
  <si>
    <t xml:space="preserve"> 90/35LID</t>
  </si>
  <si>
    <t>LUTHER BURBANK LID</t>
  </si>
  <si>
    <t>LANDSCAPED PARK</t>
  </si>
  <si>
    <t>0005985A</t>
  </si>
  <si>
    <t>512/3E</t>
  </si>
  <si>
    <t>SR 512 UNDER NB STEELE ST</t>
  </si>
  <si>
    <t>STEELE ST</t>
  </si>
  <si>
    <t>0007110E</t>
  </si>
  <si>
    <t xml:space="preserve">  5/548</t>
  </si>
  <si>
    <t>I-5 UNDER SENECA ST</t>
  </si>
  <si>
    <t>SENECA ST</t>
  </si>
  <si>
    <t>0011978A</t>
  </si>
  <si>
    <t xml:space="preserve">  5/8</t>
  </si>
  <si>
    <t>I-5 UNDER 4TH PLAIN BLVD</t>
  </si>
  <si>
    <t>4TH PLAIN BLVD</t>
  </si>
  <si>
    <t>0016597A</t>
  </si>
  <si>
    <t>167/38</t>
  </si>
  <si>
    <t>167</t>
  </si>
  <si>
    <t>SR 167 UNDER 24TH ST</t>
  </si>
  <si>
    <t>24TH ST E</t>
  </si>
  <si>
    <t>SR 167, SOATON CK</t>
  </si>
  <si>
    <t>0004596A</t>
  </si>
  <si>
    <t>395/16</t>
  </si>
  <si>
    <t>240</t>
  </si>
  <si>
    <t>SR 240 WB UNDER US 395</t>
  </si>
  <si>
    <t>US 395</t>
  </si>
  <si>
    <t>SR 240 / W COLUMBIA DR</t>
  </si>
  <si>
    <t>C</t>
  </si>
  <si>
    <t>0012818A</t>
  </si>
  <si>
    <t xml:space="preserve"> 90/581</t>
  </si>
  <si>
    <t xml:space="preserve">I-90 UNDER SULLIVAN RD </t>
  </si>
  <si>
    <t>SULLIVAN RD</t>
  </si>
  <si>
    <t>0010280D</t>
  </si>
  <si>
    <t xml:space="preserve"> 16/160</t>
  </si>
  <si>
    <t>SR 16 UNDER 154TH ST NW</t>
  </si>
  <si>
    <t>154TH ST NW</t>
  </si>
  <si>
    <t>0009448C</t>
  </si>
  <si>
    <t>205/14</t>
  </si>
  <si>
    <t>I-205 UNDER NE 18TH ST</t>
  </si>
  <si>
    <t>NE 18TH ST</t>
  </si>
  <si>
    <t>0006928A</t>
  </si>
  <si>
    <t xml:space="preserve">  5/803</t>
  </si>
  <si>
    <t>I-5 UNDER LAKE SAMISH DR</t>
  </si>
  <si>
    <t>LAKE SAMISH DR</t>
  </si>
  <si>
    <t>0013299A</t>
  </si>
  <si>
    <t xml:space="preserve"> 90/36</t>
  </si>
  <si>
    <t>I-90 UNDER SHOREWOOD DR</t>
  </si>
  <si>
    <t>SHOREWOOD DRIVE</t>
  </si>
  <si>
    <t>0006078B</t>
  </si>
  <si>
    <t xml:space="preserve">  5/503W</t>
  </si>
  <si>
    <t>SR 18 UNDER I-5</t>
  </si>
  <si>
    <t>0007156A</t>
  </si>
  <si>
    <t xml:space="preserve">  5/582</t>
  </si>
  <si>
    <t>I-5 UNDER 5TH AVE NE</t>
  </si>
  <si>
    <t>5TH AVE NE</t>
  </si>
  <si>
    <t>0012156D</t>
  </si>
  <si>
    <t xml:space="preserve">  5/4S-E</t>
  </si>
  <si>
    <t>I-5 UNDER S-E RAMP</t>
  </si>
  <si>
    <t>S-E RAMP</t>
  </si>
  <si>
    <t>0016767A</t>
  </si>
  <si>
    <t xml:space="preserve"> 16/21</t>
  </si>
  <si>
    <t>SR 16 UNDER CENTER ST FLYOVER</t>
  </si>
  <si>
    <t>SB SR16 RMP CENTER</t>
  </si>
  <si>
    <t>08836100</t>
  </si>
  <si>
    <t>C755-A/1</t>
  </si>
  <si>
    <t>SR 599 UNDER LIGHT RAIL BR</t>
  </si>
  <si>
    <t>CENTRAL LINK</t>
  </si>
  <si>
    <t>0009122A</t>
  </si>
  <si>
    <t>205/32</t>
  </si>
  <si>
    <t>I-205 UNDER ANDRESEN RD</t>
  </si>
  <si>
    <t>NE ANDRESEN RD</t>
  </si>
  <si>
    <t>0005523C</t>
  </si>
  <si>
    <t xml:space="preserve">  5/419</t>
  </si>
  <si>
    <t>I-5 UNDER 47TH AVE SW</t>
  </si>
  <si>
    <t>47TH AVE SW</t>
  </si>
  <si>
    <t>0008271C</t>
  </si>
  <si>
    <t xml:space="preserve">  5/309</t>
  </si>
  <si>
    <t>I-5 UNDER 113TH AVE SW</t>
  </si>
  <si>
    <t>113TH AVE SW</t>
  </si>
  <si>
    <t>0008385A</t>
  </si>
  <si>
    <t xml:space="preserve"> 82/1N</t>
  </si>
  <si>
    <t>I-90 UNDER I-82</t>
  </si>
  <si>
    <t>0009857B</t>
  </si>
  <si>
    <t>205/2S-E</t>
  </si>
  <si>
    <t>014</t>
  </si>
  <si>
    <t>SR 14 UNDER S-E RAMP</t>
  </si>
  <si>
    <t>SR 14</t>
  </si>
  <si>
    <t>0009268B</t>
  </si>
  <si>
    <t xml:space="preserve">  5/825.2</t>
  </si>
  <si>
    <t>I-5 UNDER SLATER RD</t>
  </si>
  <si>
    <t>SLATER RD</t>
  </si>
  <si>
    <t>0006896C</t>
  </si>
  <si>
    <t xml:space="preserve"> 90/539</t>
  </si>
  <si>
    <t>I-90 UNDER FISH LAKE TRAIL</t>
  </si>
  <si>
    <t>FISH LAKE TRAIL</t>
  </si>
  <si>
    <t>0005789A</t>
  </si>
  <si>
    <t>395/212N-W</t>
  </si>
  <si>
    <t>I-90 UNDER US 395 RAMP</t>
  </si>
  <si>
    <t>US 395 RAMP</t>
  </si>
  <si>
    <t>0005831A</t>
  </si>
  <si>
    <t xml:space="preserve">  5/428</t>
  </si>
  <si>
    <t>I-5 UNDER S 56TH ST</t>
  </si>
  <si>
    <t>S 56TH ST</t>
  </si>
  <si>
    <t>0007090A</t>
  </si>
  <si>
    <t xml:space="preserve">  5/513</t>
  </si>
  <si>
    <t>I-5 UNDER S 216TH ST</t>
  </si>
  <si>
    <t>S 216TH ST</t>
  </si>
  <si>
    <t>0011855C</t>
  </si>
  <si>
    <t>405/112W</t>
  </si>
  <si>
    <t>I-5 UNDER I-405 SB</t>
  </si>
  <si>
    <t>0016416A</t>
  </si>
  <si>
    <t>395/107</t>
  </si>
  <si>
    <t>US 395 UNDER KARTCHNER ST</t>
  </si>
  <si>
    <t>KARTCHNER ST</t>
  </si>
  <si>
    <t>0004196A</t>
  </si>
  <si>
    <t xml:space="preserve">  5/650W</t>
  </si>
  <si>
    <t>SR 529 UNDER I-5</t>
  </si>
  <si>
    <t>EBEY SL / SR 529 / RR</t>
  </si>
  <si>
    <t>0008631A</t>
  </si>
  <si>
    <t xml:space="preserve">  5/662</t>
  </si>
  <si>
    <t>I-5 UNDER KING-THOMPSON RD</t>
  </si>
  <si>
    <t>KING-THOMPSON RD</t>
  </si>
  <si>
    <t>0007618E</t>
  </si>
  <si>
    <t xml:space="preserve">  5/528</t>
  </si>
  <si>
    <t>I-5 UNDER BOEING ACCESS RD</t>
  </si>
  <si>
    <t>S BOEING ACCESS RD</t>
  </si>
  <si>
    <t>0008941A</t>
  </si>
  <si>
    <t xml:space="preserve">  5/655</t>
  </si>
  <si>
    <t>I-5 UNDER TULALIP RR</t>
  </si>
  <si>
    <t>TULALIP RR</t>
  </si>
  <si>
    <t>0001718C</t>
  </si>
  <si>
    <t xml:space="preserve"> 99/573P</t>
  </si>
  <si>
    <t>099</t>
  </si>
  <si>
    <t>SR 99 UNDER PEDESTRIAN BRIDGE</t>
  </si>
  <si>
    <t>WOODLAND PARK PED</t>
  </si>
  <si>
    <t>SR 99</t>
  </si>
  <si>
    <t>0005158A</t>
  </si>
  <si>
    <t xml:space="preserve"> 90/587W-W</t>
  </si>
  <si>
    <t>I-90 UNDER W-W RAMP</t>
  </si>
  <si>
    <t>I-90 WB RAMP</t>
  </si>
  <si>
    <t>0008190F</t>
  </si>
  <si>
    <t>405/35E</t>
  </si>
  <si>
    <t>I-90 UNDER I-405</t>
  </si>
  <si>
    <t>I-90 FACTORIA</t>
  </si>
  <si>
    <t>0008287C</t>
  </si>
  <si>
    <t xml:space="preserve">  5/110</t>
  </si>
  <si>
    <t>I-5 UNDER OAK ST</t>
  </si>
  <si>
    <t>OAK STREET</t>
  </si>
  <si>
    <t>0014916A</t>
  </si>
  <si>
    <t xml:space="preserve"> 12/502</t>
  </si>
  <si>
    <t>012</t>
  </si>
  <si>
    <t>US 12 UNDER KAHLOTUS RD</t>
  </si>
  <si>
    <t>KAHLOTUS RD</t>
  </si>
  <si>
    <t>US 12</t>
  </si>
  <si>
    <t>0007867C</t>
  </si>
  <si>
    <t xml:space="preserve"> 90/238</t>
  </si>
  <si>
    <t>I-90 UNDER WARDEN RD</t>
  </si>
  <si>
    <t>WARDEN RD/ROAD U</t>
  </si>
  <si>
    <t>0013058A</t>
  </si>
  <si>
    <t xml:space="preserve"> 96/1</t>
  </si>
  <si>
    <t>I-5 UNDER SR 96/128TH ST SW</t>
  </si>
  <si>
    <t>SR 96(128TH ST SW)</t>
  </si>
  <si>
    <t>0011976A</t>
  </si>
  <si>
    <t>405/24</t>
  </si>
  <si>
    <t>I-405 UNDER NE 30TH ST</t>
  </si>
  <si>
    <t>NE 30TH ST</t>
  </si>
  <si>
    <t>SR 405</t>
  </si>
  <si>
    <t>0008745C</t>
  </si>
  <si>
    <t>509/115</t>
  </si>
  <si>
    <t>SR 509 UNDER S 152ND ST</t>
  </si>
  <si>
    <t>SO 152ND ST</t>
  </si>
  <si>
    <t>000000AB</t>
  </si>
  <si>
    <t xml:space="preserve">  5/822N-E</t>
  </si>
  <si>
    <t>539</t>
  </si>
  <si>
    <t>SR 539 UNDER N-E RAMP</t>
  </si>
  <si>
    <t>I-5 OFF RAMP</t>
  </si>
  <si>
    <t>SR 539, CREEK</t>
  </si>
  <si>
    <t>0011314A</t>
  </si>
  <si>
    <t>520/37</t>
  </si>
  <si>
    <t>520</t>
  </si>
  <si>
    <t>SR 520 UNDER NE 40TH ST</t>
  </si>
  <si>
    <t>NE 40TH ST</t>
  </si>
  <si>
    <t>SR 520</t>
  </si>
  <si>
    <t>0008085D</t>
  </si>
  <si>
    <t xml:space="preserve">  5/638W</t>
  </si>
  <si>
    <t>002</t>
  </si>
  <si>
    <t>W-W RAMP UNDER I-5</t>
  </si>
  <si>
    <t>W-S,W-W,S-E RAMPS</t>
  </si>
  <si>
    <t>0014444B</t>
  </si>
  <si>
    <t>520/46</t>
  </si>
  <si>
    <t>202</t>
  </si>
  <si>
    <t>SR 202 UNDER SR 520</t>
  </si>
  <si>
    <t>SR 202 &amp; BIKE PATH</t>
  </si>
  <si>
    <t>0007741R</t>
  </si>
  <si>
    <t xml:space="preserve">  5/537N</t>
  </si>
  <si>
    <t>I-5 UNDER SPOKANE ST WB</t>
  </si>
  <si>
    <t>SPOKANE ST WB LANE</t>
  </si>
  <si>
    <t>0018189B</t>
  </si>
  <si>
    <t>5/434SCD</t>
  </si>
  <si>
    <t>S-N RAMP UNDER SBCD</t>
  </si>
  <si>
    <t>SR 16 HOV AND RAMPS</t>
  </si>
  <si>
    <t>0012648A</t>
  </si>
  <si>
    <t>705/10N-W</t>
  </si>
  <si>
    <t>I-705 SB UNDER N-W RAMP</t>
  </si>
  <si>
    <t>I-705 N-W RAMP</t>
  </si>
  <si>
    <t>15TH ST-PLRR, I-705</t>
  </si>
  <si>
    <t>0010280A</t>
  </si>
  <si>
    <t xml:space="preserve"> 16/150E</t>
  </si>
  <si>
    <t>302</t>
  </si>
  <si>
    <t>N-W RAMP UNDER SR 16</t>
  </si>
  <si>
    <t>N-W RAMP</t>
  </si>
  <si>
    <t>0009446C</t>
  </si>
  <si>
    <t xml:space="preserve"> 90/56P</t>
  </si>
  <si>
    <t>I-90 UNDER PEDESTRIAN BRIDGE</t>
  </si>
  <si>
    <t>PEDESTRIAN</t>
  </si>
  <si>
    <t>0006926C</t>
  </si>
  <si>
    <t xml:space="preserve">  5/834</t>
  </si>
  <si>
    <t>I-5 UNDER BIRCH BAY-LYNDEN RD</t>
  </si>
  <si>
    <t>BIRCH BAY-LYNDEN R</t>
  </si>
  <si>
    <t>0013221A</t>
  </si>
  <si>
    <t xml:space="preserve"> 90/38</t>
  </si>
  <si>
    <t>I-90 UNDER E MERCER WAY</t>
  </si>
  <si>
    <t>EAST MERCER WAY</t>
  </si>
  <si>
    <t>0006031A</t>
  </si>
  <si>
    <t xml:space="preserve"> 90/319</t>
  </si>
  <si>
    <t>I-90 UNDER RAILROAD</t>
  </si>
  <si>
    <t>0007116B</t>
  </si>
  <si>
    <t xml:space="preserve"> 99/610</t>
  </si>
  <si>
    <t>I-5 UNDER SR 99</t>
  </si>
  <si>
    <t>0012156A</t>
  </si>
  <si>
    <t xml:space="preserve">  5/2</t>
  </si>
  <si>
    <t>I-5 UNDER RAILROAD</t>
  </si>
  <si>
    <t>BN RR</t>
  </si>
  <si>
    <t>0016610C</t>
  </si>
  <si>
    <t xml:space="preserve">  5/23</t>
  </si>
  <si>
    <t>I-5 UNDER NE 129TH ST</t>
  </si>
  <si>
    <t>NE 129TH ST</t>
  </si>
  <si>
    <t>08594000</t>
  </si>
  <si>
    <t>BR-095</t>
  </si>
  <si>
    <t>PEDESTRIANS</t>
  </si>
  <si>
    <t>SR 99/AURORA AVE N</t>
  </si>
  <si>
    <t>0009092A</t>
  </si>
  <si>
    <t xml:space="preserve"> 90/95.8</t>
  </si>
  <si>
    <t>I-90 UNDER HANSEN CR RD</t>
  </si>
  <si>
    <t>HANSEN CR RD</t>
  </si>
  <si>
    <t>0005453C</t>
  </si>
  <si>
    <t xml:space="preserve"> 90/568</t>
  </si>
  <si>
    <t>I-90 UNDER THOR ST</t>
  </si>
  <si>
    <t>THOR ST</t>
  </si>
  <si>
    <t>0008264A</t>
  </si>
  <si>
    <t xml:space="preserve">  5/33</t>
  </si>
  <si>
    <t>I-5 UNDER NW LA CENTER RD</t>
  </si>
  <si>
    <t>NW LA CENTER RD</t>
  </si>
  <si>
    <t>0008382D</t>
  </si>
  <si>
    <t>405/70N-W</t>
  </si>
  <si>
    <t>SR 522 UNDER N-W RAMP</t>
  </si>
  <si>
    <t>I-405 N-W RAMP</t>
  </si>
  <si>
    <t>SAMMAMISH R, I-405, SR 5</t>
  </si>
  <si>
    <t>0007401A</t>
  </si>
  <si>
    <t xml:space="preserve">  5/518</t>
  </si>
  <si>
    <t>I-5 UNDER S 178TH ST</t>
  </si>
  <si>
    <t>S178TH ST</t>
  </si>
  <si>
    <t>0015661B</t>
  </si>
  <si>
    <t xml:space="preserve">  5/15</t>
  </si>
  <si>
    <t>I-5 UNDER MAIN ST</t>
  </si>
  <si>
    <t>MAIN STREET</t>
  </si>
  <si>
    <t>I-5, N-N RAMP</t>
  </si>
  <si>
    <t>0008664B</t>
  </si>
  <si>
    <t>195/118N</t>
  </si>
  <si>
    <t>195</t>
  </si>
  <si>
    <t>US 195 UNDER RAILROAD</t>
  </si>
  <si>
    <t>STATE ROUTE 195</t>
  </si>
  <si>
    <t>0013192A</t>
  </si>
  <si>
    <t xml:space="preserve"> 90/31</t>
  </si>
  <si>
    <t>I-90 UNDER 76TH AVE SE</t>
  </si>
  <si>
    <t>CITY ST - 76TH AVE</t>
  </si>
  <si>
    <t>0010918A</t>
  </si>
  <si>
    <t>405/49P</t>
  </si>
  <si>
    <t>I-405 UNDER NE 60TH ST PED</t>
  </si>
  <si>
    <t>PEDESTRIAN TRAFFIC</t>
  </si>
  <si>
    <t>0014039C</t>
  </si>
  <si>
    <t>520/18E-N</t>
  </si>
  <si>
    <t>I-405 UNDER E-N RAMP</t>
  </si>
  <si>
    <t>E-N RAMP SR 520</t>
  </si>
  <si>
    <t>I-405 &amp; SR 520</t>
  </si>
  <si>
    <t>0007645A</t>
  </si>
  <si>
    <t>530/115</t>
  </si>
  <si>
    <t>I-5 UNDER SR 530</t>
  </si>
  <si>
    <t>SR 530</t>
  </si>
  <si>
    <t>0008276A</t>
  </si>
  <si>
    <t>509/119P</t>
  </si>
  <si>
    <t>SR 509 UNDER S 132ND ST PED</t>
  </si>
  <si>
    <t>S 132ND ST PED</t>
  </si>
  <si>
    <t>0008385D</t>
  </si>
  <si>
    <t xml:space="preserve"> 90/167</t>
  </si>
  <si>
    <t>I-90 UNDER COUNTY RD NO 6</t>
  </si>
  <si>
    <t>COUNTY RD NO 6</t>
  </si>
  <si>
    <t>0007409C</t>
  </si>
  <si>
    <t xml:space="preserve">  5/550</t>
  </si>
  <si>
    <t>I-5 UNDER PIKE ST</t>
  </si>
  <si>
    <t>PIKE ST</t>
  </si>
  <si>
    <t>0015756A</t>
  </si>
  <si>
    <t xml:space="preserve"> 90/580</t>
  </si>
  <si>
    <t>I-90 UNDER EVERGREEN RD</t>
  </si>
  <si>
    <t>EVERGREEN RD</t>
  </si>
  <si>
    <t>0008686A</t>
  </si>
  <si>
    <t>240/32E</t>
  </si>
  <si>
    <t>SR 240 UNDER COLUMBIA CNTR NB</t>
  </si>
  <si>
    <t>COLUMBIA CTR BLVD</t>
  </si>
  <si>
    <t>SR 240</t>
  </si>
  <si>
    <t>0011193B</t>
  </si>
  <si>
    <t xml:space="preserve">  5/6E</t>
  </si>
  <si>
    <t>005LX00105</t>
  </si>
  <si>
    <t>SR 501 UNDER I-5</t>
  </si>
  <si>
    <t>SR 501/MILL PLAIN BLVD</t>
  </si>
  <si>
    <t>0007967A</t>
  </si>
  <si>
    <t xml:space="preserve"> 99/507N-N</t>
  </si>
  <si>
    <t>SR 599 SB UNDER N-N RAMP</t>
  </si>
  <si>
    <t>N-N RAMP</t>
  </si>
  <si>
    <t>SR 599 SB / SR 99 SB</t>
  </si>
  <si>
    <t>0014177A</t>
  </si>
  <si>
    <t xml:space="preserve"> 90/43W-W</t>
  </si>
  <si>
    <t>I-90 WB UNDER W-W RAMP</t>
  </si>
  <si>
    <t>I-90 RAMP</t>
  </si>
  <si>
    <t>MERCER SLOUGH, I-90</t>
  </si>
  <si>
    <t>0007734D</t>
  </si>
  <si>
    <t xml:space="preserve">  5/533E-N</t>
  </si>
  <si>
    <t>I-5 UNDER E-N RAMP</t>
  </si>
  <si>
    <t>E-N RAMP</t>
  </si>
  <si>
    <t>0017998B</t>
  </si>
  <si>
    <t xml:space="preserve"> 12/118</t>
  </si>
  <si>
    <t>I-5 UNDER US 12</t>
  </si>
  <si>
    <t>0012610A</t>
  </si>
  <si>
    <t>395/5</t>
  </si>
  <si>
    <t>I-82 UNDER US 395</t>
  </si>
  <si>
    <t>0009887A</t>
  </si>
  <si>
    <t>101/507</t>
  </si>
  <si>
    <t>US 101 UNDER 2ND AVE SW</t>
  </si>
  <si>
    <t>2nd AVE SW</t>
  </si>
  <si>
    <t>0009289A</t>
  </si>
  <si>
    <t xml:space="preserve"> 18/26</t>
  </si>
  <si>
    <t>SR 18 UNDER SE 231ST ST</t>
  </si>
  <si>
    <t>SE 231ST ST</t>
  </si>
  <si>
    <t>0006911A</t>
  </si>
  <si>
    <t xml:space="preserve">  5/580</t>
  </si>
  <si>
    <t>I-5 UNDER NE 70TH ST</t>
  </si>
  <si>
    <t>NE 70TH-NE 71ST ST</t>
  </si>
  <si>
    <t>0013195E</t>
  </si>
  <si>
    <t xml:space="preserve"> 90/34</t>
  </si>
  <si>
    <t>I-90 UNDER ISLAND CREST WAY</t>
  </si>
  <si>
    <t>ISLAND CREST WAY</t>
  </si>
  <si>
    <t>0005924A</t>
  </si>
  <si>
    <t xml:space="preserve">  5/815P</t>
  </si>
  <si>
    <t>I-5 UNDER PEDSTRIAN BRIDGE</t>
  </si>
  <si>
    <t>0007094B</t>
  </si>
  <si>
    <t>195/124W</t>
  </si>
  <si>
    <t>I-90 UNDER US 195</t>
  </si>
  <si>
    <t>US 195</t>
  </si>
  <si>
    <t>0011864B</t>
  </si>
  <si>
    <t xml:space="preserve">  3/140A</t>
  </si>
  <si>
    <t>003LX04848</t>
  </si>
  <si>
    <t>LUOTO RD UNDER CLEAR CRK RD</t>
  </si>
  <si>
    <t>CLEAR CREEK RD NW</t>
  </si>
  <si>
    <t>SR 3 ACCESS - LUOTO ROAD</t>
  </si>
  <si>
    <t>0016469A</t>
  </si>
  <si>
    <t xml:space="preserve">  5/609.5</t>
  </si>
  <si>
    <t>I-5 SB UNDER PARK &amp; RIDE RAMP</t>
  </si>
  <si>
    <t>RAMP</t>
  </si>
  <si>
    <t>SB I-5</t>
  </si>
  <si>
    <t>0007618G</t>
  </si>
  <si>
    <t>900/12W</t>
  </si>
  <si>
    <t>I-5 UNDER SR 900 (EB)</t>
  </si>
  <si>
    <t>0009010A</t>
  </si>
  <si>
    <t>161/10</t>
  </si>
  <si>
    <t>SR 512 UNDER SR 161</t>
  </si>
  <si>
    <t>SR 161</t>
  </si>
  <si>
    <t>00000KMA</t>
  </si>
  <si>
    <t xml:space="preserve">  5/611</t>
  </si>
  <si>
    <t>I-5 UNDER ALD MALL PKWY</t>
  </si>
  <si>
    <t>ALDERWOOD MALL PKW</t>
  </si>
  <si>
    <t>0005354A</t>
  </si>
  <si>
    <t xml:space="preserve"> 90/227</t>
  </si>
  <si>
    <t>CMSTPP RR</t>
  </si>
  <si>
    <t>STATE ROUTE 90</t>
  </si>
  <si>
    <t>0008194C</t>
  </si>
  <si>
    <t xml:space="preserve"> 90/412</t>
  </si>
  <si>
    <t>I-90 UNDER FISHTRAP RD</t>
  </si>
  <si>
    <t>FISHTRAP</t>
  </si>
  <si>
    <t>0008305A</t>
  </si>
  <si>
    <t xml:space="preserve"> 90/45</t>
  </si>
  <si>
    <t>I-90 UNDER RAILROAD - FACTORIA</t>
  </si>
  <si>
    <t>NP RY      FACTORI</t>
  </si>
  <si>
    <t>INTERSTATE ROUTE 90</t>
  </si>
  <si>
    <t>0007326D</t>
  </si>
  <si>
    <t xml:space="preserve">  5/445S-S</t>
  </si>
  <si>
    <t>007</t>
  </si>
  <si>
    <t>S-S RAMP UNDER I-5 S-N RAMP</t>
  </si>
  <si>
    <t>S-S RAMP I-705 TO SR 7</t>
  </si>
  <si>
    <t>0014919B</t>
  </si>
  <si>
    <t xml:space="preserve"> 18/25S</t>
  </si>
  <si>
    <t>0007888B</t>
  </si>
  <si>
    <t xml:space="preserve">  2/2W-N</t>
  </si>
  <si>
    <t>005LX19402</t>
  </si>
  <si>
    <t>SR 529 SPUR UNDER W-N RAMP</t>
  </si>
  <si>
    <t>US 2</t>
  </si>
  <si>
    <t>W-N RAMP  EVERETT AVE</t>
  </si>
  <si>
    <t>0013105A</t>
  </si>
  <si>
    <t xml:space="preserve"> 90/22LID</t>
  </si>
  <si>
    <t>MARTIN L KING LID</t>
  </si>
  <si>
    <t>MT BAKER RIDGE</t>
  </si>
  <si>
    <t>0010833A</t>
  </si>
  <si>
    <t>205/1</t>
  </si>
  <si>
    <t>SR 14 UNDER I-205</t>
  </si>
  <si>
    <t>SR 14, BNRR</t>
  </si>
  <si>
    <t>0013995D</t>
  </si>
  <si>
    <t xml:space="preserve">  2/7E-E</t>
  </si>
  <si>
    <t>E-E RAMP TO SR 204</t>
  </si>
  <si>
    <t>US 2 RAMP</t>
  </si>
  <si>
    <t>US 2 &amp; SR 204</t>
  </si>
  <si>
    <t>0007623A</t>
  </si>
  <si>
    <t>405/26</t>
  </si>
  <si>
    <t>I-405 UNDER NE 44TH ST</t>
  </si>
  <si>
    <t>NE 44TH ST</t>
  </si>
  <si>
    <t>0017610C</t>
  </si>
  <si>
    <t>395/442N-N</t>
  </si>
  <si>
    <t>US 2 UNDER US 395 RAMP</t>
  </si>
  <si>
    <t>0006480B</t>
  </si>
  <si>
    <t xml:space="preserve"> 99/400</t>
  </si>
  <si>
    <t>SR 99, (54TH AV E)</t>
  </si>
  <si>
    <t>0007326B</t>
  </si>
  <si>
    <t xml:space="preserve">  5/445W</t>
  </si>
  <si>
    <t>S-S RAMP UNDER I-5 SB</t>
  </si>
  <si>
    <t>I-705, SR 7, RAMPS, RR</t>
  </si>
  <si>
    <t>E</t>
  </si>
  <si>
    <t>0012394A</t>
  </si>
  <si>
    <t xml:space="preserve"> 82/270</t>
  </si>
  <si>
    <t>I-82 UNDER BECK RD</t>
  </si>
  <si>
    <t>BECK RD</t>
  </si>
  <si>
    <t>0017144A</t>
  </si>
  <si>
    <t>405/104P</t>
  </si>
  <si>
    <t>I-405 UNDER CANYON PARK PED</t>
  </si>
  <si>
    <t>CANYON PARK PED</t>
  </si>
  <si>
    <t>0009806E</t>
  </si>
  <si>
    <t xml:space="preserve"> 90/119</t>
  </si>
  <si>
    <t>I-90 UNDER WEST EASTON RD</t>
  </si>
  <si>
    <t>WEST EASTON RD</t>
  </si>
  <si>
    <t>0009241B</t>
  </si>
  <si>
    <t>205/30N</t>
  </si>
  <si>
    <t>I-205 UNDER PADDEN PKWY WB</t>
  </si>
  <si>
    <t>PADDEN PARKWAY</t>
  </si>
  <si>
    <t>0006857A</t>
  </si>
  <si>
    <t>548/1</t>
  </si>
  <si>
    <t>I-5 UNDER SR 548</t>
  </si>
  <si>
    <t>SR 548/GRANDVIEW</t>
  </si>
  <si>
    <t>0005688A</t>
  </si>
  <si>
    <t xml:space="preserve"> 90/210</t>
  </si>
  <si>
    <t>I-90 UNDER ADAMS ROAD</t>
  </si>
  <si>
    <t>ADAMS RD</t>
  </si>
  <si>
    <t>0007071B</t>
  </si>
  <si>
    <t xml:space="preserve">  5/599W</t>
  </si>
  <si>
    <t>SR 104 UNDER I-5 SB</t>
  </si>
  <si>
    <t>SR 104 / NE 205TH ST</t>
  </si>
  <si>
    <t>0011627A</t>
  </si>
  <si>
    <t>525/5</t>
  </si>
  <si>
    <t>525</t>
  </si>
  <si>
    <t>SR 525 UNDER 164TH AVE</t>
  </si>
  <si>
    <t>164TH ST SW</t>
  </si>
  <si>
    <t>SR 525</t>
  </si>
  <si>
    <t>0004337A</t>
  </si>
  <si>
    <t xml:space="preserve">  5/225</t>
  </si>
  <si>
    <t>I-5 UNDER WEST ST</t>
  </si>
  <si>
    <t>WEST ST</t>
  </si>
  <si>
    <t>0017796A</t>
  </si>
  <si>
    <t>501/24</t>
  </si>
  <si>
    <t>I-5 UNDER SR 501</t>
  </si>
  <si>
    <t>SR 501</t>
  </si>
  <si>
    <t>0006635A</t>
  </si>
  <si>
    <t xml:space="preserve">  5/552</t>
  </si>
  <si>
    <t>I-5 UNDER OLIVE WAY</t>
  </si>
  <si>
    <t>OLIVE WAY</t>
  </si>
  <si>
    <t>0012463C</t>
  </si>
  <si>
    <t xml:space="preserve"> 82/259</t>
  </si>
  <si>
    <t>I-82 UNDER S BERMUDA RD</t>
  </si>
  <si>
    <t>S BERMUDA RD</t>
  </si>
  <si>
    <t>0017259A</t>
  </si>
  <si>
    <t>502/1</t>
  </si>
  <si>
    <t>I-5 UNDER SR 502</t>
  </si>
  <si>
    <t>SR 502</t>
  </si>
  <si>
    <t>I-5  &amp; GEE CREEK</t>
  </si>
  <si>
    <t>0009839A</t>
  </si>
  <si>
    <t xml:space="preserve">  5/548PS</t>
  </si>
  <si>
    <t>I-5 UNDER S PARK PLAZA</t>
  </si>
  <si>
    <t>S PARK PLAZA</t>
  </si>
  <si>
    <t>0009260A</t>
  </si>
  <si>
    <t xml:space="preserve">  5/701</t>
  </si>
  <si>
    <t>I-5 UNDER STARBIRD RD</t>
  </si>
  <si>
    <t>STARBIRD RD</t>
  </si>
  <si>
    <t>0006875B</t>
  </si>
  <si>
    <t xml:space="preserve">  2/618N</t>
  </si>
  <si>
    <t>I-90 UNDER US 2</t>
  </si>
  <si>
    <t>0005783A</t>
  </si>
  <si>
    <t xml:space="preserve"> 90/327</t>
  </si>
  <si>
    <t>I-90 UNDER SCHOESSLER RD</t>
  </si>
  <si>
    <t>SCHOESSLER RD</t>
  </si>
  <si>
    <t>0005801A</t>
  </si>
  <si>
    <t xml:space="preserve">  5/420</t>
  </si>
  <si>
    <t>I-5 UNDER BNRR</t>
  </si>
  <si>
    <t>0007085A</t>
  </si>
  <si>
    <t>167/130</t>
  </si>
  <si>
    <t>SR 167 UNDER S 208TH ST</t>
  </si>
  <si>
    <t>S 208TH ST</t>
  </si>
  <si>
    <t>SR 167 &amp; SPRINGBROOK CR</t>
  </si>
  <si>
    <t>0011788I</t>
  </si>
  <si>
    <t xml:space="preserve"> 82/161</t>
  </si>
  <si>
    <t>I-82 UNDER SUNNYSIDE RD</t>
  </si>
  <si>
    <t>SUNNYSIDE RD</t>
  </si>
  <si>
    <t>0016221A</t>
  </si>
  <si>
    <t>405/53P</t>
  </si>
  <si>
    <t>I-405 UNDER PED/EMERGENCY VEH</t>
  </si>
  <si>
    <t>PED/EMRGNCY ACCESS</t>
  </si>
  <si>
    <t>0004872A</t>
  </si>
  <si>
    <t xml:space="preserve"> 99/530E</t>
  </si>
  <si>
    <t>SR 99 UNDER DUWAMISH R BR</t>
  </si>
  <si>
    <t>DUWAMISH RIVER</t>
  </si>
  <si>
    <t>0008611B</t>
  </si>
  <si>
    <t xml:space="preserve"> 90/550</t>
  </si>
  <si>
    <t>I-90 UNDER ARTHUR ST</t>
  </si>
  <si>
    <t>ARTHUR ST</t>
  </si>
  <si>
    <t>0007596F</t>
  </si>
  <si>
    <t>405/46N-W</t>
  </si>
  <si>
    <t>SR 520 UNDER N-W RAMP</t>
  </si>
  <si>
    <t>N-W RAMP P1 01440</t>
  </si>
  <si>
    <t>0008853C</t>
  </si>
  <si>
    <t>167/117</t>
  </si>
  <si>
    <t>SR 167 UNDER 37TH ST NW</t>
  </si>
  <si>
    <t>37TH ST NW</t>
  </si>
  <si>
    <t>SR 167</t>
  </si>
  <si>
    <t>000000OP</t>
  </si>
  <si>
    <t>526/8</t>
  </si>
  <si>
    <t>526</t>
  </si>
  <si>
    <t>SR 526 UNDER AIRPLANE BR</t>
  </si>
  <si>
    <t>BOEING TRAFFIC</t>
  </si>
  <si>
    <t>STATE ROUTE 526</t>
  </si>
  <si>
    <t>0005130A</t>
  </si>
  <si>
    <t xml:space="preserve"> 90/583</t>
  </si>
  <si>
    <t>I-90 UNDER FLORA RD</t>
  </si>
  <si>
    <t>FLORA RD</t>
  </si>
  <si>
    <t>0007409A</t>
  </si>
  <si>
    <t xml:space="preserve">  5/549</t>
  </si>
  <si>
    <t>I-5 UNDER 8TH AVE-TRADE CENTER</t>
  </si>
  <si>
    <t>8TH AVE</t>
  </si>
  <si>
    <t>0015661F</t>
  </si>
  <si>
    <t xml:space="preserve">  5/17</t>
  </si>
  <si>
    <t>I-5 UNDER NE 63RD ST</t>
  </si>
  <si>
    <t>NE 63RD ST</t>
  </si>
  <si>
    <t>0008674A</t>
  </si>
  <si>
    <t>405/50</t>
  </si>
  <si>
    <t>I-405 UNDER NE 72ND PLACE</t>
  </si>
  <si>
    <t>NE 72ND PLACE</t>
  </si>
  <si>
    <t>0011169A</t>
  </si>
  <si>
    <t xml:space="preserve"> 22/4</t>
  </si>
  <si>
    <t>I-82 UNDER SR 22</t>
  </si>
  <si>
    <t>SR 22</t>
  </si>
  <si>
    <t>0014066A</t>
  </si>
  <si>
    <t xml:space="preserve">  3/150E</t>
  </si>
  <si>
    <t>305</t>
  </si>
  <si>
    <t>SR 305 UNDER SR 3</t>
  </si>
  <si>
    <t>SR 3</t>
  </si>
  <si>
    <t>SR 305</t>
  </si>
  <si>
    <t>0007686B</t>
  </si>
  <si>
    <t xml:space="preserve">  5/539.5</t>
  </si>
  <si>
    <t>I-5 UNDER BEACON-HOLGATE</t>
  </si>
  <si>
    <t>BEACON-HOLGATE</t>
  </si>
  <si>
    <t>0017936B</t>
  </si>
  <si>
    <t xml:space="preserve"> 18/1W-S</t>
  </si>
  <si>
    <t>SR 18 W-S RAMP</t>
  </si>
  <si>
    <t>I-5 &amp; SR 18</t>
  </si>
  <si>
    <t>0006744A</t>
  </si>
  <si>
    <t xml:space="preserve"> 82/123</t>
  </si>
  <si>
    <t>I-82 UNDER E YAKIMA AVE</t>
  </si>
  <si>
    <t>TERRACE HTS/YAKIMA</t>
  </si>
  <si>
    <t>0012558A</t>
  </si>
  <si>
    <t>182/13S-E</t>
  </si>
  <si>
    <t>I-182 UNDER S-E RAMP</t>
  </si>
  <si>
    <t>0008446C</t>
  </si>
  <si>
    <t>526/12S-E</t>
  </si>
  <si>
    <t>SR 526 UNDER S-E RAMP</t>
  </si>
  <si>
    <t>SR 526 MAINLINE</t>
  </si>
  <si>
    <t>0007565C</t>
  </si>
  <si>
    <t xml:space="preserve"> 90/10WB</t>
  </si>
  <si>
    <t>I-5 UNDER I-90</t>
  </si>
  <si>
    <t>0016008B</t>
  </si>
  <si>
    <t xml:space="preserve"> 18/25.4</t>
  </si>
  <si>
    <t>SR 18 UNDER SE 256TH ST</t>
  </si>
  <si>
    <t>256TH ST</t>
  </si>
  <si>
    <t>0008745E</t>
  </si>
  <si>
    <t>518/8</t>
  </si>
  <si>
    <t>SR 509 UNDER SR 518</t>
  </si>
  <si>
    <t>SR 518</t>
  </si>
  <si>
    <t>0009782A</t>
  </si>
  <si>
    <t xml:space="preserve"> 90/579E</t>
  </si>
  <si>
    <t>I-90 UNDER MULLAN RD</t>
  </si>
  <si>
    <t>MULLAN RD</t>
  </si>
  <si>
    <t>0009241A</t>
  </si>
  <si>
    <t>205/30S</t>
  </si>
  <si>
    <t>I-205 UNDER PADDEN PKWY EB</t>
  </si>
  <si>
    <t>0006853A</t>
  </si>
  <si>
    <t xml:space="preserve">  5/451</t>
  </si>
  <si>
    <t>I-5 UNDER EAST  L ST</t>
  </si>
  <si>
    <t>E  L ST</t>
  </si>
  <si>
    <t>0005679A</t>
  </si>
  <si>
    <t>506/108</t>
  </si>
  <si>
    <t>I-5 UNDER SR 506</t>
  </si>
  <si>
    <t>SR 506</t>
  </si>
  <si>
    <t>0007071A</t>
  </si>
  <si>
    <t xml:space="preserve">  5/599E</t>
  </si>
  <si>
    <t>SR 104 UNDER I-5 NB</t>
  </si>
  <si>
    <t>0011598D</t>
  </si>
  <si>
    <t xml:space="preserve">  5/613</t>
  </si>
  <si>
    <t>I-5 UNDER MAPLE RD</t>
  </si>
  <si>
    <t>MAPLE ROAD</t>
  </si>
  <si>
    <t>0004637A</t>
  </si>
  <si>
    <t xml:space="preserve"> 90/579W</t>
  </si>
  <si>
    <t>I-90 UNDER ARGONNE RD</t>
  </si>
  <si>
    <t>ARGONNE RD</t>
  </si>
  <si>
    <t>0016549E</t>
  </si>
  <si>
    <t>405/42.8</t>
  </si>
  <si>
    <t>I-405 SB UNDER NE 6TH ST</t>
  </si>
  <si>
    <t>NE 6TH ST</t>
  </si>
  <si>
    <t>114TH AVE NE, I-405</t>
  </si>
  <si>
    <t>0004495C</t>
  </si>
  <si>
    <t xml:space="preserve">  5/413</t>
  </si>
  <si>
    <t>I-5 UNDER BERKELEY ST</t>
  </si>
  <si>
    <t>BERKELEY ST</t>
  </si>
  <si>
    <t>0007621C</t>
  </si>
  <si>
    <t xml:space="preserve"> 90/235</t>
  </si>
  <si>
    <t>I-90 UNDER Q RD</t>
  </si>
  <si>
    <t>Q RD</t>
  </si>
  <si>
    <t>0009021B</t>
  </si>
  <si>
    <t>104/106N</t>
  </si>
  <si>
    <t>SR 104 WB UNDER 5TH AVE S</t>
  </si>
  <si>
    <t>5TH AVE</t>
  </si>
  <si>
    <t>SR 104 WB</t>
  </si>
  <si>
    <t>0005396A</t>
  </si>
  <si>
    <t>101/509</t>
  </si>
  <si>
    <t>US 101 UNDER DELPHI RD</t>
  </si>
  <si>
    <t>DELPHI RD</t>
  </si>
  <si>
    <t>0008228A</t>
  </si>
  <si>
    <t xml:space="preserve"> 90/334</t>
  </si>
  <si>
    <t xml:space="preserve"> I-90 UNDER WELLSANDT RD</t>
  </si>
  <si>
    <t>WELLSANDT RD</t>
  </si>
  <si>
    <t>0008382A</t>
  </si>
  <si>
    <t>405/70E</t>
  </si>
  <si>
    <t>SR 522 UNDER I-405</t>
  </si>
  <si>
    <t>SR 522     SAMMAMISH R</t>
  </si>
  <si>
    <t>0007376A</t>
  </si>
  <si>
    <t>405/15</t>
  </si>
  <si>
    <t>SR 167 UNDER I-405</t>
  </si>
  <si>
    <t>0015137A</t>
  </si>
  <si>
    <t xml:space="preserve"> 82/112</t>
  </si>
  <si>
    <t>I-82 UNDER RESTHAVEN RD</t>
  </si>
  <si>
    <t>RESTHAVEN RD</t>
  </si>
  <si>
    <t>I-82 (US 97), SR 823</t>
  </si>
  <si>
    <t>0007888H</t>
  </si>
  <si>
    <t xml:space="preserve">  5/640W</t>
  </si>
  <si>
    <t>529SPEVERET</t>
  </si>
  <si>
    <t>SR 529 SPUR UNDER I-5</t>
  </si>
  <si>
    <t>SR 529 SPUR/EVERETT AVE</t>
  </si>
  <si>
    <t>0013166B</t>
  </si>
  <si>
    <t xml:space="preserve"> 16/208N-S</t>
  </si>
  <si>
    <t>SB SR 16 UNDER NB SR 16 SPUR</t>
  </si>
  <si>
    <t>NB SR 16 SPUR</t>
  </si>
  <si>
    <t>SB SR 16</t>
  </si>
  <si>
    <t>0010862D</t>
  </si>
  <si>
    <t xml:space="preserve"> 82/149</t>
  </si>
  <si>
    <t>I-82 UNDER HUDSON RD</t>
  </si>
  <si>
    <t>HUDSON ROAD</t>
  </si>
  <si>
    <t>0014022A</t>
  </si>
  <si>
    <t xml:space="preserve"> 90/212</t>
  </si>
  <si>
    <t>I-90 UNDER DODSON RD</t>
  </si>
  <si>
    <t>DODSON ROAD</t>
  </si>
  <si>
    <t>0007630A</t>
  </si>
  <si>
    <t>902/10</t>
  </si>
  <si>
    <t>I-90 UNDER SR 902</t>
  </si>
  <si>
    <t>SR 902</t>
  </si>
  <si>
    <t>0017610D</t>
  </si>
  <si>
    <t>2/651W-S</t>
  </si>
  <si>
    <t>US 2 UNDER  W-S RAMP</t>
  </si>
  <si>
    <t>US 395/US 2/RAMP</t>
  </si>
  <si>
    <t>0006613A</t>
  </si>
  <si>
    <t xml:space="preserve">  5/456E</t>
  </si>
  <si>
    <t>SR 167 SB UNDER I-5</t>
  </si>
  <si>
    <t>PUYALLUP R/RR/SR 167</t>
  </si>
  <si>
    <t>0012449A</t>
  </si>
  <si>
    <t xml:space="preserve"> 16/80</t>
  </si>
  <si>
    <t>SR 16 UNDER JACKSON AVE</t>
  </si>
  <si>
    <t>JACKSON AVE</t>
  </si>
  <si>
    <t>0017177D</t>
  </si>
  <si>
    <t xml:space="preserve">  2/649</t>
  </si>
  <si>
    <t>US 2 UNDER SHADY SLOPE RD</t>
  </si>
  <si>
    <t>SHADY SLOPE RD</t>
  </si>
  <si>
    <t>0009810C</t>
  </si>
  <si>
    <t xml:space="preserve"> 90/84</t>
  </si>
  <si>
    <t>I-90 UNDER 436TH AVE SE</t>
  </si>
  <si>
    <t>436TH AVE SE</t>
  </si>
  <si>
    <t>0009241D</t>
  </si>
  <si>
    <t>205/24</t>
  </si>
  <si>
    <t>I-205 UNDER NE 63RD ST</t>
  </si>
  <si>
    <t>0006861A</t>
  </si>
  <si>
    <t>520/2</t>
  </si>
  <si>
    <t>SR 520 UNDER DELMAR DR</t>
  </si>
  <si>
    <t>DELMAR DRIVE</t>
  </si>
  <si>
    <t>0005689B</t>
  </si>
  <si>
    <t xml:space="preserve"> 90/216</t>
  </si>
  <si>
    <t>I-90 UNDER HANSEN RD</t>
  </si>
  <si>
    <t>HANSEN RD</t>
  </si>
  <si>
    <t>0007071D</t>
  </si>
  <si>
    <t xml:space="preserve">  5/603</t>
  </si>
  <si>
    <t>I-5 UNDER 228TH ST SW</t>
  </si>
  <si>
    <t>228TH ST SW</t>
  </si>
  <si>
    <t>0011764A</t>
  </si>
  <si>
    <t>520/36</t>
  </si>
  <si>
    <t>SR 520 UNDER 148TH AVE NE</t>
  </si>
  <si>
    <t>148TH AVE</t>
  </si>
  <si>
    <t>0016010D</t>
  </si>
  <si>
    <t xml:space="preserve"> 90/67E-N</t>
  </si>
  <si>
    <t>I-90 UNDER E-N RAMP</t>
  </si>
  <si>
    <t>I-90, SP LINE</t>
  </si>
  <si>
    <t>0008598A</t>
  </si>
  <si>
    <t xml:space="preserve"> 14/12</t>
  </si>
  <si>
    <t>SR 14 UNDER LIESER RD</t>
  </si>
  <si>
    <t>LIESER RD</t>
  </si>
  <si>
    <t>0007595B</t>
  </si>
  <si>
    <t xml:space="preserve"> 14/23</t>
  </si>
  <si>
    <t>SR 14 UNDER SW 6TH AVE</t>
  </si>
  <si>
    <t>SW 6TH AVE</t>
  </si>
  <si>
    <t>0008846F</t>
  </si>
  <si>
    <t xml:space="preserve"> 82/118W-S</t>
  </si>
  <si>
    <t>I-82 UNDER W-S RAMP</t>
  </si>
  <si>
    <t>000000QC</t>
  </si>
  <si>
    <t>167/129</t>
  </si>
  <si>
    <t>SR 167 UNDER S 212TH ST</t>
  </si>
  <si>
    <t>S 212TH ST</t>
  </si>
  <si>
    <t>SR 167 &amp; SPRINGBROOK CK</t>
  </si>
  <si>
    <t>0011509C</t>
  </si>
  <si>
    <t xml:space="preserve"> 82/142</t>
  </si>
  <si>
    <t>RAILROAD</t>
  </si>
  <si>
    <t>0008114D</t>
  </si>
  <si>
    <t>167/122W</t>
  </si>
  <si>
    <t>SR 516 UNDER SR 167</t>
  </si>
  <si>
    <t>0014655A</t>
  </si>
  <si>
    <t xml:space="preserve">  5/654</t>
  </si>
  <si>
    <t>I-5 UNDER 88TH ST NE</t>
  </si>
  <si>
    <t>88TH ST NE</t>
  </si>
  <si>
    <t>0007818A</t>
  </si>
  <si>
    <t xml:space="preserve"> 17/216</t>
  </si>
  <si>
    <t>017</t>
  </si>
  <si>
    <t>SR 17 UNDER STRATFORD RD</t>
  </si>
  <si>
    <t>STRATFORD RD</t>
  </si>
  <si>
    <t>SR 17</t>
  </si>
  <si>
    <t>08498800</t>
  </si>
  <si>
    <t>FB5</t>
  </si>
  <si>
    <t>SR 16 UNDER SKYLINE DR PED</t>
  </si>
  <si>
    <t>SKYLINE PED</t>
  </si>
  <si>
    <t>0013015A</t>
  </si>
  <si>
    <t>508/1</t>
  </si>
  <si>
    <t>I-5 UNDER SR 508</t>
  </si>
  <si>
    <t>SR 508</t>
  </si>
  <si>
    <t>0010602A</t>
  </si>
  <si>
    <t>160/5</t>
  </si>
  <si>
    <t>SR 16 UNDER SR 160</t>
  </si>
  <si>
    <t>SR160</t>
  </si>
  <si>
    <t>0008190E</t>
  </si>
  <si>
    <t xml:space="preserve"> 90/48W-S</t>
  </si>
  <si>
    <t>I-90 UNDER W-S RAMP</t>
  </si>
  <si>
    <t>I-90 W-S RAMP</t>
  </si>
  <si>
    <t>I-90 MAINLINE</t>
  </si>
  <si>
    <t>0008286B</t>
  </si>
  <si>
    <t>527/104</t>
  </si>
  <si>
    <t>I-405 UNDER SR 527</t>
  </si>
  <si>
    <t>SR 527</t>
  </si>
  <si>
    <t>0014810A</t>
  </si>
  <si>
    <t xml:space="preserve">  9/101</t>
  </si>
  <si>
    <t>SR 522 UNDER SR 9</t>
  </si>
  <si>
    <t>SR 9</t>
  </si>
  <si>
    <t>0007843A</t>
  </si>
  <si>
    <t xml:space="preserve">  5/526.1</t>
  </si>
  <si>
    <t>I-5 UNDER S 129TH ST</t>
  </si>
  <si>
    <t>S 129TH ST</t>
  </si>
  <si>
    <t>0013050A</t>
  </si>
  <si>
    <t xml:space="preserve"> 90/577</t>
  </si>
  <si>
    <t>I-90 UNDER E BROADWAY AVE</t>
  </si>
  <si>
    <t>E BROADWAY AVE</t>
  </si>
  <si>
    <t>0010701A</t>
  </si>
  <si>
    <t xml:space="preserve"> 82/216</t>
  </si>
  <si>
    <t>INTERSTATE ROUTE 82</t>
  </si>
  <si>
    <t>0013785A</t>
  </si>
  <si>
    <t xml:space="preserve"> 17/4</t>
  </si>
  <si>
    <t>US 395 UNDER SR 17</t>
  </si>
  <si>
    <t>0017594A</t>
  </si>
  <si>
    <t xml:space="preserve">  5/433N-N</t>
  </si>
  <si>
    <t>I-5 UNDER N-N RAMP</t>
  </si>
  <si>
    <t>0006470A</t>
  </si>
  <si>
    <t xml:space="preserve">  5/569</t>
  </si>
  <si>
    <t>I-5 UNDER ROANOKE ST</t>
  </si>
  <si>
    <t>ROANOKE ST</t>
  </si>
  <si>
    <t>0007299C</t>
  </si>
  <si>
    <t xml:space="preserve">  5/596</t>
  </si>
  <si>
    <t>I-5 UNDER NE 185TH ST</t>
  </si>
  <si>
    <t>NE 185TH ST</t>
  </si>
  <si>
    <t>0012236C</t>
  </si>
  <si>
    <t>182/18</t>
  </si>
  <si>
    <t>I-182 UNDER COUNTY RD 68</t>
  </si>
  <si>
    <t>COUNTY ROAD 68</t>
  </si>
  <si>
    <t>0017064B</t>
  </si>
  <si>
    <t>543/10W</t>
  </si>
  <si>
    <t>543</t>
  </si>
  <si>
    <t>SR 543 UNDER D ST</t>
  </si>
  <si>
    <t>D STREET</t>
  </si>
  <si>
    <t>SR 543 SOUTHBOUND</t>
  </si>
  <si>
    <t>0009737B</t>
  </si>
  <si>
    <t>205/8</t>
  </si>
  <si>
    <t>I-205 UNDER MILL PLAIN BLVD</t>
  </si>
  <si>
    <t>MILL PLAIN BLVD</t>
  </si>
  <si>
    <t>0009236C</t>
  </si>
  <si>
    <t>167/112W</t>
  </si>
  <si>
    <t>SR 18 UNDER SR 167</t>
  </si>
  <si>
    <t>0006851A</t>
  </si>
  <si>
    <t xml:space="preserve">  5/840</t>
  </si>
  <si>
    <t>I-5 UNDER MITCHELL AVE</t>
  </si>
  <si>
    <t>MITCHELL AVE</t>
  </si>
  <si>
    <t>0005668B</t>
  </si>
  <si>
    <t xml:space="preserve">  5/227</t>
  </si>
  <si>
    <t>I-5 UNDER CHAMBER WAY</t>
  </si>
  <si>
    <t>CHAMBER WAY</t>
  </si>
  <si>
    <t>0007057A</t>
  </si>
  <si>
    <t xml:space="preserve">  5/838</t>
  </si>
  <si>
    <t>I-5 UNDER HUGHES AVE</t>
  </si>
  <si>
    <t>HUGHES AVE</t>
  </si>
  <si>
    <t>0004314A</t>
  </si>
  <si>
    <t xml:space="preserve"> 99/541</t>
  </si>
  <si>
    <t>BATTERY ST TUNNEL</t>
  </si>
  <si>
    <t>BATTERY STREET</t>
  </si>
  <si>
    <t>0008540A</t>
  </si>
  <si>
    <t xml:space="preserve"> 90/564P</t>
  </si>
  <si>
    <t>I-90 UNDER PED BR - MAGNOLIA</t>
  </si>
  <si>
    <t>PEDS - MAGNOLIA</t>
  </si>
  <si>
    <t>0007565E</t>
  </si>
  <si>
    <t xml:space="preserve">  5/542S-E</t>
  </si>
  <si>
    <t>090RL090EXP</t>
  </si>
  <si>
    <t>HOV UNDER S-E RAMP</t>
  </si>
  <si>
    <t>I-5 S-E RAMP</t>
  </si>
  <si>
    <t>0008774A</t>
  </si>
  <si>
    <t xml:space="preserve"> 90/562</t>
  </si>
  <si>
    <t>290</t>
  </si>
  <si>
    <t>SR 290 WB UNDER I-90</t>
  </si>
  <si>
    <t>3RD AV &amp; W-E RAMP</t>
  </si>
  <si>
    <t>000000NQ</t>
  </si>
  <si>
    <t>SPOKV-4501</t>
  </si>
  <si>
    <t>SR 290 UNDER SULLIVAN RD</t>
  </si>
  <si>
    <t>STATE ROUTE 290</t>
  </si>
  <si>
    <t>0011375D</t>
  </si>
  <si>
    <t xml:space="preserve">  3/140N-W</t>
  </si>
  <si>
    <t>SR 3 UNDER LUOTO RD N-W RAMP</t>
  </si>
  <si>
    <t>N-W RAMP TO LUOTO</t>
  </si>
  <si>
    <t>0008102A</t>
  </si>
  <si>
    <t>410/32</t>
  </si>
  <si>
    <t>410</t>
  </si>
  <si>
    <t>SR 410 UNDER TRAFFIC AVE</t>
  </si>
  <si>
    <t>TRAFFIC AVE</t>
  </si>
  <si>
    <t>SR 410</t>
  </si>
  <si>
    <t>0014561A</t>
  </si>
  <si>
    <t>260/14</t>
  </si>
  <si>
    <t>US 395 UNDER SR 260</t>
  </si>
  <si>
    <t>SR 260</t>
  </si>
  <si>
    <t>0007768B</t>
  </si>
  <si>
    <t>904/1</t>
  </si>
  <si>
    <t>I-90 UNDER SR 904</t>
  </si>
  <si>
    <t>SR 904</t>
  </si>
  <si>
    <t>00200416</t>
  </si>
  <si>
    <t>520/36.5</t>
  </si>
  <si>
    <t>SR 520 UNDER NE 36TH ST</t>
  </si>
  <si>
    <t>NE 36TH STREET</t>
  </si>
  <si>
    <t>0012835E</t>
  </si>
  <si>
    <t xml:space="preserve">  5/328E-N</t>
  </si>
  <si>
    <t>I-5 UNDER PLUM ST RAMP</t>
  </si>
  <si>
    <t>PLUM ST-N RAMP</t>
  </si>
  <si>
    <t>0010332A</t>
  </si>
  <si>
    <t>302/3SP</t>
  </si>
  <si>
    <t>SR 16 UNDER SR 302 SPUR</t>
  </si>
  <si>
    <t>SR 302 SPUR</t>
  </si>
  <si>
    <t>0009485A</t>
  </si>
  <si>
    <t xml:space="preserve"> 14/13</t>
  </si>
  <si>
    <t>SR 14 UNDER ELLSWORTH RD</t>
  </si>
  <si>
    <t>ELLSWORTH RD</t>
  </si>
  <si>
    <t>0006956A</t>
  </si>
  <si>
    <t xml:space="preserve"> 90/535</t>
  </si>
  <si>
    <t>I-90 UNDER ROSAMOND AVE</t>
  </si>
  <si>
    <t>ROSAMOND AVE</t>
  </si>
  <si>
    <t>0013354D</t>
  </si>
  <si>
    <t>405/14</t>
  </si>
  <si>
    <t>I-405 UNDER LIND AVE SW</t>
  </si>
  <si>
    <t>LIND AVE (88TH AVE</t>
  </si>
  <si>
    <t>0006094A</t>
  </si>
  <si>
    <t xml:space="preserve">  5/501</t>
  </si>
  <si>
    <t>I-5 UNDER S 375TH ST</t>
  </si>
  <si>
    <t>S 375TH ST</t>
  </si>
  <si>
    <t>0007156C</t>
  </si>
  <si>
    <t xml:space="preserve">  5/585</t>
  </si>
  <si>
    <t>I-5 UNDER NE 92ND ST</t>
  </si>
  <si>
    <t>NE 92ND ST</t>
  </si>
  <si>
    <t>0012177A</t>
  </si>
  <si>
    <t>515/10P</t>
  </si>
  <si>
    <t>515</t>
  </si>
  <si>
    <t>SR 515 UNDER TALBOT HILL PED</t>
  </si>
  <si>
    <t>TALBOT HILL PED.</t>
  </si>
  <si>
    <t>SR 515</t>
  </si>
  <si>
    <t>0016801A</t>
  </si>
  <si>
    <t>531/5</t>
  </si>
  <si>
    <t>I-5 UNDER SR 531 (172ND ST)</t>
  </si>
  <si>
    <t>SR 531</t>
  </si>
  <si>
    <t>0009530B</t>
  </si>
  <si>
    <t xml:space="preserve">  5/825N-N</t>
  </si>
  <si>
    <t>CITY ST TO I-5 NB</t>
  </si>
  <si>
    <t>0TA0946A</t>
  </si>
  <si>
    <t xml:space="preserve">  5/807</t>
  </si>
  <si>
    <t>I-5 UNDER SAMISH WAY</t>
  </si>
  <si>
    <t>SAMISH WAY</t>
  </si>
  <si>
    <t>0009130A</t>
  </si>
  <si>
    <t xml:space="preserve">  5/671</t>
  </si>
  <si>
    <t>I-5 UNDER 236TH ST NE</t>
  </si>
  <si>
    <t>236TH ST NE</t>
  </si>
  <si>
    <t>0005582A</t>
  </si>
  <si>
    <t xml:space="preserve">  5/418</t>
  </si>
  <si>
    <t>I-5 UNDER BRIDGEPORT WAY</t>
  </si>
  <si>
    <t>BRIDGEPORT WAY</t>
  </si>
  <si>
    <t>0006998A</t>
  </si>
  <si>
    <t xml:space="preserve">  5/444</t>
  </si>
  <si>
    <t>I-5 UNDER PACIFIC AVE</t>
  </si>
  <si>
    <t>PACIFIC AVE</t>
  </si>
  <si>
    <t>0013502D</t>
  </si>
  <si>
    <t xml:space="preserve"> 90/5HOV</t>
  </si>
  <si>
    <t>I-5 UNDER I-90 HOV</t>
  </si>
  <si>
    <t>I-90 HOV TRAFFIC</t>
  </si>
  <si>
    <t>I-5 &amp; CITY STREETS</t>
  </si>
  <si>
    <t>0006262A</t>
  </si>
  <si>
    <t xml:space="preserve">  5/505</t>
  </si>
  <si>
    <t>I-5 UNDER S 32OTH ST</t>
  </si>
  <si>
    <t>S 320TH ST</t>
  </si>
  <si>
    <t>0007249D</t>
  </si>
  <si>
    <t>405/11</t>
  </si>
  <si>
    <t>181</t>
  </si>
  <si>
    <t>SR 181 UNDER I-405</t>
  </si>
  <si>
    <t>SR 181</t>
  </si>
  <si>
    <t>0012207F</t>
  </si>
  <si>
    <t>182/14</t>
  </si>
  <si>
    <t>I-182 UNDER SR 240/GEORGE WASH</t>
  </si>
  <si>
    <t>SR 240/G WASH WAY</t>
  </si>
  <si>
    <t>0016958B</t>
  </si>
  <si>
    <t xml:space="preserve">  5/439</t>
  </si>
  <si>
    <t>I-5 UNDER THOMPSON-YAKIMA AVE</t>
  </si>
  <si>
    <t>THOMPSON/YAKIMA AV</t>
  </si>
  <si>
    <t>0009597C</t>
  </si>
  <si>
    <t xml:space="preserve">  5/128</t>
  </si>
  <si>
    <t>I-5 UNDER LEXINGTON BRIDGE DR</t>
  </si>
  <si>
    <t>LEXINGTON BR DR</t>
  </si>
  <si>
    <t>0009214A</t>
  </si>
  <si>
    <t>205/10</t>
  </si>
  <si>
    <t>I-205 UNDER NE 9TH ST</t>
  </si>
  <si>
    <t>NE 9TH ST</t>
  </si>
  <si>
    <t>0005651A</t>
  </si>
  <si>
    <t xml:space="preserve">  5/421</t>
  </si>
  <si>
    <t>I-5 UNDER SOUTH TACOMA WAY</t>
  </si>
  <si>
    <t>S TACOMA WAY</t>
  </si>
  <si>
    <t>0008437D</t>
  </si>
  <si>
    <t>512/19</t>
  </si>
  <si>
    <t>SR 512 UNDER CANYON RD</t>
  </si>
  <si>
    <t>CANYON RD</t>
  </si>
  <si>
    <t>0007565A</t>
  </si>
  <si>
    <t xml:space="preserve">  5/540N-W</t>
  </si>
  <si>
    <t>I-5 UNDER N-W RAMP</t>
  </si>
  <si>
    <t>0015935A</t>
  </si>
  <si>
    <t xml:space="preserve">  5/430</t>
  </si>
  <si>
    <t>I-5 UNDER S 38TH ST</t>
  </si>
  <si>
    <t>38TH ST</t>
  </si>
  <si>
    <t>0012050A</t>
  </si>
  <si>
    <t xml:space="preserve">  2/11</t>
  </si>
  <si>
    <t>US 2 UNDER THREE LAKES RD</t>
  </si>
  <si>
    <t>THREE LAKES RD</t>
  </si>
  <si>
    <t>0016603A</t>
  </si>
  <si>
    <t xml:space="preserve"> 99/550P</t>
  </si>
  <si>
    <t>RAY MOORE MEMORIAL BRIDGE</t>
  </si>
  <si>
    <t>GALER ST PED</t>
  </si>
  <si>
    <t>0004535A</t>
  </si>
  <si>
    <t xml:space="preserve">  5/707</t>
  </si>
  <si>
    <t>I-5 UNDER BLACKBURN ST</t>
  </si>
  <si>
    <t>BLACKBURN ST</t>
  </si>
  <si>
    <t>08589900</t>
  </si>
  <si>
    <t>397/15</t>
  </si>
  <si>
    <t>397</t>
  </si>
  <si>
    <t>SR 397 UNDER RAILROAD</t>
  </si>
  <si>
    <t>SR 397</t>
  </si>
  <si>
    <t>0009075E</t>
  </si>
  <si>
    <t>512/38</t>
  </si>
  <si>
    <t>SR 512 UNDER BENSTON DR</t>
  </si>
  <si>
    <t>BENSTON DRIVE E</t>
  </si>
  <si>
    <t>0005453B</t>
  </si>
  <si>
    <t xml:space="preserve"> 90/567P</t>
  </si>
  <si>
    <t>I-90 UNDER PEDESTRIAN BR</t>
  </si>
  <si>
    <t>0008244C</t>
  </si>
  <si>
    <t xml:space="preserve"> 90/338</t>
  </si>
  <si>
    <t>I-90 UNDER BOB LEE RD</t>
  </si>
  <si>
    <t>BOB LEE RD</t>
  </si>
  <si>
    <t>I-405 UNDER N-W RAMP</t>
  </si>
  <si>
    <t>0007386D</t>
  </si>
  <si>
    <t>281/1</t>
  </si>
  <si>
    <t>I-90 UNDER SR 281</t>
  </si>
  <si>
    <t>SR 281</t>
  </si>
  <si>
    <t>0015661A</t>
  </si>
  <si>
    <t xml:space="preserve">  5/13</t>
  </si>
  <si>
    <t>I-5, S-S RAMP</t>
  </si>
  <si>
    <t>0012156E</t>
  </si>
  <si>
    <t xml:space="preserve"> 14/1</t>
  </si>
  <si>
    <t>I-5 UNDER SR 14</t>
  </si>
  <si>
    <t>0016793A</t>
  </si>
  <si>
    <t xml:space="preserve">  5/709</t>
  </si>
  <si>
    <t>I-5 UNDER 2ND ST</t>
  </si>
  <si>
    <t>2ND ST</t>
  </si>
  <si>
    <t>1-5 AND SR 536</t>
  </si>
  <si>
    <t>08854500</t>
  </si>
  <si>
    <t>MARY-05</t>
  </si>
  <si>
    <t>I-5 UNDER 156TH STREET</t>
  </si>
  <si>
    <t>156TH ST NE</t>
  </si>
  <si>
    <t>INTERSTATE 5</t>
  </si>
  <si>
    <t>0009122B</t>
  </si>
  <si>
    <t>205/38</t>
  </si>
  <si>
    <t>I-205 UNDER NE 50TH AVE</t>
  </si>
  <si>
    <t>NE 50TH AVE</t>
  </si>
  <si>
    <t>0005581A</t>
  </si>
  <si>
    <t xml:space="preserve"> 17/210</t>
  </si>
  <si>
    <t>I-90 UNDER SR 17</t>
  </si>
  <si>
    <t>0008271D</t>
  </si>
  <si>
    <t>121/15</t>
  </si>
  <si>
    <t>I-5 UNDER SR 121</t>
  </si>
  <si>
    <t>SR 121 / 93RD AVE</t>
  </si>
  <si>
    <t>0008385B</t>
  </si>
  <si>
    <t xml:space="preserve"> 82/1S</t>
  </si>
  <si>
    <t>E-E RAMP, I-90</t>
  </si>
  <si>
    <t>0007409B</t>
  </si>
  <si>
    <t xml:space="preserve">  5/549E-N</t>
  </si>
  <si>
    <t>I-5 UNDER UNIVERSITY-N RAMP</t>
  </si>
  <si>
    <t>UNIV-N RAMP</t>
  </si>
  <si>
    <t>0015688A</t>
  </si>
  <si>
    <t>525/7</t>
  </si>
  <si>
    <t>SR 99 UNDER SR 525</t>
  </si>
  <si>
    <t>0008674C</t>
  </si>
  <si>
    <t>405/51P</t>
  </si>
  <si>
    <t>I-405 UNDER NE 80TH ST PED</t>
  </si>
  <si>
    <t>NE 80TH ST PED</t>
  </si>
  <si>
    <t>0011193A</t>
  </si>
  <si>
    <t xml:space="preserve">  5/5</t>
  </si>
  <si>
    <t>I-5 UNDER EVERGREEN BLVD</t>
  </si>
  <si>
    <t>EVERGREEN BLVD</t>
  </si>
  <si>
    <t>0008569A</t>
  </si>
  <si>
    <t>405/64</t>
  </si>
  <si>
    <t>I-405 UNDER NE 160TH</t>
  </si>
  <si>
    <t>160TH/BRICKYARD RD</t>
  </si>
  <si>
    <t>0007565P</t>
  </si>
  <si>
    <t xml:space="preserve"> 90/10EB</t>
  </si>
  <si>
    <t>I-90 WB UNDER I-90 EB</t>
  </si>
  <si>
    <t>0008774D</t>
  </si>
  <si>
    <t xml:space="preserve"> 90/562E-E</t>
  </si>
  <si>
    <t>I-90 UNDER E-E RAMP</t>
  </si>
  <si>
    <t>I-90 E-E RAMP</t>
  </si>
  <si>
    <t>3RD AVE &amp; I-90</t>
  </si>
  <si>
    <t>000000NM</t>
  </si>
  <si>
    <t>513/15P</t>
  </si>
  <si>
    <t>513</t>
  </si>
  <si>
    <t>SR 513 UNDER PEDESTRIAN BRIDGE</t>
  </si>
  <si>
    <t>STATE ROUTE 513</t>
  </si>
  <si>
    <t>0011430B</t>
  </si>
  <si>
    <t xml:space="preserve">  6/124</t>
  </si>
  <si>
    <t>I-5 UNDER SR 6</t>
  </si>
  <si>
    <t>SR 6</t>
  </si>
  <si>
    <t>0008102C</t>
  </si>
  <si>
    <t>162/2</t>
  </si>
  <si>
    <t>SR 410 UNDER SR 162</t>
  </si>
  <si>
    <t>SR 162-VALLEY AVE</t>
  </si>
  <si>
    <t>0014577A</t>
  </si>
  <si>
    <t>101/501</t>
  </si>
  <si>
    <t>US 101 UNDER STEAMBOAT ISL RD</t>
  </si>
  <si>
    <t>STEAMBOAT ISL RD</t>
  </si>
  <si>
    <t>US 101 &amp; SCHNEIDER CREEK</t>
  </si>
  <si>
    <t>0007769D</t>
  </si>
  <si>
    <t>512/12</t>
  </si>
  <si>
    <t>SR 512 UNDER RAILROAD</t>
  </si>
  <si>
    <t>CMSTPP RR     ALLI</t>
  </si>
  <si>
    <t>STATE ROUTE 512</t>
  </si>
  <si>
    <t>00LF006A</t>
  </si>
  <si>
    <t>705/9P</t>
  </si>
  <si>
    <t>I-705 SB UNDER BRIDGE OF GLASS</t>
  </si>
  <si>
    <t>PED OVERPASS</t>
  </si>
  <si>
    <t>I-705, BNSFRR, DOCK ST</t>
  </si>
  <si>
    <t>0012964A</t>
  </si>
  <si>
    <t xml:space="preserve">  5/335</t>
  </si>
  <si>
    <t>I-5 UNDER SLEATER-KINNEY</t>
  </si>
  <si>
    <t>SLEATER-KINNEY RD</t>
  </si>
  <si>
    <t>0010534A</t>
  </si>
  <si>
    <t xml:space="preserve"> 82/217</t>
  </si>
  <si>
    <t>SR 22 / WINE CNTRY</t>
  </si>
  <si>
    <t>0006967B</t>
  </si>
  <si>
    <t xml:space="preserve"> 82/123N-W</t>
  </si>
  <si>
    <t>082LX03324</t>
  </si>
  <si>
    <t>TERRACE HTS WAY UNDER N-W RAMP</t>
  </si>
  <si>
    <t>I-82 RAMP</t>
  </si>
  <si>
    <t>TERRACE HTS WAY</t>
  </si>
  <si>
    <t>0013401A</t>
  </si>
  <si>
    <t xml:space="preserve"> 18/25.2</t>
  </si>
  <si>
    <t>SR 18 UNDER SE 180TH AVE</t>
  </si>
  <si>
    <t>SE 180TH AVE</t>
  </si>
  <si>
    <t>0006111A</t>
  </si>
  <si>
    <t xml:space="preserve">  5/572</t>
  </si>
  <si>
    <t>I-5 UNDER NE 45TH ST</t>
  </si>
  <si>
    <t>NE 45TH ST</t>
  </si>
  <si>
    <t>0012207B</t>
  </si>
  <si>
    <t>182/11</t>
  </si>
  <si>
    <t>I-182 UNDER DOE RAILWAY</t>
  </si>
  <si>
    <t>DOE RR</t>
  </si>
  <si>
    <t>SR 182</t>
  </si>
  <si>
    <t>0016866A</t>
  </si>
  <si>
    <t xml:space="preserve"> 90/589P</t>
  </si>
  <si>
    <t>I-90 UNDER PED BRIDGE</t>
  </si>
  <si>
    <t>0009563A</t>
  </si>
  <si>
    <t xml:space="preserve">  5/706</t>
  </si>
  <si>
    <t>I-5 UNDER ANDERSON RD</t>
  </si>
  <si>
    <t>ANDERSON RD</t>
  </si>
  <si>
    <t>0009134B</t>
  </si>
  <si>
    <t xml:space="preserve"> 90/54E</t>
  </si>
  <si>
    <t>I-90 UNDER 150TH AVE SE</t>
  </si>
  <si>
    <t>150TH AVE SE</t>
  </si>
  <si>
    <t>0005620B</t>
  </si>
  <si>
    <t xml:space="preserve">  5/822W</t>
  </si>
  <si>
    <t>SR 539 UNDER I-5</t>
  </si>
  <si>
    <t>SR 539     MERIDIAN ST</t>
  </si>
  <si>
    <t>0008276G</t>
  </si>
  <si>
    <t>509/126</t>
  </si>
  <si>
    <t>SR 509 UNDER CLOVERDALE ST</t>
  </si>
  <si>
    <t>CLOVERDALE ST</t>
  </si>
  <si>
    <t>0008386B</t>
  </si>
  <si>
    <t xml:space="preserve"> 90/172</t>
  </si>
  <si>
    <t>I-90 UNDER PRATER RD</t>
  </si>
  <si>
    <t>PRATER RD</t>
  </si>
  <si>
    <t>0007423A</t>
  </si>
  <si>
    <t xml:space="preserve"> 90/589</t>
  </si>
  <si>
    <t>I-90 UNDER HARVARD RD</t>
  </si>
  <si>
    <t>HARVARD RD</t>
  </si>
  <si>
    <t>0015833A</t>
  </si>
  <si>
    <t>509/15</t>
  </si>
  <si>
    <t>SR 509 UNDER PORT OF TACOMA RD</t>
  </si>
  <si>
    <t>PORT OF TACOMA RD</t>
  </si>
  <si>
    <t>0008740A</t>
  </si>
  <si>
    <t xml:space="preserve"> 90/541</t>
  </si>
  <si>
    <t>0011219A</t>
  </si>
  <si>
    <t xml:space="preserve"> 82/183</t>
  </si>
  <si>
    <t>I-82 UNDER MCCREADIE RD</t>
  </si>
  <si>
    <t>MCCREADIE ROAD</t>
  </si>
  <si>
    <t>0008055B</t>
  </si>
  <si>
    <t xml:space="preserve">  5/29</t>
  </si>
  <si>
    <t>I-5 UNDER NE 199TH ST</t>
  </si>
  <si>
    <t>NE 199TH ST</t>
  </si>
  <si>
    <t>0014323A</t>
  </si>
  <si>
    <t xml:space="preserve">  5/24</t>
  </si>
  <si>
    <t>I-5 UNDER NE 134TH ST</t>
  </si>
  <si>
    <t>NE 134TH ST</t>
  </si>
  <si>
    <t>0007741J</t>
  </si>
  <si>
    <t xml:space="preserve">  5/537E-N</t>
  </si>
  <si>
    <t>0018033B</t>
  </si>
  <si>
    <t>12/602</t>
  </si>
  <si>
    <t>US 12 UNDER HUMORIST RD</t>
  </si>
  <si>
    <t>HUMORIST ROAD</t>
  </si>
  <si>
    <t>0012610C</t>
  </si>
  <si>
    <t xml:space="preserve"> 82/263</t>
  </si>
  <si>
    <t>I-82 UNDER CLODFELTER RD</t>
  </si>
  <si>
    <t>CLODFELTER ROAD</t>
  </si>
  <si>
    <t>0009964A</t>
  </si>
  <si>
    <t xml:space="preserve">  5/200</t>
  </si>
  <si>
    <t>I-5 UNDER ROGERS RD</t>
  </si>
  <si>
    <t>ROGERS RD</t>
  </si>
  <si>
    <t>0011314C</t>
  </si>
  <si>
    <t>520/39P</t>
  </si>
  <si>
    <t>SR 520 UNDER EQUESTRIAN BRIDGE</t>
  </si>
  <si>
    <t>EQUESTRIAN TRAFFIC</t>
  </si>
  <si>
    <t>0008100C</t>
  </si>
  <si>
    <t xml:space="preserve">  5/339</t>
  </si>
  <si>
    <t>I-5 UNDER CARPENTER RD</t>
  </si>
  <si>
    <t>CARPENTER RD</t>
  </si>
  <si>
    <t>0014470A</t>
  </si>
  <si>
    <t xml:space="preserve"> 26/121</t>
  </si>
  <si>
    <t>US 395 UNDER SR 26</t>
  </si>
  <si>
    <t>SR 26</t>
  </si>
  <si>
    <t>0007752A</t>
  </si>
  <si>
    <t xml:space="preserve"> 90/135E-N</t>
  </si>
  <si>
    <t>00200387</t>
  </si>
  <si>
    <t xml:space="preserve"> 14/3P</t>
  </si>
  <si>
    <t>SR 14 UNDER PEDESTRIAN BRIDGE</t>
  </si>
  <si>
    <t>PED LAND BRIDGE</t>
  </si>
  <si>
    <t>0012790A</t>
  </si>
  <si>
    <t xml:space="preserve">  5/605</t>
  </si>
  <si>
    <t>I-5 UNDER 220TH ST SW</t>
  </si>
  <si>
    <t>220TH ST SW</t>
  </si>
  <si>
    <t>0010280C</t>
  </si>
  <si>
    <t xml:space="preserve"> 16/155</t>
  </si>
  <si>
    <t>SR 16 UNDER 144TH ST NW</t>
  </si>
  <si>
    <t>144th ST NW</t>
  </si>
  <si>
    <t>0009448B</t>
  </si>
  <si>
    <t>205/20</t>
  </si>
  <si>
    <t>I-205 UNDER FOURTH PLAIN BLVD</t>
  </si>
  <si>
    <t>FOURTH PLAIN BLVD</t>
  </si>
  <si>
    <t>0006926E</t>
  </si>
  <si>
    <t xml:space="preserve">  5/837N-W</t>
  </si>
  <si>
    <t>N-W RAMP  I-5</t>
  </si>
  <si>
    <t>0013283A</t>
  </si>
  <si>
    <t xml:space="preserve">  5/327</t>
  </si>
  <si>
    <t>I-5 UNDER EASTSIDE STREET</t>
  </si>
  <si>
    <t>EASTSIDE STREET</t>
  </si>
  <si>
    <t>0006078A</t>
  </si>
  <si>
    <t xml:space="preserve">  5/503E</t>
  </si>
  <si>
    <t>0007134B</t>
  </si>
  <si>
    <t>524/10</t>
  </si>
  <si>
    <t>I-5 UNDER SR 524 / 196TH ST SW</t>
  </si>
  <si>
    <t>SR 524</t>
  </si>
  <si>
    <t>0012156C</t>
  </si>
  <si>
    <t xml:space="preserve">  5/3S-E</t>
  </si>
  <si>
    <t>S-E RAMP FROM I-5</t>
  </si>
  <si>
    <t>0016757A</t>
  </si>
  <si>
    <t xml:space="preserve">  5/505.7</t>
  </si>
  <si>
    <t>I-5 SB UNDER S 317TH ST</t>
  </si>
  <si>
    <t>S 317TH ST</t>
  </si>
  <si>
    <t>08835300</t>
  </si>
  <si>
    <t>C755-A</t>
  </si>
  <si>
    <t>I-5 UNDER LIGHT RAIL BRIDGE</t>
  </si>
  <si>
    <t>0009106B</t>
  </si>
  <si>
    <t>205/44</t>
  </si>
  <si>
    <t>I-205 UNDER NE 134TH ST</t>
  </si>
  <si>
    <t>0005523A</t>
  </si>
  <si>
    <t xml:space="preserve">  5/416</t>
  </si>
  <si>
    <t>I-5 UNDER NEW YORK AVE</t>
  </si>
  <si>
    <t>NEW YORK AVE</t>
  </si>
  <si>
    <t>0008271B</t>
  </si>
  <si>
    <t xml:space="preserve">  5/304</t>
  </si>
  <si>
    <t>I-5 UNDER 183RD AVE SW</t>
  </si>
  <si>
    <t>183RD AVE SW</t>
  </si>
  <si>
    <t>0008382H</t>
  </si>
  <si>
    <t>522/30W-S</t>
  </si>
  <si>
    <t>SR 522 UNDER W-S RAMP</t>
  </si>
  <si>
    <t>SAMMAMISH RIVER</t>
  </si>
  <si>
    <t>0007401K</t>
  </si>
  <si>
    <t>518/22</t>
  </si>
  <si>
    <t>518</t>
  </si>
  <si>
    <t>SR 518 UNDER 51ST AVE S</t>
  </si>
  <si>
    <t>51ST AVE S</t>
  </si>
  <si>
    <t>0015661D</t>
  </si>
  <si>
    <t xml:space="preserve">  5/12BP</t>
  </si>
  <si>
    <t>I-5 UNDER PED BRIDGE</t>
  </si>
  <si>
    <t>PED PATH</t>
  </si>
  <si>
    <t>0008673E</t>
  </si>
  <si>
    <t>512/25</t>
  </si>
  <si>
    <t>SR 512 UNDER 9TH ST SW/94TH AV</t>
  </si>
  <si>
    <t>9TH ST SW/94TH AVE</t>
  </si>
  <si>
    <t>0011095D</t>
  </si>
  <si>
    <t xml:space="preserve"> 82/181</t>
  </si>
  <si>
    <t>I-82 UNDER ELM ST</t>
  </si>
  <si>
    <t>ELM ST</t>
  </si>
  <si>
    <t>0014052E</t>
  </si>
  <si>
    <t>405/17.3</t>
  </si>
  <si>
    <t>I-405 UNDER CEDAR AVE</t>
  </si>
  <si>
    <t>CEDAR AVE S</t>
  </si>
  <si>
    <t>0007675A</t>
  </si>
  <si>
    <t xml:space="preserve">  5/532.5</t>
  </si>
  <si>
    <t>I-5 UNDER ALBRO ST</t>
  </si>
  <si>
    <t>ALBRO ST</t>
  </si>
  <si>
    <t>0017936A</t>
  </si>
  <si>
    <t xml:space="preserve"> 18/1E-N</t>
  </si>
  <si>
    <t>SR 18 E-N RAMP</t>
  </si>
  <si>
    <t>1-5 &amp; SR 18</t>
  </si>
  <si>
    <t>0012503A</t>
  </si>
  <si>
    <t xml:space="preserve">  5/330</t>
  </si>
  <si>
    <t>I-5 UNDER BOULEVARD RD</t>
  </si>
  <si>
    <t>BOULEVARD RD</t>
  </si>
  <si>
    <t>0017283A</t>
  </si>
  <si>
    <t>405/35W</t>
  </si>
  <si>
    <t>0009857A</t>
  </si>
  <si>
    <t xml:space="preserve"> 14/14E-N</t>
  </si>
  <si>
    <t>SR 14 UNDER E-N RAMP</t>
  </si>
  <si>
    <t>0009268A</t>
  </si>
  <si>
    <t xml:space="preserve">  5/826</t>
  </si>
  <si>
    <t>I-5 UNDER SMITH RD</t>
  </si>
  <si>
    <t>SMITH RD</t>
  </si>
  <si>
    <t>0006896B</t>
  </si>
  <si>
    <t xml:space="preserve"> 90/537</t>
  </si>
  <si>
    <t>I-90 UNDER LINDEKE ST</t>
  </si>
  <si>
    <t>LINDEKE ST</t>
  </si>
  <si>
    <t>0005784A</t>
  </si>
  <si>
    <t xml:space="preserve">  2/229</t>
  </si>
  <si>
    <t>US 2 UNDER RAILROAD</t>
  </si>
  <si>
    <t>GN RY</t>
  </si>
  <si>
    <t>US ROUTE 2</t>
  </si>
  <si>
    <t>0005818B</t>
  </si>
  <si>
    <t xml:space="preserve">  5/25W</t>
  </si>
  <si>
    <t>I-205 SB UNDER I-5</t>
  </si>
  <si>
    <t>I-205  SB</t>
  </si>
  <si>
    <t>0007086A</t>
  </si>
  <si>
    <t xml:space="preserve">  5/722</t>
  </si>
  <si>
    <t>I-5 UNDER BOW HILL RD</t>
  </si>
  <si>
    <t>BOW HILL RD</t>
  </si>
  <si>
    <t>0011855A</t>
  </si>
  <si>
    <t>405/112E</t>
  </si>
  <si>
    <t>I-5 UNDER I-405 NB</t>
  </si>
  <si>
    <t>0016399A</t>
  </si>
  <si>
    <t xml:space="preserve">  8/15</t>
  </si>
  <si>
    <t>008</t>
  </si>
  <si>
    <t>SR 8 UNDER MOX CHEHALIS RD</t>
  </si>
  <si>
    <t>MOX CHEHALIS RD</t>
  </si>
  <si>
    <t>SR 8</t>
  </si>
  <si>
    <t>0004788A</t>
  </si>
  <si>
    <t>529/8E</t>
  </si>
  <si>
    <t>SR 529/E M.V. DR UNDER SR 529</t>
  </si>
  <si>
    <t>SR 529</t>
  </si>
  <si>
    <t>SR 529/E MARINE VIEW DR</t>
  </si>
  <si>
    <t>0008616C</t>
  </si>
  <si>
    <t xml:space="preserve"> 12/350</t>
  </si>
  <si>
    <t>I-82 UNDER WB US 12</t>
  </si>
  <si>
    <t>US 12 WB</t>
  </si>
  <si>
    <t>0007618B</t>
  </si>
  <si>
    <t xml:space="preserve">  5/525N-N</t>
  </si>
  <si>
    <t>I-5 P1 15559 RAMP</t>
  </si>
  <si>
    <t>I-5, HOV LANE</t>
  </si>
  <si>
    <t>0008934A</t>
  </si>
  <si>
    <t>543/1</t>
  </si>
  <si>
    <t>I-5 UNDER SR 543</t>
  </si>
  <si>
    <t>SR 543</t>
  </si>
  <si>
    <t>0001718B</t>
  </si>
  <si>
    <t xml:space="preserve"> 99/572P</t>
  </si>
  <si>
    <t>0005152A</t>
  </si>
  <si>
    <t xml:space="preserve">  5/322</t>
  </si>
  <si>
    <t>I-5 UNDER CAPITOL BLVD</t>
  </si>
  <si>
    <t>CAPITOL BLVD</t>
  </si>
  <si>
    <t>0009337A</t>
  </si>
  <si>
    <t xml:space="preserve"> 12/57</t>
  </si>
  <si>
    <t>US 12 UNDER 3RD ST</t>
  </si>
  <si>
    <t>3RD ST</t>
  </si>
  <si>
    <t>0006911D</t>
  </si>
  <si>
    <t>522/14W-S</t>
  </si>
  <si>
    <t>I-5 UNDER SR 522 W-S RAMP</t>
  </si>
  <si>
    <t>W-S RAMP I-5</t>
  </si>
  <si>
    <t>0013199A</t>
  </si>
  <si>
    <t xml:space="preserve"> 90/26LID</t>
  </si>
  <si>
    <t>FIRST HILL LID</t>
  </si>
  <si>
    <t>FIRST HILL</t>
  </si>
  <si>
    <t>0005968A</t>
  </si>
  <si>
    <t>432/12</t>
  </si>
  <si>
    <t>I-5 UNDER SR 432</t>
  </si>
  <si>
    <t>SR 432</t>
  </si>
  <si>
    <t>0007110D</t>
  </si>
  <si>
    <t xml:space="preserve">  5/547</t>
  </si>
  <si>
    <t>I-5 UNDER SPRING ST</t>
  </si>
  <si>
    <t>SPRING ST</t>
  </si>
  <si>
    <t>0006568A</t>
  </si>
  <si>
    <t xml:space="preserve">  5/830</t>
  </si>
  <si>
    <t>I-5 UNDER PORTAL WAY</t>
  </si>
  <si>
    <t>PORTAL WAY</t>
  </si>
  <si>
    <t>0012413A</t>
  </si>
  <si>
    <t>500/1</t>
  </si>
  <si>
    <t>I-5 UNDER SR 500 WB</t>
  </si>
  <si>
    <t>SR 500 WB</t>
  </si>
  <si>
    <t>0017163B</t>
  </si>
  <si>
    <t xml:space="preserve">  5/620E</t>
  </si>
  <si>
    <t>I-5 NB UNDER 112TH ST SE</t>
  </si>
  <si>
    <t>112TH ST SE</t>
  </si>
  <si>
    <t>I-5 NB</t>
  </si>
  <si>
    <t>0009808A</t>
  </si>
  <si>
    <t>101/514</t>
  </si>
  <si>
    <t>US 101 UNDER COOPER PT RD</t>
  </si>
  <si>
    <t>COOPER PT RD</t>
  </si>
  <si>
    <t>0009241C</t>
  </si>
  <si>
    <t>205/28</t>
  </si>
  <si>
    <t>I-205 UNDER NE 78TH ST</t>
  </si>
  <si>
    <t>NE 78TH ST</t>
  </si>
  <si>
    <t>0006857B</t>
  </si>
  <si>
    <t xml:space="preserve">  5/833</t>
  </si>
  <si>
    <t>I-5 UNDER CUSTER SCHOOL RD</t>
  </si>
  <si>
    <t>CUSTER SCHOOL RD</t>
  </si>
  <si>
    <t>0005688B</t>
  </si>
  <si>
    <t xml:space="preserve"> 90/214</t>
  </si>
  <si>
    <t>I-90 UNDER HIAWATHA RD NE</t>
  </si>
  <si>
    <t>HIAWATHA RD NE</t>
  </si>
  <si>
    <t>0007071C</t>
  </si>
  <si>
    <t xml:space="preserve">  5/599NCD</t>
  </si>
  <si>
    <t>SR 104 UNDER I-5 NBCD</t>
  </si>
  <si>
    <t>I-5 NBCD</t>
  </si>
  <si>
    <t>SR 104</t>
  </si>
  <si>
    <t>0011627B</t>
  </si>
  <si>
    <t>525/6</t>
  </si>
  <si>
    <t>SR 525 UNDER 148TH ST SW</t>
  </si>
  <si>
    <t>148TH ST SW</t>
  </si>
  <si>
    <t>0016010C</t>
  </si>
  <si>
    <t xml:space="preserve"> 90/67</t>
  </si>
  <si>
    <t>I-90 UNDER HIGHLANDS DR</t>
  </si>
  <si>
    <t>HIGHLANDS DR</t>
  </si>
  <si>
    <t>I-90, E FK ISSAQUAH CR</t>
  </si>
  <si>
    <t>0004485A</t>
  </si>
  <si>
    <t>505/125</t>
  </si>
  <si>
    <t>I-5 UNDER SR 505</t>
  </si>
  <si>
    <t>SR 505</t>
  </si>
  <si>
    <t>0008592A</t>
  </si>
  <si>
    <t>509/117</t>
  </si>
  <si>
    <t>SR 509 UNDER S 136TH ST</t>
  </si>
  <si>
    <t>S136TH ST</t>
  </si>
  <si>
    <t>0007582A</t>
  </si>
  <si>
    <t xml:space="preserve"> 90/137</t>
  </si>
  <si>
    <t>I-90 UNDER OAKES AVE</t>
  </si>
  <si>
    <t>OAKES AVE</t>
  </si>
  <si>
    <t>0008846C</t>
  </si>
  <si>
    <t xml:space="preserve"> 12/344</t>
  </si>
  <si>
    <t>US 12 UNDER N 16TH AVE</t>
  </si>
  <si>
    <t>N 16TH AVE</t>
  </si>
  <si>
    <t>000000PB</t>
  </si>
  <si>
    <t>512/3W</t>
  </si>
  <si>
    <t>SR 512 UNDER SB STEELE ST</t>
  </si>
  <si>
    <t>0011509A</t>
  </si>
  <si>
    <t xml:space="preserve"> 82/141</t>
  </si>
  <si>
    <t>I-82 UNDER N MEYERS RD</t>
  </si>
  <si>
    <t>N MEYERS RD</t>
  </si>
  <si>
    <t>0008114C</t>
  </si>
  <si>
    <t>167/122E</t>
  </si>
  <si>
    <t>0005818A</t>
  </si>
  <si>
    <t xml:space="preserve">  5/25E</t>
  </si>
  <si>
    <t>I-205 SB</t>
  </si>
  <si>
    <t>0007085B</t>
  </si>
  <si>
    <t>167/133</t>
  </si>
  <si>
    <t>SR 167 UNDER S 180TH ST</t>
  </si>
  <si>
    <t>S 180TH ST</t>
  </si>
  <si>
    <t>0011788J</t>
  </si>
  <si>
    <t xml:space="preserve"> 82/163</t>
  </si>
  <si>
    <t>0016317A</t>
  </si>
  <si>
    <t>405/43</t>
  </si>
  <si>
    <t>I-405 UNDER NE 8TH ST</t>
  </si>
  <si>
    <t>NE 8TH ST</t>
  </si>
  <si>
    <t>0004788B</t>
  </si>
  <si>
    <t>529/8W</t>
  </si>
  <si>
    <t>0008615D</t>
  </si>
  <si>
    <t>405/57</t>
  </si>
  <si>
    <t>I-405 UNDER NE 124TH ST</t>
  </si>
  <si>
    <t>NE 124TH ST</t>
  </si>
  <si>
    <t>0007618A</t>
  </si>
  <si>
    <t xml:space="preserve">  5/524</t>
  </si>
  <si>
    <t>I-5 UNDER S 144TH ST</t>
  </si>
  <si>
    <t>S 144TH ST</t>
  </si>
  <si>
    <t>0008902A</t>
  </si>
  <si>
    <t>518/14N-W</t>
  </si>
  <si>
    <t>SR 518 UNDER N-W RAMP</t>
  </si>
  <si>
    <t>N-W RAMP, SR 518</t>
  </si>
  <si>
    <t>0002412A</t>
  </si>
  <si>
    <t xml:space="preserve"> 90/236</t>
  </si>
  <si>
    <t>0005130B</t>
  </si>
  <si>
    <t xml:space="preserve"> 90/585</t>
  </si>
  <si>
    <t>I-90 UNDER BARKER RD</t>
  </si>
  <si>
    <t>BARKER RD</t>
  </si>
  <si>
    <t>0008190B</t>
  </si>
  <si>
    <t xml:space="preserve"> 90/47E-N</t>
  </si>
  <si>
    <t>I-90 RAMP TO I-405</t>
  </si>
  <si>
    <t>0008286A</t>
  </si>
  <si>
    <t>405/73</t>
  </si>
  <si>
    <t>I-405 UNDER NE 195TH ST</t>
  </si>
  <si>
    <t>195TH ST</t>
  </si>
  <si>
    <t>0014776G</t>
  </si>
  <si>
    <t xml:space="preserve"> 18/17.5</t>
  </si>
  <si>
    <t>SR 18 UNDER 312TH ST</t>
  </si>
  <si>
    <t>SE 312TH WAY</t>
  </si>
  <si>
    <t>0007830B</t>
  </si>
  <si>
    <t xml:space="preserve"> 97/200</t>
  </si>
  <si>
    <t>I-90 UNDER US 97, W ELLENSBURG</t>
  </si>
  <si>
    <t>US 97</t>
  </si>
  <si>
    <t>I-90, WEST ELLENSBURG</t>
  </si>
  <si>
    <t>0007949A</t>
  </si>
  <si>
    <t xml:space="preserve"> 82/130W-N</t>
  </si>
  <si>
    <t>I-82 UNDER W-N RAMP</t>
  </si>
  <si>
    <t>W-N RAMP</t>
  </si>
  <si>
    <t>0014066B</t>
  </si>
  <si>
    <t xml:space="preserve">  3/150W</t>
  </si>
  <si>
    <t>0007721A</t>
  </si>
  <si>
    <t xml:space="preserve">  2/236P</t>
  </si>
  <si>
    <t>US 2 UNDER PED BR - MONITOR</t>
  </si>
  <si>
    <t>SR 18 UNDER W-S RAMP</t>
  </si>
  <si>
    <t>0012558E</t>
  </si>
  <si>
    <t>240/11W-W</t>
  </si>
  <si>
    <t>I-182 UNDER SR 240 W-W RAMP</t>
  </si>
  <si>
    <t>SR 240 W-W RAMP</t>
  </si>
  <si>
    <t>0009857C</t>
  </si>
  <si>
    <t>205/3S-E</t>
  </si>
  <si>
    <t>I-205 UNDER S-E RAMP</t>
  </si>
  <si>
    <t>0009269A</t>
  </si>
  <si>
    <t xml:space="preserve">  3/126</t>
  </si>
  <si>
    <t>SR 3 UNDER ELDORADO BLVD</t>
  </si>
  <si>
    <t>ELDORADO BLVD</t>
  </si>
  <si>
    <t>0006902A</t>
  </si>
  <si>
    <t xml:space="preserve"> 99/512P</t>
  </si>
  <si>
    <t>SR 99 UNDER HENDERSON PED</t>
  </si>
  <si>
    <t>0013195A</t>
  </si>
  <si>
    <t xml:space="preserve"> 90/33</t>
  </si>
  <si>
    <t>I-90 UNDER 80TH AVE SE</t>
  </si>
  <si>
    <t>80TH AVE</t>
  </si>
  <si>
    <t>0005872C</t>
  </si>
  <si>
    <t xml:space="preserve"> 90/121</t>
  </si>
  <si>
    <t>I-90 UNDER EASTON ROAD</t>
  </si>
  <si>
    <t>EASTON ROAD</t>
  </si>
  <si>
    <t>0007094A</t>
  </si>
  <si>
    <t>195/124E</t>
  </si>
  <si>
    <t>0011864A</t>
  </si>
  <si>
    <t>303/40</t>
  </si>
  <si>
    <t>SR 3 UNDER SR 303/WAAGA WAY</t>
  </si>
  <si>
    <t>SR 303 (WAAGA WAY)</t>
  </si>
  <si>
    <t>0016441B</t>
  </si>
  <si>
    <t xml:space="preserve"> 16/115</t>
  </si>
  <si>
    <t>SR 16 UNDER 24TH ST</t>
  </si>
  <si>
    <t>24TH ST</t>
  </si>
  <si>
    <t>0008632A</t>
  </si>
  <si>
    <t xml:space="preserve">  5/657</t>
  </si>
  <si>
    <t>I-5 UNDER STIMSON RD</t>
  </si>
  <si>
    <t>STIMSON RD</t>
  </si>
  <si>
    <t>0007618F</t>
  </si>
  <si>
    <t>599/1S-S</t>
  </si>
  <si>
    <t>I-5 SB LANES UNDER SR 599 RAMP</t>
  </si>
  <si>
    <t>SR 599 RAMP</t>
  </si>
  <si>
    <t>I-5 (SB LANES ONLY)</t>
  </si>
  <si>
    <t>0008941B</t>
  </si>
  <si>
    <t xml:space="preserve">  5/656</t>
  </si>
  <si>
    <t>I-5 UNDER 116TH ST NE</t>
  </si>
  <si>
    <t>116TH ST NE</t>
  </si>
  <si>
    <t>0002082A</t>
  </si>
  <si>
    <t xml:space="preserve">  5/405W</t>
  </si>
  <si>
    <t>BNRR FT LEWIS SPUR</t>
  </si>
  <si>
    <t>0005321A</t>
  </si>
  <si>
    <t xml:space="preserve"> 90/571P</t>
  </si>
  <si>
    <t>0008190G</t>
  </si>
  <si>
    <t>405/35HOV</t>
  </si>
  <si>
    <t>I-405 NB HOV</t>
  </si>
  <si>
    <t>I-90  FACTORIA</t>
  </si>
  <si>
    <t>0008302A</t>
  </si>
  <si>
    <t xml:space="preserve">  5/827</t>
  </si>
  <si>
    <t>I-5 UNDER AXTON RD/MAIN ST</t>
  </si>
  <si>
    <t>0007326C</t>
  </si>
  <si>
    <t xml:space="preserve">  5/445N-N</t>
  </si>
  <si>
    <t>S-S RAMP UNDER N-N RAMP</t>
  </si>
  <si>
    <t>0014919A</t>
  </si>
  <si>
    <t xml:space="preserve"> 18/24.5</t>
  </si>
  <si>
    <t>SR 18 UNDER COVINGTON WAY</t>
  </si>
  <si>
    <t>COVINGTON WAY SE</t>
  </si>
  <si>
    <t>0007883A</t>
  </si>
  <si>
    <t xml:space="preserve">  3/120</t>
  </si>
  <si>
    <t>SR 3 UNDER AUSTIN DR</t>
  </si>
  <si>
    <t>AUSTIN DRIVE</t>
  </si>
  <si>
    <t>0013095A</t>
  </si>
  <si>
    <t xml:space="preserve">  5/313P</t>
  </si>
  <si>
    <t>I-5 UNDER DENNIS ST PED</t>
  </si>
  <si>
    <t>0010792B</t>
  </si>
  <si>
    <t xml:space="preserve"> 27/124W</t>
  </si>
  <si>
    <t>I-90 UNDER SR 27</t>
  </si>
  <si>
    <t>SR 27</t>
  </si>
  <si>
    <t>0013812A</t>
  </si>
  <si>
    <t xml:space="preserve">  2/655</t>
  </si>
  <si>
    <t>0017610B</t>
  </si>
  <si>
    <t>395/442W</t>
  </si>
  <si>
    <t>US 2 UNDER US 395 NSC</t>
  </si>
  <si>
    <t>0006480A</t>
  </si>
  <si>
    <t xml:space="preserve">  5/457</t>
  </si>
  <si>
    <t>I-5 UNDER PORT OF TACOMA RD</t>
  </si>
  <si>
    <t>0007326A</t>
  </si>
  <si>
    <t xml:space="preserve">  5/445E</t>
  </si>
  <si>
    <t>S-S RAMP UNDER I-5 NB</t>
  </si>
  <si>
    <t>0012236H</t>
  </si>
  <si>
    <t>182/20N-W</t>
  </si>
  <si>
    <t>I-182 UNDER US 395 NB</t>
  </si>
  <si>
    <t>US 395 NB</t>
  </si>
  <si>
    <t>0017126A</t>
  </si>
  <si>
    <t xml:space="preserve">  5/334P</t>
  </si>
  <si>
    <t>I-5 UNDER CHEH-WEST TRAIL</t>
  </si>
  <si>
    <t>CHEHALIS PED TRAIL</t>
  </si>
  <si>
    <t>0008650B</t>
  </si>
  <si>
    <t>534/1</t>
  </si>
  <si>
    <t>I-5 UNDER SR 534</t>
  </si>
  <si>
    <t>SR 534</t>
  </si>
  <si>
    <t>0013183A</t>
  </si>
  <si>
    <t>512/40S</t>
  </si>
  <si>
    <t>SR 167 UNDER SR 512</t>
  </si>
  <si>
    <t>0010902F</t>
  </si>
  <si>
    <t xml:space="preserve">  5/125</t>
  </si>
  <si>
    <t>I-5 UNDER BRYNION ST</t>
  </si>
  <si>
    <t>BRYNION ST</t>
  </si>
  <si>
    <t>SR 520 MAINLINE UNDER E-N RAMP</t>
  </si>
  <si>
    <t>0007633B</t>
  </si>
  <si>
    <t xml:space="preserve"> 90/149</t>
  </si>
  <si>
    <t>I-90 UNDER TANEUM CREEK RD</t>
  </si>
  <si>
    <t>TANEUM CREEK RD</t>
  </si>
  <si>
    <t>I-90, TANEUM CR CULVERT</t>
  </si>
  <si>
    <t>0017726A</t>
  </si>
  <si>
    <t>405/44</t>
  </si>
  <si>
    <t>I-405 UNDER NE 12TH ST</t>
  </si>
  <si>
    <t>NE 12 ST</t>
  </si>
  <si>
    <t>0006630A</t>
  </si>
  <si>
    <t>522/134</t>
  </si>
  <si>
    <t>SR 522 UNDER RAILROAD</t>
  </si>
  <si>
    <t>STATE ROUTE 522</t>
  </si>
  <si>
    <t>0012451D</t>
  </si>
  <si>
    <t xml:space="preserve"> 82/255N</t>
  </si>
  <si>
    <t>I-182 UNDER I-82</t>
  </si>
  <si>
    <t>0017177F</t>
  </si>
  <si>
    <t>395/450</t>
  </si>
  <si>
    <t>395SPNSC</t>
  </si>
  <si>
    <t>US 395 UNDER PERRY ST</t>
  </si>
  <si>
    <t>PERRY STREET</t>
  </si>
  <si>
    <t>0009831A</t>
  </si>
  <si>
    <t>512/40N</t>
  </si>
  <si>
    <t>0009245A</t>
  </si>
  <si>
    <t xml:space="preserve"> 16/120</t>
  </si>
  <si>
    <t>SR 16 UNDER OLYMPIC DR NW</t>
  </si>
  <si>
    <t>OLYMPIC DR NW</t>
  </si>
  <si>
    <t>0006875A</t>
  </si>
  <si>
    <t xml:space="preserve">  2/618S</t>
  </si>
  <si>
    <t>0005761C</t>
  </si>
  <si>
    <t xml:space="preserve"> 90/324</t>
  </si>
  <si>
    <t>I-90 UNDER WELLSANDT RD</t>
  </si>
  <si>
    <t>0007075A</t>
  </si>
  <si>
    <t xml:space="preserve">  5/515</t>
  </si>
  <si>
    <t>I-5 UNDER MILITARY RD</t>
  </si>
  <si>
    <t>MILITARY RD</t>
  </si>
  <si>
    <t>0011788A</t>
  </si>
  <si>
    <t xml:space="preserve"> 82/151</t>
  </si>
  <si>
    <t>I-82 UNDER EAST E ST</t>
  </si>
  <si>
    <t>EAST E ST</t>
  </si>
  <si>
    <t>0016145A</t>
  </si>
  <si>
    <t>405/15S-S</t>
  </si>
  <si>
    <t>SR 167 UNDER S-S RAMP</t>
  </si>
  <si>
    <t>S-S RAMP</t>
  </si>
  <si>
    <t>SR 167, RAMP</t>
  </si>
  <si>
    <t>0004950A</t>
  </si>
  <si>
    <t xml:space="preserve">  5/316</t>
  </si>
  <si>
    <t>I-5 UNDER CUSTER WAY</t>
  </si>
  <si>
    <t>CUSTER WAY</t>
  </si>
  <si>
    <t>I-5, DESCHUTES RIVER</t>
  </si>
  <si>
    <t>0008611A</t>
  </si>
  <si>
    <t xml:space="preserve"> 90/548</t>
  </si>
  <si>
    <t>I-90 UNDER SHERMAN ST</t>
  </si>
  <si>
    <t>SHERMAN ST</t>
  </si>
  <si>
    <t>0007596D</t>
  </si>
  <si>
    <t>405/46W</t>
  </si>
  <si>
    <t>SR 520 UNDER I-405</t>
  </si>
  <si>
    <t>0008853B</t>
  </si>
  <si>
    <t>167/116</t>
  </si>
  <si>
    <t>SR 167 UNDER 15TH ST NW</t>
  </si>
  <si>
    <t>15TH ST NW</t>
  </si>
  <si>
    <t>000000PE</t>
  </si>
  <si>
    <t xml:space="preserve"> 90/538</t>
  </si>
  <si>
    <t>0011561A</t>
  </si>
  <si>
    <t xml:space="preserve">  5/615</t>
  </si>
  <si>
    <t>I-5 UNDER 164TH ST SW</t>
  </si>
  <si>
    <t>0008134D</t>
  </si>
  <si>
    <t xml:space="preserve">  5/406</t>
  </si>
  <si>
    <t>I-5 UNDER OLD NISQUALLY RD</t>
  </si>
  <si>
    <t>OLD NISQUALLY RD</t>
  </si>
  <si>
    <t>0014747A</t>
  </si>
  <si>
    <t>509/4</t>
  </si>
  <si>
    <t>I-705 UNDER SR 509</t>
  </si>
  <si>
    <t>I-705, BNRR, DOCK STREET</t>
  </si>
  <si>
    <t>0007819B</t>
  </si>
  <si>
    <t>395/103</t>
  </si>
  <si>
    <t>US 395 UNDER COURT ST</t>
  </si>
  <si>
    <t>COURT ST</t>
  </si>
  <si>
    <t>08577900</t>
  </si>
  <si>
    <t>BRG-096</t>
  </si>
  <si>
    <t>MONTLAKE BLVD (SR513)</t>
  </si>
  <si>
    <t>0013024A</t>
  </si>
  <si>
    <t xml:space="preserve"> 90/12</t>
  </si>
  <si>
    <t>HOV LANES UNDER I-90 WB</t>
  </si>
  <si>
    <t>I-90 WESTBOUND</t>
  </si>
  <si>
    <t>HOV LANES</t>
  </si>
  <si>
    <t>0010694A</t>
  </si>
  <si>
    <t xml:space="preserve">  5/9</t>
  </si>
  <si>
    <t>I-5 UNDER 29TH ST</t>
  </si>
  <si>
    <t>29TH ST</t>
  </si>
  <si>
    <t>0007024B</t>
  </si>
  <si>
    <t>512/5</t>
  </si>
  <si>
    <t>SR 512 UNDER AINSWORTH AVE</t>
  </si>
  <si>
    <t>AINSWORTH AVE</t>
  </si>
  <si>
    <t>0013692A</t>
  </si>
  <si>
    <t xml:space="preserve">  5/314</t>
  </si>
  <si>
    <t>I-5 UNDER TROSPER RD</t>
  </si>
  <si>
    <t>TROSPER RD</t>
  </si>
  <si>
    <t>0006298A</t>
  </si>
  <si>
    <t xml:space="preserve"> 90/219P</t>
  </si>
  <si>
    <t>I-90 UNDER WESTLAKE PED</t>
  </si>
  <si>
    <t>PED PATH WESTLAKE</t>
  </si>
  <si>
    <t>0007270A</t>
  </si>
  <si>
    <t xml:space="preserve">  5/589</t>
  </si>
  <si>
    <t>I-5 UNDER NE 117TH ST</t>
  </si>
  <si>
    <t>NE117TH ST</t>
  </si>
  <si>
    <t>0012217B</t>
  </si>
  <si>
    <t>182/7E</t>
  </si>
  <si>
    <t>I-182 UNDER KEENE RD</t>
  </si>
  <si>
    <t>KEENE RD</t>
  </si>
  <si>
    <t>0016991A</t>
  </si>
  <si>
    <t xml:space="preserve">  5/628N-N</t>
  </si>
  <si>
    <t>0009597E</t>
  </si>
  <si>
    <t xml:space="preserve">  5/131</t>
  </si>
  <si>
    <t>I-5 UNDER HEADQUARTERS RD</t>
  </si>
  <si>
    <t>HEADQUARTERS RD</t>
  </si>
  <si>
    <t>0009217A</t>
  </si>
  <si>
    <t xml:space="preserve"> 90/94</t>
  </si>
  <si>
    <t>I-90 UNDER TINKHAM RD</t>
  </si>
  <si>
    <t>TINKHAM RD</t>
  </si>
  <si>
    <t>0006820A</t>
  </si>
  <si>
    <t xml:space="preserve">  5/511E</t>
  </si>
  <si>
    <t>SR 516 UNDER I-5</t>
  </si>
  <si>
    <t>0005663A</t>
  </si>
  <si>
    <t xml:space="preserve">  5/814</t>
  </si>
  <si>
    <t>I-5 UNDER ALABAMA ST</t>
  </si>
  <si>
    <t>ALABAMA ST</t>
  </si>
  <si>
    <t>000000NN</t>
  </si>
  <si>
    <t>513/16P</t>
  </si>
  <si>
    <t>0011375E</t>
  </si>
  <si>
    <t xml:space="preserve">  3/142</t>
  </si>
  <si>
    <t>SR 3 UNDER SHERMAN HILL RD</t>
  </si>
  <si>
    <t>SHERMAN HILL RD</t>
  </si>
  <si>
    <t>0008102B</t>
  </si>
  <si>
    <t>410/33</t>
  </si>
  <si>
    <t>SR 410 UNDER RAILROAD</t>
  </si>
  <si>
    <t>STATE ROUTE 410</t>
  </si>
  <si>
    <t>0014567E</t>
  </si>
  <si>
    <t xml:space="preserve"> 18/30.5</t>
  </si>
  <si>
    <t>SR 18 UNDER SE 188TH ST</t>
  </si>
  <si>
    <t>SE 188TH ST</t>
  </si>
  <si>
    <t>0007769C</t>
  </si>
  <si>
    <t>512/11</t>
  </si>
  <si>
    <t>SR 512 UNDER SCHOOL BUS RTE</t>
  </si>
  <si>
    <t>SCHOOL BUS ROUTE</t>
  </si>
  <si>
    <t>00200421</t>
  </si>
  <si>
    <t>167/139</t>
  </si>
  <si>
    <t>SR 167 UNDER RAILROAD</t>
  </si>
  <si>
    <t>0012854A</t>
  </si>
  <si>
    <t>520/38</t>
  </si>
  <si>
    <t>SR 520 UNDER NE 51ST ST</t>
  </si>
  <si>
    <t>NE 51ST STREET</t>
  </si>
  <si>
    <t>0010411A</t>
  </si>
  <si>
    <t xml:space="preserve">  5/210</t>
  </si>
  <si>
    <t>I-5 UNDER PARK RD</t>
  </si>
  <si>
    <t>PARK RD</t>
  </si>
  <si>
    <t>0009530A</t>
  </si>
  <si>
    <t xml:space="preserve">  5/825</t>
  </si>
  <si>
    <t>I-5 UNDER BAKERVIEW RD</t>
  </si>
  <si>
    <t>BAKERVIEW RD</t>
  </si>
  <si>
    <t>0006967A</t>
  </si>
  <si>
    <t xml:space="preserve"> 82/122N-W</t>
  </si>
  <si>
    <t>I-82 UNDER I-82 N-W RAMP</t>
  </si>
  <si>
    <t>0013384A</t>
  </si>
  <si>
    <t>101/515E-N</t>
  </si>
  <si>
    <t>I-5 UNDER US 101</t>
  </si>
  <si>
    <t>NB US 101</t>
  </si>
  <si>
    <t>0006094D</t>
  </si>
  <si>
    <t>161/102</t>
  </si>
  <si>
    <t>I-5 UNDER SR 161</t>
  </si>
  <si>
    <t>0007156D</t>
  </si>
  <si>
    <t xml:space="preserve">  5/584N-W</t>
  </si>
  <si>
    <t>I-5 UNDER N-85TH RAMP</t>
  </si>
  <si>
    <t>N-85TH RAMP</t>
  </si>
  <si>
    <t>0012207A</t>
  </si>
  <si>
    <t>182/14S-E</t>
  </si>
  <si>
    <t>SR 240 UNDER S-E RAMP</t>
  </si>
  <si>
    <t>I-182 S-E RAMP</t>
  </si>
  <si>
    <t>SR 240/GEO WASH WAY</t>
  </si>
  <si>
    <t>0016859A</t>
  </si>
  <si>
    <t xml:space="preserve">  5/616</t>
  </si>
  <si>
    <t>I-5 SB UNDER ASH WAY ACCESS</t>
  </si>
  <si>
    <t>ASH WAY ACCESS</t>
  </si>
  <si>
    <t>I-5 SB</t>
  </si>
  <si>
    <t>0009547A</t>
  </si>
  <si>
    <t xml:space="preserve">  5/712.5</t>
  </si>
  <si>
    <t>I-5 UNDER GEORGE HOPPER RD</t>
  </si>
  <si>
    <t>GEORGE HOPPER RD</t>
  </si>
  <si>
    <t>0009134A</t>
  </si>
  <si>
    <t xml:space="preserve"> 90/54W</t>
  </si>
  <si>
    <t>0005620A</t>
  </si>
  <si>
    <t xml:space="preserve">  5/822E</t>
  </si>
  <si>
    <t>0008276F</t>
  </si>
  <si>
    <t>509/126E-N</t>
  </si>
  <si>
    <t>SR 509 UNDER N-N RAMP</t>
  </si>
  <si>
    <t>0008386A</t>
  </si>
  <si>
    <t xml:space="preserve"> 90/170</t>
  </si>
  <si>
    <t>I-90 UNDER S MAIN ST</t>
  </si>
  <si>
    <t>S MAIN ST</t>
  </si>
  <si>
    <t>0007409D</t>
  </si>
  <si>
    <t xml:space="preserve">  5/551</t>
  </si>
  <si>
    <t>I-5 UNDER PINE &amp; BOREN</t>
  </si>
  <si>
    <t>PINE ST-BOREN AVE</t>
  </si>
  <si>
    <t>0015774A</t>
  </si>
  <si>
    <t>510/1</t>
  </si>
  <si>
    <t>I-5 UNDER SR 510/MARVIN RD</t>
  </si>
  <si>
    <t>SR 510 (MARVIN RD)</t>
  </si>
  <si>
    <t>0008707A</t>
  </si>
  <si>
    <t xml:space="preserve">  5/622N-W</t>
  </si>
  <si>
    <t>N-W RAMP P1 18853</t>
  </si>
  <si>
    <t>I-5, SR 527, BROADWAY AV</t>
  </si>
  <si>
    <t>0006800C</t>
  </si>
  <si>
    <t xml:space="preserve">  5/564</t>
  </si>
  <si>
    <t>I-5 UNDER LAKEVIEW BLVD</t>
  </si>
  <si>
    <t>LAKEVIEW BLVD</t>
  </si>
  <si>
    <t>0005655A</t>
  </si>
  <si>
    <t>512/1</t>
  </si>
  <si>
    <t>I-5 UNDER SR 512</t>
  </si>
  <si>
    <t>0008441A</t>
  </si>
  <si>
    <t>167/119</t>
  </si>
  <si>
    <t>SR 167 UNDER S 277TH ST</t>
  </si>
  <si>
    <t>S 277TH ST</t>
  </si>
  <si>
    <t>0007565B</t>
  </si>
  <si>
    <t xml:space="preserve"> 90/10W-S</t>
  </si>
  <si>
    <t>0015935B</t>
  </si>
  <si>
    <t xml:space="preserve">  5/430.5P</t>
  </si>
  <si>
    <t>I-5 UNDER 37TH ST PED PATH</t>
  </si>
  <si>
    <t>0008745D</t>
  </si>
  <si>
    <t>509/116</t>
  </si>
  <si>
    <t>SR 509 UNDER S 146TH ST</t>
  </si>
  <si>
    <t>SO 146TH ST</t>
  </si>
  <si>
    <t>0011314B</t>
  </si>
  <si>
    <t>520/39</t>
  </si>
  <si>
    <t>SR 520 UNDER NE 60TH ST</t>
  </si>
  <si>
    <t>NE 60TH AVE</t>
  </si>
  <si>
    <t>0008085F</t>
  </si>
  <si>
    <t xml:space="preserve">  5/642</t>
  </si>
  <si>
    <t>I-5 UNDER 23RD ST</t>
  </si>
  <si>
    <t>23RD ST</t>
  </si>
  <si>
    <t>0014459A</t>
  </si>
  <si>
    <t xml:space="preserve"> 99/530W</t>
  </si>
  <si>
    <t>0007741T</t>
  </si>
  <si>
    <t xml:space="preserve">  5/537S</t>
  </si>
  <si>
    <t>I-5 UNDER SPOKANE ST EB</t>
  </si>
  <si>
    <t>SPOKANE ST EB LANE</t>
  </si>
  <si>
    <t>00200063</t>
  </si>
  <si>
    <t>240/34</t>
  </si>
  <si>
    <t>SR 240 UNDER EDISON ST</t>
  </si>
  <si>
    <t>EDISON ST</t>
  </si>
  <si>
    <t>0012659A</t>
  </si>
  <si>
    <t xml:space="preserve"> 90/11</t>
  </si>
  <si>
    <t>I-90 EB</t>
  </si>
  <si>
    <t>I-90 WB</t>
  </si>
  <si>
    <t>0010280B</t>
  </si>
  <si>
    <t xml:space="preserve"> 16/150W</t>
  </si>
  <si>
    <t>0009448A</t>
  </si>
  <si>
    <t>500/5</t>
  </si>
  <si>
    <t>SR 500 UNDER FOURTH PLAIN BLVD</t>
  </si>
  <si>
    <t>FOURTH PLAIN ROAD</t>
  </si>
  <si>
    <t>0006926D</t>
  </si>
  <si>
    <t xml:space="preserve">  5/835</t>
  </si>
  <si>
    <t>I-5 UNDER LOOMIS TRAIL RD</t>
  </si>
  <si>
    <t>LOOMIS TRAIL RD</t>
  </si>
  <si>
    <t>0013221B</t>
  </si>
  <si>
    <t xml:space="preserve"> 90/37</t>
  </si>
  <si>
    <t>I-90 UNDER N MERCER WAY</t>
  </si>
  <si>
    <t>NORTH MERCER WAY</t>
  </si>
  <si>
    <t>0006046A</t>
  </si>
  <si>
    <t xml:space="preserve"> 99/511</t>
  </si>
  <si>
    <t>SR 99 UNDER DES MOINES MEM DR</t>
  </si>
  <si>
    <t>DES MOINES MEM DR</t>
  </si>
  <si>
    <t>0007127A</t>
  </si>
  <si>
    <t xml:space="preserve">  5/717</t>
  </si>
  <si>
    <t>I-5 UNDER COOK RD</t>
  </si>
  <si>
    <t>COOK RD</t>
  </si>
  <si>
    <t>08589100</t>
  </si>
  <si>
    <t>BRG-136</t>
  </si>
  <si>
    <t>SR 99, AURORA AVE N</t>
  </si>
  <si>
    <t>0013048A</t>
  </si>
  <si>
    <t>527/120</t>
  </si>
  <si>
    <t>I-5 UNDER SR 527</t>
  </si>
  <si>
    <t>0010694C</t>
  </si>
  <si>
    <t xml:space="preserve">  5/11</t>
  </si>
  <si>
    <t>I-5 UNDER 39TH ST</t>
  </si>
  <si>
    <t>39TH ST</t>
  </si>
  <si>
    <t>0013783A</t>
  </si>
  <si>
    <t xml:space="preserve"> 16/22</t>
  </si>
  <si>
    <t>SR 16 UNDER S 19TH ST</t>
  </si>
  <si>
    <t>SOUTH 19TH ST</t>
  </si>
  <si>
    <t>0017417A</t>
  </si>
  <si>
    <t>405/43.5</t>
  </si>
  <si>
    <t>I-405 UNDER NE 10TH ST</t>
  </si>
  <si>
    <t>NE 10TH STREET</t>
  </si>
  <si>
    <t>0006443A</t>
  </si>
  <si>
    <t xml:space="preserve">  5/463</t>
  </si>
  <si>
    <t>I-5 UNDER PORTER WAY</t>
  </si>
  <si>
    <t>PORTER WAY</t>
  </si>
  <si>
    <t>I-5, HYLEBOS CR</t>
  </si>
  <si>
    <t>0007270E</t>
  </si>
  <si>
    <t>523/5</t>
  </si>
  <si>
    <t>I-5 UNDER SR 523</t>
  </si>
  <si>
    <t>SR 523 / NE 145TH</t>
  </si>
  <si>
    <t>0012236A</t>
  </si>
  <si>
    <t>182/17</t>
  </si>
  <si>
    <t>I-182 UNDER ROAD 100</t>
  </si>
  <si>
    <t>CNTY RD 100</t>
  </si>
  <si>
    <t>0017025A</t>
  </si>
  <si>
    <t xml:space="preserve">  5/618P</t>
  </si>
  <si>
    <t xml:space="preserve"> I-5 UNDER 124TH ST SE PED</t>
  </si>
  <si>
    <t>0009737A</t>
  </si>
  <si>
    <t>205/6</t>
  </si>
  <si>
    <t>I-205 UNDER SE 10TH ST</t>
  </si>
  <si>
    <t>SE 10TH ST</t>
  </si>
  <si>
    <t>0009236B</t>
  </si>
  <si>
    <t>167/112E</t>
  </si>
  <si>
    <t>0006822A</t>
  </si>
  <si>
    <t xml:space="preserve"> 90/529</t>
  </si>
  <si>
    <t>I-90 UNDER GROVE RD</t>
  </si>
  <si>
    <t>GROVE RD</t>
  </si>
  <si>
    <t>0005668A</t>
  </si>
  <si>
    <t xml:space="preserve">  5/220</t>
  </si>
  <si>
    <t>I-5 UNDER 13TH ST</t>
  </si>
  <si>
    <t>13TH ST      RICE</t>
  </si>
  <si>
    <t>0008446F</t>
  </si>
  <si>
    <t>526/18</t>
  </si>
  <si>
    <t>SR 526 UNDER EVERGREEN WAY</t>
  </si>
  <si>
    <t>EVERGREEN WAY</t>
  </si>
  <si>
    <t>SR 526</t>
  </si>
  <si>
    <t>0008759E</t>
  </si>
  <si>
    <t xml:space="preserve">  5/113</t>
  </si>
  <si>
    <t>I-5 UNDER KALAMA R RD</t>
  </si>
  <si>
    <t>KALAMA R RD</t>
  </si>
  <si>
    <t>000000NV</t>
  </si>
  <si>
    <t>513/10</t>
  </si>
  <si>
    <t>SR 520 UNDER SR 513</t>
  </si>
  <si>
    <t>SR 513 - MONTLAKE</t>
  </si>
  <si>
    <t>0011375A</t>
  </si>
  <si>
    <t xml:space="preserve">  3/139</t>
  </si>
  <si>
    <t>SR 3 UNDER MOUNTAIN VIEW RD</t>
  </si>
  <si>
    <t>MOUNTAIN VIEW RD</t>
  </si>
  <si>
    <t>0008100I</t>
  </si>
  <si>
    <t xml:space="preserve">  5/344S-E</t>
  </si>
  <si>
    <t>I-5 MAINLINE</t>
  </si>
  <si>
    <t>0014489D</t>
  </si>
  <si>
    <t xml:space="preserve"> 21/102</t>
  </si>
  <si>
    <t>US 395 UNDER SR 21</t>
  </si>
  <si>
    <t>SR 21</t>
  </si>
  <si>
    <t>0007768A</t>
  </si>
  <si>
    <t>902/1</t>
  </si>
  <si>
    <t>00200412</t>
  </si>
  <si>
    <t xml:space="preserve"> 99/595P</t>
  </si>
  <si>
    <t>INTERURBAN TRAIL</t>
  </si>
  <si>
    <t>AURORA AVE/SR 99</t>
  </si>
  <si>
    <t>0012835A</t>
  </si>
  <si>
    <t xml:space="preserve">  5/325</t>
  </si>
  <si>
    <t>I-5 UNDER 14TH AVE</t>
  </si>
  <si>
    <t>14TH AVE</t>
  </si>
  <si>
    <t>0010331A</t>
  </si>
  <si>
    <t>303/42</t>
  </si>
  <si>
    <t>SR 3 UNDER SR 303/KITSAP MALL</t>
  </si>
  <si>
    <t>SR 303/CLEAR CK RD</t>
  </si>
  <si>
    <t>0009476A</t>
  </si>
  <si>
    <t xml:space="preserve">  3/116P</t>
  </si>
  <si>
    <t>SR 3 UNDER SEARLE ST PED</t>
  </si>
  <si>
    <t>SEARLE ST PED</t>
  </si>
  <si>
    <t>0006929A</t>
  </si>
  <si>
    <t xml:space="preserve"> 14/10</t>
  </si>
  <si>
    <t>SR 14 UNDER SHOREWOOD DR</t>
  </si>
  <si>
    <t>SHOREWOOD DR</t>
  </si>
  <si>
    <t>0013354A</t>
  </si>
  <si>
    <t>405/9</t>
  </si>
  <si>
    <t>I-405 UNDER 66TH AVE S</t>
  </si>
  <si>
    <t>66TH AVE S</t>
  </si>
  <si>
    <t>0007156B</t>
  </si>
  <si>
    <t xml:space="preserve">  5/583</t>
  </si>
  <si>
    <t>I-5 UNDER NE 80TH ST</t>
  </si>
  <si>
    <t>NE 80TH ST</t>
  </si>
  <si>
    <t>0014601E</t>
  </si>
  <si>
    <t xml:space="preserve"> 90/320S</t>
  </si>
  <si>
    <t>0007784A</t>
  </si>
  <si>
    <t>904/10</t>
  </si>
  <si>
    <t>08175800</t>
  </si>
  <si>
    <t>303/25</t>
  </si>
  <si>
    <t>303</t>
  </si>
  <si>
    <t>SR 303 UNDER CENTRAL VALLEY RD</t>
  </si>
  <si>
    <t>CENTRAL VALLEY RD.</t>
  </si>
  <si>
    <t>SR 303</t>
  </si>
  <si>
    <t>0012994A</t>
  </si>
  <si>
    <t xml:space="preserve">  5/311.5</t>
  </si>
  <si>
    <t>I-5 UNDER TUMWATER BLVD</t>
  </si>
  <si>
    <t>TUMWATER BLVD</t>
  </si>
  <si>
    <t>0010556A</t>
  </si>
  <si>
    <t xml:space="preserve"> 16/202</t>
  </si>
  <si>
    <t>SR 16 UNDER BETHEL RD</t>
  </si>
  <si>
    <t>BETHEL RD</t>
  </si>
  <si>
    <t>0006979A</t>
  </si>
  <si>
    <t xml:space="preserve">  5/448</t>
  </si>
  <si>
    <t>I-5 UNDER MCKINLEY WAY</t>
  </si>
  <si>
    <t>MCKINLEY WAY</t>
  </si>
  <si>
    <t>0013494A</t>
  </si>
  <si>
    <t>202/32</t>
  </si>
  <si>
    <t>SR 522 UNDER SR 202</t>
  </si>
  <si>
    <t>SR 202</t>
  </si>
  <si>
    <t>0006175A</t>
  </si>
  <si>
    <t xml:space="preserve">  5/817P</t>
  </si>
  <si>
    <t>I-5 UNDER PED BR  E ILLINOIS</t>
  </si>
  <si>
    <t>0007234A</t>
  </si>
  <si>
    <t>202/33</t>
  </si>
  <si>
    <t>SR 202 UNDER RAILROAD</t>
  </si>
  <si>
    <t>STATE ROUTE 202</t>
  </si>
  <si>
    <t>0012207D</t>
  </si>
  <si>
    <t>240/8</t>
  </si>
  <si>
    <t>I-182 UNDER SR 240</t>
  </si>
  <si>
    <t>0016933B</t>
  </si>
  <si>
    <t xml:space="preserve"> 24/1</t>
  </si>
  <si>
    <t>I-82 UNDER SR 24</t>
  </si>
  <si>
    <t>SR 24/E NOB HILL</t>
  </si>
  <si>
    <t>I-82  E NOB HILL BLVD</t>
  </si>
  <si>
    <t>0009580D</t>
  </si>
  <si>
    <t>504/1</t>
  </si>
  <si>
    <t>I-5 UNDER SR 504</t>
  </si>
  <si>
    <t>SR 504</t>
  </si>
  <si>
    <t>0009203A</t>
  </si>
  <si>
    <t xml:space="preserve">  3/114</t>
  </si>
  <si>
    <t>SR 3 UNDER LOXIE EAGANS BLVD</t>
  </si>
  <si>
    <t>WERNER/LOXIE EAGAN</t>
  </si>
  <si>
    <t>0005641B</t>
  </si>
  <si>
    <t xml:space="preserve"> 90/114</t>
  </si>
  <si>
    <t>I-90 UNDER CABIN CR RD</t>
  </si>
  <si>
    <t>CABIN CR RD</t>
  </si>
  <si>
    <t>0008437C</t>
  </si>
  <si>
    <t>512/17</t>
  </si>
  <si>
    <t>SR 512 UNDER VICKERY AVE E</t>
  </si>
  <si>
    <t>VICKERY AVE E</t>
  </si>
  <si>
    <t>0007505D</t>
  </si>
  <si>
    <t xml:space="preserve">  7/132N-N</t>
  </si>
  <si>
    <t>SR 7 SB UNDER SR 7 NB</t>
  </si>
  <si>
    <t>SR 7 NB</t>
  </si>
  <si>
    <t>SR 7 SB, RAILROAD</t>
  </si>
  <si>
    <t>0015898B</t>
  </si>
  <si>
    <t xml:space="preserve"> 90/223</t>
  </si>
  <si>
    <t>I-90 UNDER PENINSULA DR</t>
  </si>
  <si>
    <t>PENINSULA DRIVE</t>
  </si>
  <si>
    <t>0008745B</t>
  </si>
  <si>
    <t>509/114</t>
  </si>
  <si>
    <t>SR 509 UNDER S 156TH ST</t>
  </si>
  <si>
    <t>S 156TH ST</t>
  </si>
  <si>
    <t>000000CF</t>
  </si>
  <si>
    <t>290/7</t>
  </si>
  <si>
    <t>SR 290 UNDER RAILROAD</t>
  </si>
  <si>
    <t>UP RR</t>
  </si>
  <si>
    <t>0011219E</t>
  </si>
  <si>
    <t xml:space="preserve"> 82/207</t>
  </si>
  <si>
    <t>I-82 UNDER JOHNSON ROAD</t>
  </si>
  <si>
    <t>JOHNSON RD</t>
  </si>
  <si>
    <t>0008085C</t>
  </si>
  <si>
    <t xml:space="preserve">  5/638E</t>
  </si>
  <si>
    <t>0014372B</t>
  </si>
  <si>
    <t>526/24E-N</t>
  </si>
  <si>
    <t>I-5 UNDER SR 526 E-N RAMP</t>
  </si>
  <si>
    <t>SR 526 E-N RAMP</t>
  </si>
  <si>
    <t>I-5 BROADWAY AVE</t>
  </si>
  <si>
    <t>0007741P</t>
  </si>
  <si>
    <t xml:space="preserve">  5/538S-E</t>
  </si>
  <si>
    <t>I-5 SB OFF RAMP</t>
  </si>
  <si>
    <t>S-E RAMP TO COLUMBIA WAY</t>
  </si>
  <si>
    <t>0018105B</t>
  </si>
  <si>
    <t xml:space="preserve"> 14/28</t>
  </si>
  <si>
    <t>SR 500 UNDER SR 14</t>
  </si>
  <si>
    <t>SR 500 / UNION ST</t>
  </si>
  <si>
    <t>0012617A</t>
  </si>
  <si>
    <t xml:space="preserve"> 16/140</t>
  </si>
  <si>
    <t>SR 16 UNDER BURNHAM DR NW</t>
  </si>
  <si>
    <t>BURNHAM DR NW</t>
  </si>
  <si>
    <t>0010173A</t>
  </si>
  <si>
    <t xml:space="preserve">  5/212</t>
  </si>
  <si>
    <t>I-5 UNDER KOONTZ RD</t>
  </si>
  <si>
    <t>KOONTZ RD</t>
  </si>
  <si>
    <t>0009392A</t>
  </si>
  <si>
    <t xml:space="preserve">  5/704</t>
  </si>
  <si>
    <t>I-5 UNDER MT VERNON RD S</t>
  </si>
  <si>
    <t>MT VERNON RD S</t>
  </si>
  <si>
    <t>0006912B</t>
  </si>
  <si>
    <t>405/22</t>
  </si>
  <si>
    <t>900</t>
  </si>
  <si>
    <t>SR 900 UNDER I-405</t>
  </si>
  <si>
    <t>SR 900 0C   SUNSET BLVD</t>
  </si>
  <si>
    <t>0013204A</t>
  </si>
  <si>
    <t xml:space="preserve"> 82/243</t>
  </si>
  <si>
    <t>I-82 UNDER W YAKITAT RD</t>
  </si>
  <si>
    <t>W YAKITAT RD NW</t>
  </si>
  <si>
    <t>0006011A</t>
  </si>
  <si>
    <t xml:space="preserve"> 11/1</t>
  </si>
  <si>
    <t>I-5 UNDER SR 11</t>
  </si>
  <si>
    <t>SR 11</t>
  </si>
  <si>
    <t>0007110H</t>
  </si>
  <si>
    <t xml:space="preserve">  5/545N-W</t>
  </si>
  <si>
    <t>I-5 SB UNDER N-SENECA RAMP</t>
  </si>
  <si>
    <t>N-SENECA RAMP</t>
  </si>
  <si>
    <t>I-5 SB &amp; CITY STREETS</t>
  </si>
  <si>
    <t>0008446E</t>
  </si>
  <si>
    <t>526/16P</t>
  </si>
  <si>
    <t>I</t>
  </si>
  <si>
    <t>SR 526 UNDER PEDESTRIAN BRIDGE</t>
  </si>
  <si>
    <t>PED   BEVERLY LANE</t>
  </si>
  <si>
    <t>0016958C</t>
  </si>
  <si>
    <t xml:space="preserve">  5/440</t>
  </si>
  <si>
    <t>005P113316</t>
  </si>
  <si>
    <t>I-5 NBCD UNDER DELIN ST</t>
  </si>
  <si>
    <t>DELIN STREET</t>
  </si>
  <si>
    <t>00200418</t>
  </si>
  <si>
    <t xml:space="preserve">  5/610P</t>
  </si>
  <si>
    <t>005R118259</t>
  </si>
  <si>
    <t>S-W RAMP UNDER PEDESTRIAN</t>
  </si>
  <si>
    <t>I-5 S-W RAMP</t>
  </si>
  <si>
    <t>0013195C</t>
  </si>
  <si>
    <t xml:space="preserve"> 90/33N-W</t>
  </si>
  <si>
    <t>090S100672</t>
  </si>
  <si>
    <t>N-W RAMP TUNNEL</t>
  </si>
  <si>
    <t>003R104881</t>
  </si>
  <si>
    <t>S-W RAMP UNDER LUOTO N-W RAMP</t>
  </si>
  <si>
    <t>005S118011</t>
  </si>
  <si>
    <t>E-S RAMP UNDER HOV RAMP</t>
  </si>
  <si>
    <t>0008753A</t>
  </si>
  <si>
    <t xml:space="preserve">  5/651E</t>
  </si>
  <si>
    <t>528</t>
  </si>
  <si>
    <t>SR 528 UNDER I-5</t>
  </si>
  <si>
    <t>SR 528       4TH ST</t>
  </si>
  <si>
    <t>405R101396</t>
  </si>
  <si>
    <t>S-W RAMP UNDER NE 10TH ST</t>
  </si>
  <si>
    <t>509CI00168</t>
  </si>
  <si>
    <t>NBCD UNDER PORT OF TACOMA RD</t>
  </si>
  <si>
    <t>0014326B</t>
  </si>
  <si>
    <t xml:space="preserve">  5/601SCD</t>
  </si>
  <si>
    <t>005R117843</t>
  </si>
  <si>
    <t>S-E RAMP UNDER SBCD</t>
  </si>
  <si>
    <t>SBCD</t>
  </si>
  <si>
    <t>S-EW RAMP, I-5</t>
  </si>
  <si>
    <t>00200368</t>
  </si>
  <si>
    <t>524/8</t>
  </si>
  <si>
    <t>S-W RAMP UNDER ALD MALL BLVD</t>
  </si>
  <si>
    <t>ALDERWOOD MALL BLV</t>
  </si>
  <si>
    <t>SR 524/ 196TH ST SW</t>
  </si>
  <si>
    <t>0013795A</t>
  </si>
  <si>
    <t xml:space="preserve"> 12/28</t>
  </si>
  <si>
    <t>012Q500961</t>
  </si>
  <si>
    <t>N-E RAMP UNDER DEVONSHIRE RD</t>
  </si>
  <si>
    <t>DEVONSHIRE ROAD</t>
  </si>
  <si>
    <t>0008745F</t>
  </si>
  <si>
    <t>518/13</t>
  </si>
  <si>
    <t>518S100139</t>
  </si>
  <si>
    <t>N-W RAMP UNDER S 154TH ST</t>
  </si>
  <si>
    <t>S 154TH ST</t>
  </si>
  <si>
    <t>005S500029</t>
  </si>
  <si>
    <t>005S118936</t>
  </si>
  <si>
    <t>BROADWAY S RAMP UNDER E-N RAMP</t>
  </si>
  <si>
    <t>0009839B</t>
  </si>
  <si>
    <t xml:space="preserve">  5/548PW</t>
  </si>
  <si>
    <t>005R116586</t>
  </si>
  <si>
    <t>S-COL RAMP UNDER W PARK PLAZA</t>
  </si>
  <si>
    <t>W PARK PLAZA</t>
  </si>
  <si>
    <t>I-5 RAMP</t>
  </si>
  <si>
    <t>526S100332</t>
  </si>
  <si>
    <t>SR 526 WB RAMP UNDER PED BR</t>
  </si>
  <si>
    <t>518P100162</t>
  </si>
  <si>
    <t>E-S RAMP UNDER S 154TH ST</t>
  </si>
  <si>
    <t>522CI01071</t>
  </si>
  <si>
    <t>EBCD UNDER N-W RAMP</t>
  </si>
  <si>
    <t>0013846A</t>
  </si>
  <si>
    <t xml:space="preserve"> 90/43E-E</t>
  </si>
  <si>
    <t>090P100888</t>
  </si>
  <si>
    <t>E-N RAMP UNDER E-E RAMP</t>
  </si>
  <si>
    <t>E-E RAMP</t>
  </si>
  <si>
    <t>I-90, RAMPS, MERCER SL</t>
  </si>
  <si>
    <t>I-90 REV UNDER SHOREWOOD DR</t>
  </si>
  <si>
    <t>182R500501</t>
  </si>
  <si>
    <t>W-E RAMP (I-182) UNDER SR 240</t>
  </si>
  <si>
    <t>0011598C</t>
  </si>
  <si>
    <t xml:space="preserve">  5/612W</t>
  </si>
  <si>
    <t>005R118319</t>
  </si>
  <si>
    <t>S-S RAMP UNDER I-5 MAINLINE</t>
  </si>
  <si>
    <t>S 405 &amp; N 525 RAMPS</t>
  </si>
  <si>
    <t>536</t>
  </si>
  <si>
    <t>SR 536 UNDER 2ND ST</t>
  </si>
  <si>
    <t>0009075C</t>
  </si>
  <si>
    <t>167/30E</t>
  </si>
  <si>
    <t>SR 410 UNDER SR 167</t>
  </si>
  <si>
    <t>0005444A</t>
  </si>
  <si>
    <t xml:space="preserve"> 18/4</t>
  </si>
  <si>
    <t>SR 18 UNDER MILITARY RD</t>
  </si>
  <si>
    <t>0008241A</t>
  </si>
  <si>
    <t xml:space="preserve"> 90/179</t>
  </si>
  <si>
    <t>I-90 UNDER HUNTZINGER RD</t>
  </si>
  <si>
    <t>HUNTZINGER RD</t>
  </si>
  <si>
    <t>0008382B</t>
  </si>
  <si>
    <t>405/70W</t>
  </si>
  <si>
    <t>0007386A</t>
  </si>
  <si>
    <t xml:space="preserve"> 90/204</t>
  </si>
  <si>
    <t>I-90 UNDER BEVERLY BURKE RD</t>
  </si>
  <si>
    <t>BEVERLY BURKE RD</t>
  </si>
  <si>
    <t>0015637A</t>
  </si>
  <si>
    <t xml:space="preserve"> 90/578</t>
  </si>
  <si>
    <t>I-90 UNDER PARK RD</t>
  </si>
  <si>
    <t>PARK ROAD</t>
  </si>
  <si>
    <t>0007889A</t>
  </si>
  <si>
    <t xml:space="preserve">  5/624</t>
  </si>
  <si>
    <t>I-5 UNDER 75TH ST SE</t>
  </si>
  <si>
    <t>75TH ST SE</t>
  </si>
  <si>
    <t>0008644C</t>
  </si>
  <si>
    <t>518/12</t>
  </si>
  <si>
    <t>SR 518 UNDER 24TH AVE S</t>
  </si>
  <si>
    <t>24TH AVE S</t>
  </si>
  <si>
    <t>0013166C</t>
  </si>
  <si>
    <t xml:space="preserve">  3/103N</t>
  </si>
  <si>
    <t>SR 3 SB UNDER SR 3 NB</t>
  </si>
  <si>
    <t>SR 3 NB</t>
  </si>
  <si>
    <t>0010902A</t>
  </si>
  <si>
    <t xml:space="preserve">  5/121</t>
  </si>
  <si>
    <t>I-5 UNDER GRADE ST</t>
  </si>
  <si>
    <t>GRADE ST</t>
  </si>
  <si>
    <t>0014039A</t>
  </si>
  <si>
    <t>405/47S-E</t>
  </si>
  <si>
    <t>SR 520 UNDER I-405 S-E RAMP</t>
  </si>
  <si>
    <t>S-E RAMP I-405</t>
  </si>
  <si>
    <t>0007633A</t>
  </si>
  <si>
    <t xml:space="preserve"> 90/147</t>
  </si>
  <si>
    <t>I-90 UNDER ELK HEIGHTS RD</t>
  </si>
  <si>
    <t>ELK HEIGHTS</t>
  </si>
  <si>
    <t>0017624A</t>
  </si>
  <si>
    <t>405/17</t>
  </si>
  <si>
    <t>I-405 UNDER BENSON RD</t>
  </si>
  <si>
    <t>BENSON ROAD</t>
  </si>
  <si>
    <t>0006613B</t>
  </si>
  <si>
    <t xml:space="preserve">  5/456W</t>
  </si>
  <si>
    <t>0012451C</t>
  </si>
  <si>
    <t xml:space="preserve"> 82/255S</t>
  </si>
  <si>
    <t>0017177E</t>
  </si>
  <si>
    <t>395/446</t>
  </si>
  <si>
    <t>US 395 UNDER SHADY SLOPE RD</t>
  </si>
  <si>
    <t>SHADY SLOPE ROAD</t>
  </si>
  <si>
    <t>0009820B</t>
  </si>
  <si>
    <t xml:space="preserve"> 90/76</t>
  </si>
  <si>
    <t>I-90 UNDER SE 82ND ST</t>
  </si>
  <si>
    <t>SE 82ND ST</t>
  </si>
  <si>
    <t>0009241J</t>
  </si>
  <si>
    <t>205/46</t>
  </si>
  <si>
    <t>I-205 UNDER NE 20TH AVE</t>
  </si>
  <si>
    <t>NE 20TH AVE</t>
  </si>
  <si>
    <t>0012156B</t>
  </si>
  <si>
    <t xml:space="preserve">  5/3</t>
  </si>
  <si>
    <t>I-5 UNDER N-W RAMP TO BROADWAY</t>
  </si>
  <si>
    <t>0016611P</t>
  </si>
  <si>
    <t xml:space="preserve"> 18/28.8</t>
  </si>
  <si>
    <t>SR 18 UNDER SE 200TH ST</t>
  </si>
  <si>
    <t>SE 200TH</t>
  </si>
  <si>
    <t>08702800</t>
  </si>
  <si>
    <t>500/8</t>
  </si>
  <si>
    <t>SR 500 UNDER NE 130TH</t>
  </si>
  <si>
    <t>NE 130TH AVENUE</t>
  </si>
  <si>
    <t>0009106A</t>
  </si>
  <si>
    <t>205/40</t>
  </si>
  <si>
    <t>I-205 UNDER NE 119TH ST</t>
  </si>
  <si>
    <t>NE 119TH ST</t>
  </si>
  <si>
    <t>0005453D</t>
  </si>
  <si>
    <t xml:space="preserve"> 90/569</t>
  </si>
  <si>
    <t>I-90 UNDER FREYA ST</t>
  </si>
  <si>
    <t>FREYA ST</t>
  </si>
  <si>
    <t>0008271A</t>
  </si>
  <si>
    <t xml:space="preserve">  5/301</t>
  </si>
  <si>
    <t>I-5 UNDER 216TH AVE SW</t>
  </si>
  <si>
    <t>216TH AVE SW</t>
  </si>
  <si>
    <t>I-5, CMSTPP RR</t>
  </si>
  <si>
    <t>I-405 UNDER W-S RAMP</t>
  </si>
  <si>
    <t>0007401J</t>
  </si>
  <si>
    <t>405/1</t>
  </si>
  <si>
    <t>I-5 UNDER I-405</t>
  </si>
  <si>
    <t>0015661C</t>
  </si>
  <si>
    <t xml:space="preserve">  5/16</t>
  </si>
  <si>
    <t>0008672A</t>
  </si>
  <si>
    <t xml:space="preserve"> 82/5</t>
  </si>
  <si>
    <t>I-82 UNDER TJOSSEM RD</t>
  </si>
  <si>
    <t>TJOSSEM RD</t>
  </si>
  <si>
    <t>0013192B</t>
  </si>
  <si>
    <t xml:space="preserve"> 90/32</t>
  </si>
  <si>
    <t>I-90 UNDER 77TH AVE SE</t>
  </si>
  <si>
    <t>77TH AVE SE</t>
  </si>
  <si>
    <t>0011095C</t>
  </si>
  <si>
    <t xml:space="preserve"> 82/180</t>
  </si>
  <si>
    <t>I-82 UNDER WILSON RD</t>
  </si>
  <si>
    <t>WILSON ROAD</t>
  </si>
  <si>
    <t>0014052D</t>
  </si>
  <si>
    <t>405/17.7</t>
  </si>
  <si>
    <t>I-405 UNDER RENTON AVE S</t>
  </si>
  <si>
    <t>RENTON AVE S</t>
  </si>
  <si>
    <t>0007661A</t>
  </si>
  <si>
    <t>405/42</t>
  </si>
  <si>
    <t>I-405 UNDER MAIN ST</t>
  </si>
  <si>
    <t>MAIN ST</t>
  </si>
  <si>
    <t>SR 18 UNDER E-N RAMP</t>
  </si>
  <si>
    <t>0006635B</t>
  </si>
  <si>
    <t xml:space="preserve">  5/553</t>
  </si>
  <si>
    <t>I-5 UNDER DENNY WAY</t>
  </si>
  <si>
    <t>DENNY WAY</t>
  </si>
  <si>
    <t>0012463D</t>
  </si>
  <si>
    <t xml:space="preserve"> 82/258</t>
  </si>
  <si>
    <t>I-82 UNDER REATA RD</t>
  </si>
  <si>
    <t>REATA RD</t>
  </si>
  <si>
    <t>0017272A</t>
  </si>
  <si>
    <t>202/45W-W</t>
  </si>
  <si>
    <t>SR 202 UNDER W-W RAMP</t>
  </si>
  <si>
    <t>W-W RAMP</t>
  </si>
  <si>
    <t>SR 202 BNRR</t>
  </si>
  <si>
    <t>0009840F</t>
  </si>
  <si>
    <t xml:space="preserve"> 90/69W-S</t>
  </si>
  <si>
    <t>W-S RAMP I-90</t>
  </si>
  <si>
    <t>0009266A</t>
  </si>
  <si>
    <t xml:space="preserve"> 90/54E-N</t>
  </si>
  <si>
    <t>0006896A</t>
  </si>
  <si>
    <t xml:space="preserve"> 90/536</t>
  </si>
  <si>
    <t>SP S RY</t>
  </si>
  <si>
    <t>0005783D</t>
  </si>
  <si>
    <t xml:space="preserve"> 90/332</t>
  </si>
  <si>
    <t>I-90 UNDER E DANEKAS RD</t>
  </si>
  <si>
    <t>E DANEKAS RD</t>
  </si>
  <si>
    <t>0008006A</t>
  </si>
  <si>
    <t xml:space="preserve">  7/130</t>
  </si>
  <si>
    <t>SR 7 UNDER SR 7 (E 38TH ST)</t>
  </si>
  <si>
    <t>E 38TH STEET</t>
  </si>
  <si>
    <t>SR 7</t>
  </si>
  <si>
    <t>0014276A</t>
  </si>
  <si>
    <t xml:space="preserve">  3/145</t>
  </si>
  <si>
    <t>SR 3 UNDER FINN HILL RD</t>
  </si>
  <si>
    <t>FINN HILL ROAD</t>
  </si>
  <si>
    <t>0007741G</t>
  </si>
  <si>
    <t xml:space="preserve">  5/536N-W</t>
  </si>
  <si>
    <t>NB I5 OFF RAMP</t>
  </si>
  <si>
    <t>W-S, I5, EB W SEA FRWY</t>
  </si>
  <si>
    <t>0018033A</t>
  </si>
  <si>
    <t>124/1</t>
  </si>
  <si>
    <t>US 12 UNDER SR 124</t>
  </si>
  <si>
    <t>SR 124</t>
  </si>
  <si>
    <t>0012610B</t>
  </si>
  <si>
    <t xml:space="preserve"> 82/262</t>
  </si>
  <si>
    <t>KID CANAL OVER I-82</t>
  </si>
  <si>
    <t>KID CANAL AQUADUCT</t>
  </si>
  <si>
    <t>0009893A</t>
  </si>
  <si>
    <t xml:space="preserve"> 90/52</t>
  </si>
  <si>
    <t>I-90 UNDER 142ND PL SE</t>
  </si>
  <si>
    <t>142ND PL SE</t>
  </si>
  <si>
    <t>0009306A</t>
  </si>
  <si>
    <t>395/105</t>
  </si>
  <si>
    <t>I-182 UNDER US 395</t>
  </si>
  <si>
    <t>US 12, I-182, US 395</t>
  </si>
  <si>
    <t>0013197A</t>
  </si>
  <si>
    <t xml:space="preserve">  5/333</t>
  </si>
  <si>
    <t>I-5 UNDER LILLY ROAD</t>
  </si>
  <si>
    <t>LILLY ROAD</t>
  </si>
  <si>
    <t>0005943A</t>
  </si>
  <si>
    <t xml:space="preserve">  5/415</t>
  </si>
  <si>
    <t>I-5 UNDER GRAVELLY LAKE DR</t>
  </si>
  <si>
    <t>GRAVELLY LAKE DRIV</t>
  </si>
  <si>
    <t>0007110C</t>
  </si>
  <si>
    <t xml:space="preserve">  5/546</t>
  </si>
  <si>
    <t>I-5 UNDER MADISON ST</t>
  </si>
  <si>
    <t>MADISON ST</t>
  </si>
  <si>
    <t>0011901A</t>
  </si>
  <si>
    <t>241/10</t>
  </si>
  <si>
    <t>I-82 UNDER SR 241</t>
  </si>
  <si>
    <t>SR 241</t>
  </si>
  <si>
    <t>0016549A</t>
  </si>
  <si>
    <t>405/42.5</t>
  </si>
  <si>
    <t>I-405 UNDER NE 4TH ST</t>
  </si>
  <si>
    <t>NE 4TH ST</t>
  </si>
  <si>
    <t>0004495D</t>
  </si>
  <si>
    <t xml:space="preserve">  5/414</t>
  </si>
  <si>
    <t>I-5 UNDER THORNE RD</t>
  </si>
  <si>
    <t>THORNE RD</t>
  </si>
  <si>
    <t>0007618H</t>
  </si>
  <si>
    <t>900/13W</t>
  </si>
  <si>
    <t>0009010D</t>
  </si>
  <si>
    <t>512/33</t>
  </si>
  <si>
    <t>SR 512 UNDER 7TH AVE SE</t>
  </si>
  <si>
    <t>7TH AVE SE</t>
  </si>
  <si>
    <t>0001718A</t>
  </si>
  <si>
    <t xml:space="preserve"> 99/571P</t>
  </si>
  <si>
    <t>0005394A</t>
  </si>
  <si>
    <t xml:space="preserve">  5/408</t>
  </si>
  <si>
    <t>I-5 UNDER STEILACOOM DUPONT RD</t>
  </si>
  <si>
    <t>STEILACOOM DUPONT</t>
  </si>
  <si>
    <t>0008226A</t>
  </si>
  <si>
    <t xml:space="preserve">  5/646</t>
  </si>
  <si>
    <t>I-5 UNDER 12TH ST NE</t>
  </si>
  <si>
    <t>12TH ST NE</t>
  </si>
  <si>
    <t>0008335C</t>
  </si>
  <si>
    <t xml:space="preserve">  5/145</t>
  </si>
  <si>
    <t>I-5 UNDER OLD PACIFIC HWY N</t>
  </si>
  <si>
    <t>OLD PACIFIC HWY N</t>
  </si>
  <si>
    <t>0007326E</t>
  </si>
  <si>
    <t xml:space="preserve">  7/133N-N</t>
  </si>
  <si>
    <t>SR 7 SB</t>
  </si>
  <si>
    <t>0014963A</t>
  </si>
  <si>
    <t xml:space="preserve">  5/407</t>
  </si>
  <si>
    <t>I-5 UNDER CENTER DR</t>
  </si>
  <si>
    <t>CENTER DRIVE</t>
  </si>
  <si>
    <t>0007888G</t>
  </si>
  <si>
    <t xml:space="preserve">  5/640E</t>
  </si>
  <si>
    <t>0013130A</t>
  </si>
  <si>
    <t xml:space="preserve">  5/336</t>
  </si>
  <si>
    <t>I-5 UNDER COLLEGE ST</t>
  </si>
  <si>
    <t>COLLEGE ST</t>
  </si>
  <si>
    <t>0010862A</t>
  </si>
  <si>
    <t xml:space="preserve"> 82/145</t>
  </si>
  <si>
    <t>I-82 UNDER YAKIMA VALLEY HWY</t>
  </si>
  <si>
    <t>YAKIMA VALLEY HWY</t>
  </si>
  <si>
    <t>0013995E</t>
  </si>
  <si>
    <t xml:space="preserve">  2/8E-E</t>
  </si>
  <si>
    <t>US 2 WB UNDER E-E RAMP</t>
  </si>
  <si>
    <t>0007623B</t>
  </si>
  <si>
    <t>405/28</t>
  </si>
  <si>
    <t>I-405 UNDER LK WASH BLVD/112TH</t>
  </si>
  <si>
    <t>LAKE WASHINGTON BV</t>
  </si>
  <si>
    <t>US 395 UNDER W-S RAMP</t>
  </si>
  <si>
    <t>0011598A</t>
  </si>
  <si>
    <t>405/110E</t>
  </si>
  <si>
    <t>524</t>
  </si>
  <si>
    <t>SR 524 UNDER I-405</t>
  </si>
  <si>
    <t>SR 524 (FILBERT RD)</t>
  </si>
  <si>
    <t>0009236F</t>
  </si>
  <si>
    <t>167/112W-N</t>
  </si>
  <si>
    <t>018CI00271</t>
  </si>
  <si>
    <t>S-E RAMP UNDER W-N RAMP</t>
  </si>
  <si>
    <t>SR 167 RAMP</t>
  </si>
  <si>
    <t>005R114450</t>
  </si>
  <si>
    <t>S-W RAMP UNDER S 317TH ST</t>
  </si>
  <si>
    <t>SR 16 NB UNDER SR 3 NB</t>
  </si>
  <si>
    <t>005P510793</t>
  </si>
  <si>
    <t>N-W RAMP UNDER SLEATER-KINNEY</t>
  </si>
  <si>
    <t>005Q501201</t>
  </si>
  <si>
    <t>SR 502 TO NB UNDER SR 502</t>
  </si>
  <si>
    <t>0014656A</t>
  </si>
  <si>
    <t>542/1</t>
  </si>
  <si>
    <t>005S525461</t>
  </si>
  <si>
    <t>W-S RAMP UNDER SR 542</t>
  </si>
  <si>
    <t>SR 542 (SUNSET DR)</t>
  </si>
  <si>
    <t>0014052F</t>
  </si>
  <si>
    <t>405/20</t>
  </si>
  <si>
    <t>169</t>
  </si>
  <si>
    <t>SR 169 UNDER I-405</t>
  </si>
  <si>
    <t>SR 169</t>
  </si>
  <si>
    <t>0017963C</t>
  </si>
  <si>
    <t>520/9LID</t>
  </si>
  <si>
    <t>SR 520 UNDER EVERGREEN PT RD</t>
  </si>
  <si>
    <t>EVERGREEN POINT RD</t>
  </si>
  <si>
    <t>005S510247</t>
  </si>
  <si>
    <t>W-S RAMP UNDER TROSPER RD</t>
  </si>
  <si>
    <t>0017726G</t>
  </si>
  <si>
    <t>405/44NBCD</t>
  </si>
  <si>
    <t>405P101406</t>
  </si>
  <si>
    <t>N-E RAMP UNDER NBCD</t>
  </si>
  <si>
    <t>I-405-SR 520 NBCD</t>
  </si>
  <si>
    <t>I-405 N-E &amp; N-W RAMPS</t>
  </si>
  <si>
    <t>0011855B</t>
  </si>
  <si>
    <t>405/112N-S</t>
  </si>
  <si>
    <t>005P218205</t>
  </si>
  <si>
    <t>I-5 RAMP UNDER I-405 RAMP</t>
  </si>
  <si>
    <t>I-405 NB TO I-5 SB</t>
  </si>
  <si>
    <t>RAMPS AND SWAMP CREEK</t>
  </si>
  <si>
    <t>0009732A</t>
  </si>
  <si>
    <t xml:space="preserve"> 90/78S</t>
  </si>
  <si>
    <t>SR 18 UNDER I-90</t>
  </si>
  <si>
    <t>0008560A</t>
  </si>
  <si>
    <t>821/1</t>
  </si>
  <si>
    <t>I-82 UNDER SR 821</t>
  </si>
  <si>
    <t>SR 821</t>
  </si>
  <si>
    <t>0008846B</t>
  </si>
  <si>
    <t xml:space="preserve"> 12/342N</t>
  </si>
  <si>
    <t>012R120055</t>
  </si>
  <si>
    <t>W-E RAMP UNDER US 12</t>
  </si>
  <si>
    <t>W-E RAMP</t>
  </si>
  <si>
    <t>405R502374</t>
  </si>
  <si>
    <t>S-E RAMP UNDER W-S RAMP</t>
  </si>
  <si>
    <t>0017064A</t>
  </si>
  <si>
    <t>543/10E</t>
  </si>
  <si>
    <t>SR 543 NORTHBOUND</t>
  </si>
  <si>
    <t>08512700</t>
  </si>
  <si>
    <t xml:space="preserve">       E8</t>
  </si>
  <si>
    <t>N-N RAMP UNDER E 34TH ST</t>
  </si>
  <si>
    <t>EA 34TH STREET</t>
  </si>
  <si>
    <t>B STREET TO D STREET-SR7</t>
  </si>
  <si>
    <t>090R100739</t>
  </si>
  <si>
    <t>W-N RAMP UNDER L B LID</t>
  </si>
  <si>
    <t>0010902D</t>
  </si>
  <si>
    <t xml:space="preserve">  5/123E</t>
  </si>
  <si>
    <t>004</t>
  </si>
  <si>
    <t>SR 4 UNDER I-5</t>
  </si>
  <si>
    <t>ALLEN ST / SR 4</t>
  </si>
  <si>
    <t>005S118347</t>
  </si>
  <si>
    <t>NB HOV UNDER 164TH ST SW</t>
  </si>
  <si>
    <t>0008543C</t>
  </si>
  <si>
    <t xml:space="preserve"> 16/8</t>
  </si>
  <si>
    <t>016P100012</t>
  </si>
  <si>
    <t>SR 16 RAMPS UNDER S 25TH ST</t>
  </si>
  <si>
    <t>S 25TH ST</t>
  </si>
  <si>
    <t>SR 16 RAMPS/S SPRAGUE AV</t>
  </si>
  <si>
    <t>0008846A</t>
  </si>
  <si>
    <t xml:space="preserve"> 12/342S</t>
  </si>
  <si>
    <t>405S502625</t>
  </si>
  <si>
    <t>SR 527 S-S RAMP UNDER PED BR</t>
  </si>
  <si>
    <t>08532500</t>
  </si>
  <si>
    <t>529/5P</t>
  </si>
  <si>
    <t>SR 529 UNDER SCOTT PAPER PED</t>
  </si>
  <si>
    <t>I-90 REV UNDER E MERCER WAY</t>
  </si>
  <si>
    <t>0011580A</t>
  </si>
  <si>
    <t xml:space="preserve"> 97/140E</t>
  </si>
  <si>
    <t>097P507617</t>
  </si>
  <si>
    <t>N-N RAMP UNDER MAINLINE US 97</t>
  </si>
  <si>
    <t>AHTANUM CRK,RR&amp;N-N RAMP</t>
  </si>
  <si>
    <t>0008447C</t>
  </si>
  <si>
    <t xml:space="preserve"> 90/104</t>
  </si>
  <si>
    <t>906</t>
  </si>
  <si>
    <t>SR 906 UNDER I-90</t>
  </si>
  <si>
    <t>SR 906</t>
  </si>
  <si>
    <t>018R100328</t>
  </si>
  <si>
    <t>0017610F</t>
  </si>
  <si>
    <t>395/440P</t>
  </si>
  <si>
    <t>395LX16569S</t>
  </si>
  <si>
    <t>FARWELL RD UNDER PED XING</t>
  </si>
  <si>
    <t>CHILDREN/SUN TRAIL</t>
  </si>
  <si>
    <t>FARWELL ROAD</t>
  </si>
  <si>
    <t>0015947C</t>
  </si>
  <si>
    <t xml:space="preserve"> 90/574W-W</t>
  </si>
  <si>
    <t>090R528555</t>
  </si>
  <si>
    <t>W-N RAMP UNDER W-W RAMP</t>
  </si>
  <si>
    <t>005R210610</t>
  </si>
  <si>
    <t>S-W RAMP UNDER PLUM ST</t>
  </si>
  <si>
    <t>0014325A</t>
  </si>
  <si>
    <t xml:space="preserve"> 90/16BP</t>
  </si>
  <si>
    <t>090P100303</t>
  </si>
  <si>
    <t>RAMP UNDER PED/BIKE PATH</t>
  </si>
  <si>
    <t>BICYCLE/PEDESTR.</t>
  </si>
  <si>
    <t>I-90 RAMP EB TO RAINIER</t>
  </si>
  <si>
    <t>0009874A</t>
  </si>
  <si>
    <t>432/8N</t>
  </si>
  <si>
    <t>411</t>
  </si>
  <si>
    <t>SR 411 / 3RD AVE UNDER SR 432</t>
  </si>
  <si>
    <t>SR 411/3RD AVE</t>
  </si>
  <si>
    <t>0011405A</t>
  </si>
  <si>
    <t>509/110</t>
  </si>
  <si>
    <t>DES MOINES MEM DR UNDER SR 509</t>
  </si>
  <si>
    <t>SR 509/DES MOINES MEM</t>
  </si>
  <si>
    <t>0016549C</t>
  </si>
  <si>
    <t>405/42.5C</t>
  </si>
  <si>
    <t>405CD01422</t>
  </si>
  <si>
    <t>SBCD UNDER NE 4TH ST RAMP</t>
  </si>
  <si>
    <t>COLLECTOR DISTRIBUTOR</t>
  </si>
  <si>
    <t>0009150B</t>
  </si>
  <si>
    <t xml:space="preserve">  2/615N</t>
  </si>
  <si>
    <t>002R128265</t>
  </si>
  <si>
    <t>W-W RAMP UNDER US 2</t>
  </si>
  <si>
    <t>0017522A</t>
  </si>
  <si>
    <t>205/8W-N</t>
  </si>
  <si>
    <t>205P602793</t>
  </si>
  <si>
    <t>N-W RAMP UNDER W-N RAMP</t>
  </si>
  <si>
    <t>I-205 W-N RAMP</t>
  </si>
  <si>
    <t>I-205 N-W RAMP</t>
  </si>
  <si>
    <t>205CD03165</t>
  </si>
  <si>
    <t>I-205 SBCD UNDR FOURTH PLAIN</t>
  </si>
  <si>
    <t>0009150A</t>
  </si>
  <si>
    <t xml:space="preserve">  2/615S</t>
  </si>
  <si>
    <t>005P500039</t>
  </si>
  <si>
    <t>N-W RAMP UNDER S-E RAMP</t>
  </si>
  <si>
    <t>0014409B</t>
  </si>
  <si>
    <t>509/11</t>
  </si>
  <si>
    <t>509LX00079</t>
  </si>
  <si>
    <t>PUYALLUP RIVER BRIDGE</t>
  </si>
  <si>
    <t>RIVER, RR, PORTLAND AVE</t>
  </si>
  <si>
    <t>0008707C</t>
  </si>
  <si>
    <t>526/30E-S</t>
  </si>
  <si>
    <t>005S118904</t>
  </si>
  <si>
    <t>E-S RAMP UNDER BROADWAY</t>
  </si>
  <si>
    <t>BROADWAY</t>
  </si>
  <si>
    <t>SR 526 E-S RAMP</t>
  </si>
  <si>
    <t>018S101091</t>
  </si>
  <si>
    <t>SR 516 TO WB SR 18</t>
  </si>
  <si>
    <t>090CI01089</t>
  </si>
  <si>
    <t>EBCD UNDER 150TH AVE SE</t>
  </si>
  <si>
    <t>204</t>
  </si>
  <si>
    <t>SR 204 UNDER E-E RAMP</t>
  </si>
  <si>
    <t>0012217A</t>
  </si>
  <si>
    <t>182/7W</t>
  </si>
  <si>
    <t>KEENE ROAD</t>
  </si>
  <si>
    <t>0011193E</t>
  </si>
  <si>
    <t xml:space="preserve">  5/6.5F</t>
  </si>
  <si>
    <t>005Q100132</t>
  </si>
  <si>
    <t>SR 501 - I-5 NB UNDER I-5 RAMP</t>
  </si>
  <si>
    <t>I-5 NB OFF RAMP</t>
  </si>
  <si>
    <t>I-5 NB ON RAMP</t>
  </si>
  <si>
    <t>0011604A</t>
  </si>
  <si>
    <t>405/50P</t>
  </si>
  <si>
    <t>405R101761</t>
  </si>
  <si>
    <t>SB RAMP UNDER NE 72ND PED BR</t>
  </si>
  <si>
    <t>FLYER STOP PED TRF</t>
  </si>
  <si>
    <t>SB 405 OFF RAMP TO 72ND</t>
  </si>
  <si>
    <t>0008707B</t>
  </si>
  <si>
    <t xml:space="preserve">  5/623S-W</t>
  </si>
  <si>
    <t>005R118972</t>
  </si>
  <si>
    <t>S-W RAMP UNDER BROADWAY AVE</t>
  </si>
  <si>
    <t>BROADWAY AVE</t>
  </si>
  <si>
    <t>I-5 TO SR 526 RAMP</t>
  </si>
  <si>
    <t>005R118419</t>
  </si>
  <si>
    <t>S-W RAMP UNDER HOV RAMP</t>
  </si>
  <si>
    <t>090P100656</t>
  </si>
  <si>
    <t>E-S RAMP UNDER 76TH AVE SE</t>
  </si>
  <si>
    <t>0013017A</t>
  </si>
  <si>
    <t xml:space="preserve"> 82/240</t>
  </si>
  <si>
    <t>I-82 UNDER W GIBBON RD</t>
  </si>
  <si>
    <t>W GIBBON RD</t>
  </si>
  <si>
    <t>005Q116649R</t>
  </si>
  <si>
    <t>EXP PIKE-N UNDER OLIVE WAY</t>
  </si>
  <si>
    <t>0008055A</t>
  </si>
  <si>
    <t xml:space="preserve">  5/28W</t>
  </si>
  <si>
    <t>005LX00951</t>
  </si>
  <si>
    <t>NE 179TH ST UNDER 1-5</t>
  </si>
  <si>
    <t>NE 179TH ST</t>
  </si>
  <si>
    <t>0007565L</t>
  </si>
  <si>
    <t xml:space="preserve"> 90/10WCD</t>
  </si>
  <si>
    <t>005LX16462</t>
  </si>
  <si>
    <t>DEARBORN ST UNDER W-NBCD RAMP</t>
  </si>
  <si>
    <t>I-90 WCD RAMP</t>
  </si>
  <si>
    <t>DEARBORN STREET</t>
  </si>
  <si>
    <t>005CI16396</t>
  </si>
  <si>
    <t>NBCD UNDER SPRING ST</t>
  </si>
  <si>
    <t>005S213329</t>
  </si>
  <si>
    <t>N-S RAMP UNDER N-N RAMP</t>
  </si>
  <si>
    <t>000000KW</t>
  </si>
  <si>
    <t xml:space="preserve">  3/17</t>
  </si>
  <si>
    <t>0007787A</t>
  </si>
  <si>
    <t xml:space="preserve"> 20/104P</t>
  </si>
  <si>
    <t>020</t>
  </si>
  <si>
    <t>SR 20 UNDER PEDESTRIAN BRIDGE</t>
  </si>
  <si>
    <t>PEDESTRIAN      MA</t>
  </si>
  <si>
    <t>SR 20</t>
  </si>
  <si>
    <t>099CD02512</t>
  </si>
  <si>
    <t>SBCD UNDER DES MOINES MEM DR S</t>
  </si>
  <si>
    <t>0007046A</t>
  </si>
  <si>
    <t xml:space="preserve"> 99/500</t>
  </si>
  <si>
    <t>SR 518 UNDER SR 99</t>
  </si>
  <si>
    <t>SR 518      RIVERTON HTS</t>
  </si>
  <si>
    <t>S-COL RAMP UNDER SENECA ST</t>
  </si>
  <si>
    <t>0008134C</t>
  </si>
  <si>
    <t xml:space="preserve">  5/405E</t>
  </si>
  <si>
    <t>000000IM</t>
  </si>
  <si>
    <t xml:space="preserve">  6/107</t>
  </si>
  <si>
    <t>006</t>
  </si>
  <si>
    <t>SR 6 UNDER STATE PARKS TRAIL</t>
  </si>
  <si>
    <t>STATE PARKS TRAIL</t>
  </si>
  <si>
    <t>STATE ROUTE 6</t>
  </si>
  <si>
    <t>0007828A</t>
  </si>
  <si>
    <t>405/23E</t>
  </si>
  <si>
    <t>SR 900 / N PARK DR</t>
  </si>
  <si>
    <t>0002651A</t>
  </si>
  <si>
    <t>125/33</t>
  </si>
  <si>
    <t>125</t>
  </si>
  <si>
    <t>SR 125 UNDER RAILROAD</t>
  </si>
  <si>
    <t>STATE ROUTE 125</t>
  </si>
  <si>
    <t>0007064A</t>
  </si>
  <si>
    <t xml:space="preserve">  5/102E</t>
  </si>
  <si>
    <t>503</t>
  </si>
  <si>
    <t>SR 503 UNDER I-5</t>
  </si>
  <si>
    <t>SR 503</t>
  </si>
  <si>
    <t>0007156F</t>
  </si>
  <si>
    <t xml:space="preserve">  5/587E</t>
  </si>
  <si>
    <t>005P117188R</t>
  </si>
  <si>
    <t>EXP LANES RAMP UNDER I-5</t>
  </si>
  <si>
    <t>N-103RD EXP RAMP</t>
  </si>
  <si>
    <t>005P116123</t>
  </si>
  <si>
    <t>N-W RAMP UNDER E-N RAMP</t>
  </si>
  <si>
    <t>0006800D</t>
  </si>
  <si>
    <t xml:space="preserve">  5/555N-W</t>
  </si>
  <si>
    <t>005P116639</t>
  </si>
  <si>
    <t>N-W RAMP  TUNNEL</t>
  </si>
  <si>
    <t>I-5 REVERSIBLE</t>
  </si>
  <si>
    <t>005RL005EXP</t>
  </si>
  <si>
    <t>EXP LANES UNDER NE 80TH ST</t>
  </si>
  <si>
    <t>005Q117083</t>
  </si>
  <si>
    <t>8TH-N RAMP UNDER W-S RAMP</t>
  </si>
  <si>
    <t>005R116596</t>
  </si>
  <si>
    <t>S-UNION RAMP UNDER PIKE ST</t>
  </si>
  <si>
    <t>S-E RAMP UNDER ALD MALL PKWY</t>
  </si>
  <si>
    <t>0007967B</t>
  </si>
  <si>
    <t xml:space="preserve"> 99/508E</t>
  </si>
  <si>
    <t>099LX02297</t>
  </si>
  <si>
    <t>TUKWILA INT'L BLVD UNDER SR 99</t>
  </si>
  <si>
    <t>TUKWILA INT'L BLVD</t>
  </si>
  <si>
    <t>NBCD UNDER S-E RAMP</t>
  </si>
  <si>
    <t>NBCD UNDER MADISON ST</t>
  </si>
  <si>
    <t>005P213316</t>
  </si>
  <si>
    <t>N-N RAMP UNDER I-5 NB</t>
  </si>
  <si>
    <t>0002228A</t>
  </si>
  <si>
    <t xml:space="preserve">  2/108</t>
  </si>
  <si>
    <t>TUNNEL</t>
  </si>
  <si>
    <t>0006025A</t>
  </si>
  <si>
    <t xml:space="preserve">  5/118N-W</t>
  </si>
  <si>
    <t>005LX03697</t>
  </si>
  <si>
    <t>E-S RAMP UNDER N-W RAMP</t>
  </si>
  <si>
    <t>I-5 N-W RAMP</t>
  </si>
  <si>
    <t>SR 432 E-S RAMP</t>
  </si>
  <si>
    <t>0006861B</t>
  </si>
  <si>
    <t>520/1</t>
  </si>
  <si>
    <t>SR 520 UNDER 10TH AVE</t>
  </si>
  <si>
    <t>10TH AVE</t>
  </si>
  <si>
    <t>EBCD UNDER I-405</t>
  </si>
  <si>
    <t>405S501473</t>
  </si>
  <si>
    <t>000000KX</t>
  </si>
  <si>
    <t xml:space="preserve">  3/21</t>
  </si>
  <si>
    <t>090R513645</t>
  </si>
  <si>
    <t>W-N RAMP UNDER HUNTZINGER RD</t>
  </si>
  <si>
    <t>0007118B</t>
  </si>
  <si>
    <t xml:space="preserve">  5/609W</t>
  </si>
  <si>
    <t>524SPCEDRWY</t>
  </si>
  <si>
    <t>SR 524 SPUR UNDER I-5</t>
  </si>
  <si>
    <t>SR 524 SPUR/44TH AVE W</t>
  </si>
  <si>
    <t>005R116716</t>
  </si>
  <si>
    <t>S-W RAMP UNDER LAKEVIEW BLVD</t>
  </si>
  <si>
    <t>509R102622</t>
  </si>
  <si>
    <t>SR 518 RAMP UNDER S 146TH ST</t>
  </si>
  <si>
    <t>SR 18 UNDER W-N RAMP</t>
  </si>
  <si>
    <t>0017649A</t>
  </si>
  <si>
    <t xml:space="preserve">  5/602P</t>
  </si>
  <si>
    <t>005CI17717</t>
  </si>
  <si>
    <t>NBCD UNDER SOUND TRANSIT PED</t>
  </si>
  <si>
    <t>SOUND TRANSIT PED</t>
  </si>
  <si>
    <t>0016010A</t>
  </si>
  <si>
    <t xml:space="preserve"> 90/66E-E</t>
  </si>
  <si>
    <t>090Q101800</t>
  </si>
  <si>
    <t>N-E RAMP UNDER E-E RAMP</t>
  </si>
  <si>
    <t>N-E RAMP FROM FRONT ST</t>
  </si>
  <si>
    <t>0011580C</t>
  </si>
  <si>
    <t xml:space="preserve"> 97/145E</t>
  </si>
  <si>
    <t>I-82 UNDER US 97 RAMP</t>
  </si>
  <si>
    <t>0008155F</t>
  </si>
  <si>
    <t xml:space="preserve"> 90/15</t>
  </si>
  <si>
    <t>I-90 UNDER 12TH AVE S</t>
  </si>
  <si>
    <t>12TH AVE S</t>
  </si>
  <si>
    <t>0014776F</t>
  </si>
  <si>
    <t xml:space="preserve"> 18/18</t>
  </si>
  <si>
    <t>SR 18 UNDER 304TH ST</t>
  </si>
  <si>
    <t>304TH ST</t>
  </si>
  <si>
    <t>0007830A</t>
  </si>
  <si>
    <t xml:space="preserve"> 90/153</t>
  </si>
  <si>
    <t>I-90 UNDER THORP HWY</t>
  </si>
  <si>
    <t>THORP HWY</t>
  </si>
  <si>
    <t>08588600</t>
  </si>
  <si>
    <t>BRG-127</t>
  </si>
  <si>
    <t>0013042B</t>
  </si>
  <si>
    <t>167/30W</t>
  </si>
  <si>
    <t>0010694B</t>
  </si>
  <si>
    <t xml:space="preserve">  5/10</t>
  </si>
  <si>
    <t>I-5 UNDER 33RD ST</t>
  </si>
  <si>
    <t>33RD ST</t>
  </si>
  <si>
    <t>0013701A</t>
  </si>
  <si>
    <t xml:space="preserve">  5/312</t>
  </si>
  <si>
    <t>I-5 UNDER ISRAEL RD</t>
  </si>
  <si>
    <t>ISRAEL RD</t>
  </si>
  <si>
    <t>0017324A</t>
  </si>
  <si>
    <t xml:space="preserve">  5/218</t>
  </si>
  <si>
    <t>I-5 UNDER LABREE RD</t>
  </si>
  <si>
    <t>LABREE ROAD</t>
  </si>
  <si>
    <t>0006361A</t>
  </si>
  <si>
    <t xml:space="preserve">  5/461</t>
  </si>
  <si>
    <t>I-5 UNDER 70TH AVE E</t>
  </si>
  <si>
    <t>70TH AVE E</t>
  </si>
  <si>
    <t>0007270B</t>
  </si>
  <si>
    <t xml:space="preserve">  5/590</t>
  </si>
  <si>
    <t>I-5 UNDER NE 130TH ST</t>
  </si>
  <si>
    <t>NE 130TH ST</t>
  </si>
  <si>
    <t>0012217C</t>
  </si>
  <si>
    <t>182/9</t>
  </si>
  <si>
    <t>I-182 UNDER QUEENSGATE DR</t>
  </si>
  <si>
    <t>QUEENSGATE DRIVE</t>
  </si>
  <si>
    <t>0016991L</t>
  </si>
  <si>
    <t xml:space="preserve">  5/630</t>
  </si>
  <si>
    <t>I-5 UNDER 41ST ST</t>
  </si>
  <si>
    <t>41ST ST NE</t>
  </si>
  <si>
    <t>0009668A</t>
  </si>
  <si>
    <t xml:space="preserve">  5/548PN</t>
  </si>
  <si>
    <t>I-5 UNDER N PARK PLAZA</t>
  </si>
  <si>
    <t>N PARK PLAZA</t>
  </si>
  <si>
    <t>0009236A</t>
  </si>
  <si>
    <t>167/110</t>
  </si>
  <si>
    <t>SR 167 UNDER 15TH ST SW</t>
  </si>
  <si>
    <t>15TH ST SW</t>
  </si>
  <si>
    <t>0006820B</t>
  </si>
  <si>
    <t xml:space="preserve">  5/511W</t>
  </si>
  <si>
    <t>0005667C</t>
  </si>
  <si>
    <t xml:space="preserve">  5/425</t>
  </si>
  <si>
    <t>I-5 UNDER S 84TH ST</t>
  </si>
  <si>
    <t>S 84TH ST</t>
  </si>
  <si>
    <t>0007565D</t>
  </si>
  <si>
    <t xml:space="preserve"> 90/10E-N</t>
  </si>
  <si>
    <t>SR 518 UNDER S 154TH ST</t>
  </si>
  <si>
    <t>000000NW</t>
  </si>
  <si>
    <t>520/5</t>
  </si>
  <si>
    <t>SR 520 UNDER 24TH AVE</t>
  </si>
  <si>
    <t>24TH AVE</t>
  </si>
  <si>
    <t>0011366C</t>
  </si>
  <si>
    <t xml:space="preserve"> 82/139</t>
  </si>
  <si>
    <t>I-82 UNDER DONALD RD</t>
  </si>
  <si>
    <t>DONALD RD</t>
  </si>
  <si>
    <t>0008100D</t>
  </si>
  <si>
    <t xml:space="preserve">  5/341</t>
  </si>
  <si>
    <t>I-5 UNDER MERIDIAN RD</t>
  </si>
  <si>
    <t>MERIDIAN RD</t>
  </si>
  <si>
    <t>0014489C</t>
  </si>
  <si>
    <t>395/210</t>
  </si>
  <si>
    <t>US 395 UNDER URQUHART RD</t>
  </si>
  <si>
    <t>URQUHART RD</t>
  </si>
  <si>
    <t>0007752B</t>
  </si>
  <si>
    <t>970/1</t>
  </si>
  <si>
    <t>I-90 UNDER SR 970</t>
  </si>
  <si>
    <t>SR 970</t>
  </si>
  <si>
    <t>I-90 E CLE ELUM</t>
  </si>
  <si>
    <t>00200397</t>
  </si>
  <si>
    <t>395/103P</t>
  </si>
  <si>
    <t>COURT ST PED PATH OVER US 395</t>
  </si>
  <si>
    <t>COURT ST PED PATH</t>
  </si>
  <si>
    <t>005P117047R</t>
  </si>
  <si>
    <t>EXP N-E RAMP UNDER NE 70TH ST</t>
  </si>
  <si>
    <t>090P127920</t>
  </si>
  <si>
    <t>090R201046</t>
  </si>
  <si>
    <t>W-S RAMP UNDER I-405</t>
  </si>
  <si>
    <t>NBCD UNDER I-90</t>
  </si>
  <si>
    <t>0004178A</t>
  </si>
  <si>
    <t xml:space="preserve">  5/651W</t>
  </si>
  <si>
    <t>0006195A</t>
  </si>
  <si>
    <t xml:space="preserve"> 82/117S</t>
  </si>
  <si>
    <t>082S103104</t>
  </si>
  <si>
    <t>N-W RAMP UNDER I-82 EB</t>
  </si>
  <si>
    <t>N FIRST ST / SR 823</t>
  </si>
  <si>
    <t>0004648A</t>
  </si>
  <si>
    <t xml:space="preserve"> 20/226</t>
  </si>
  <si>
    <t>SR 20 UNDER RAILROAD</t>
  </si>
  <si>
    <t>STATE ROUTE 20</t>
  </si>
  <si>
    <t>005R117471</t>
  </si>
  <si>
    <t>I-5 SB TO S-S TRANSIT RAMP</t>
  </si>
  <si>
    <t>005S113429</t>
  </si>
  <si>
    <t>W-S RAMP UNDER EAST L ST</t>
  </si>
  <si>
    <t>005Q116139</t>
  </si>
  <si>
    <t>SWIFT-N RAMP UNDER ALBRO ST</t>
  </si>
  <si>
    <t>090P200917</t>
  </si>
  <si>
    <t>EBCD UNDER RAILROAD</t>
  </si>
  <si>
    <t>0001849A</t>
  </si>
  <si>
    <t xml:space="preserve"> 20/914</t>
  </si>
  <si>
    <t>0006635E</t>
  </si>
  <si>
    <t xml:space="preserve">  5/553REN</t>
  </si>
  <si>
    <t>REV LANES UNDER UTILITY BRIDGE</t>
  </si>
  <si>
    <t>UITILITY</t>
  </si>
  <si>
    <t>REV LANES RAMP</t>
  </si>
  <si>
    <t>0007595A</t>
  </si>
  <si>
    <t xml:space="preserve"> 14/22</t>
  </si>
  <si>
    <t>014P101203</t>
  </si>
  <si>
    <t>E-6TH RAMP UNDER SR 14</t>
  </si>
  <si>
    <t>E-6TH RAMP</t>
  </si>
  <si>
    <t>000000OA</t>
  </si>
  <si>
    <t xml:space="preserve">  2/36</t>
  </si>
  <si>
    <t>S-COL RAMP UNDER N-SENECA RAMP</t>
  </si>
  <si>
    <t>0007401E</t>
  </si>
  <si>
    <t xml:space="preserve">  5/521E</t>
  </si>
  <si>
    <t>005R115467</t>
  </si>
  <si>
    <t>S-E RAMP UNDER I-5</t>
  </si>
  <si>
    <t>I-405 NB / SR 518 EB</t>
  </si>
  <si>
    <t>000000KU</t>
  </si>
  <si>
    <t xml:space="preserve"> 25/117</t>
  </si>
  <si>
    <t>025</t>
  </si>
  <si>
    <t>SR 25 UNDER RAILROAD</t>
  </si>
  <si>
    <t>STATE ROUTE 25</t>
  </si>
  <si>
    <t>0007828B</t>
  </si>
  <si>
    <t>405/23W</t>
  </si>
  <si>
    <t>005R213418</t>
  </si>
  <si>
    <t>S-S RAMP UNDER SR 7 NB</t>
  </si>
  <si>
    <t>0003358A</t>
  </si>
  <si>
    <t xml:space="preserve"> 97/517</t>
  </si>
  <si>
    <t>097</t>
  </si>
  <si>
    <t>US 97 UNDER RAILROAD</t>
  </si>
  <si>
    <t>US ROUTE 97</t>
  </si>
  <si>
    <t>EXP UNDER NE 45TH ST</t>
  </si>
  <si>
    <t>0006800G</t>
  </si>
  <si>
    <t xml:space="preserve">  5/564A</t>
  </si>
  <si>
    <t>005Q116735</t>
  </si>
  <si>
    <t>E-N RAMP UNDER EASTLAKE</t>
  </si>
  <si>
    <t>EASTLAKE AVE</t>
  </si>
  <si>
    <t>I-5 RAMPS</t>
  </si>
  <si>
    <t>005P116598</t>
  </si>
  <si>
    <t>N-OLIVE WAY RAMP UNDER BOREN</t>
  </si>
  <si>
    <t>F</t>
  </si>
  <si>
    <t>0000489A</t>
  </si>
  <si>
    <t>231/112</t>
  </si>
  <si>
    <t>231</t>
  </si>
  <si>
    <t>SR 231 UNDER RAILROAD</t>
  </si>
  <si>
    <t>STATE ROUTE 231</t>
  </si>
  <si>
    <t>0005738A</t>
  </si>
  <si>
    <t xml:space="preserve">  8/104S</t>
  </si>
  <si>
    <t>US 101 UNDER SR 8</t>
  </si>
  <si>
    <t>005S216279</t>
  </si>
  <si>
    <t>E-S RAMP UNDER W-S RAMP</t>
  </si>
  <si>
    <t>0002051C</t>
  </si>
  <si>
    <t xml:space="preserve"> 14/130</t>
  </si>
  <si>
    <t>TUNNEL NO 3</t>
  </si>
  <si>
    <t>0006928C</t>
  </si>
  <si>
    <t xml:space="preserve">  5/806W</t>
  </si>
  <si>
    <t>011</t>
  </si>
  <si>
    <t>SR 11 UNDER I-5</t>
  </si>
  <si>
    <t>SR 11 (CONNELLY AVE)</t>
  </si>
  <si>
    <t>0007459A</t>
  </si>
  <si>
    <t xml:space="preserve">  5/517A</t>
  </si>
  <si>
    <t>005R215272</t>
  </si>
  <si>
    <t>I-5 S-W RAMP UNDER MILITARY RD</t>
  </si>
  <si>
    <t>MILITARY ROAD</t>
  </si>
  <si>
    <t>S-W RAMP TO S 188TH ST</t>
  </si>
  <si>
    <t>005Q116663R</t>
  </si>
  <si>
    <t>EXP HOWELL-N UNDER DENNY WAY</t>
  </si>
  <si>
    <t>0008085A</t>
  </si>
  <si>
    <t xml:space="preserve">  2/2W-S</t>
  </si>
  <si>
    <t>005R219438</t>
  </si>
  <si>
    <t>0007565M</t>
  </si>
  <si>
    <t xml:space="preserve">  5/542E-N</t>
  </si>
  <si>
    <t>NBCD UNDER DEARBORN-N RAMP</t>
  </si>
  <si>
    <t>DEARBORN-N RAMP</t>
  </si>
  <si>
    <t>005P116530</t>
  </si>
  <si>
    <t>N-SENECA RAMP UNDER SPRING ST</t>
  </si>
  <si>
    <t>000000FO</t>
  </si>
  <si>
    <t xml:space="preserve">  2/641S</t>
  </si>
  <si>
    <t>US 2 / DIVISION ST UNDER RR</t>
  </si>
  <si>
    <t>RR</t>
  </si>
  <si>
    <t>US 2 / DIVISION ST</t>
  </si>
  <si>
    <t>0007819A</t>
  </si>
  <si>
    <t>395/102</t>
  </si>
  <si>
    <t>395P501944</t>
  </si>
  <si>
    <t>N-E RAMP UNDER SYLVESTER ST</t>
  </si>
  <si>
    <t>SYLVESTER ST</t>
  </si>
  <si>
    <t>0002597A</t>
  </si>
  <si>
    <t xml:space="preserve"> 23/24</t>
  </si>
  <si>
    <t>023</t>
  </si>
  <si>
    <t>SR 23 UNDER ABANDONED RR</t>
  </si>
  <si>
    <t>OLD BNRR (REMOVED)</t>
  </si>
  <si>
    <t>STATE ROUTE 23</t>
  </si>
  <si>
    <t>005S114130</t>
  </si>
  <si>
    <t>W-N RAMP UNDER WEYERHAEUSER WY</t>
  </si>
  <si>
    <t>W-E RAMP (SR240) UNDER S-E RMP</t>
  </si>
  <si>
    <t>0017163A</t>
  </si>
  <si>
    <t xml:space="preserve">  5/620W</t>
  </si>
  <si>
    <t>I-5 SB UNDER 112TH ST SE</t>
  </si>
  <si>
    <t>0014601B</t>
  </si>
  <si>
    <t>395/212W</t>
  </si>
  <si>
    <t>395P109489</t>
  </si>
  <si>
    <t>N-W RAMP UNDER US 395</t>
  </si>
  <si>
    <t>US 395 SB</t>
  </si>
  <si>
    <t>0008447A</t>
  </si>
  <si>
    <t xml:space="preserve"> 90/99</t>
  </si>
  <si>
    <t>SR 906 W-W RAMP</t>
  </si>
  <si>
    <t>0015345C</t>
  </si>
  <si>
    <t>101/362</t>
  </si>
  <si>
    <t>US 101 UNDER 3RD AVE</t>
  </si>
  <si>
    <t>3RD AVE</t>
  </si>
  <si>
    <t>405P201406</t>
  </si>
  <si>
    <t>N-E RAMP FM 10TH UNDER NE 12TH</t>
  </si>
  <si>
    <t>0009676A</t>
  </si>
  <si>
    <t>271/10</t>
  </si>
  <si>
    <t>US 195 UNDER SR 271</t>
  </si>
  <si>
    <t>SR 271</t>
  </si>
  <si>
    <t>182CI01393</t>
  </si>
  <si>
    <t>0005723A</t>
  </si>
  <si>
    <t xml:space="preserve">  5/426</t>
  </si>
  <si>
    <t>I-5 UNDER S 74TH - S 72ND ST</t>
  </si>
  <si>
    <t>S 74TH - S 72ND ST</t>
  </si>
  <si>
    <t>0007072A</t>
  </si>
  <si>
    <t xml:space="preserve"> 90/533</t>
  </si>
  <si>
    <t>I-90 UNDER GARDEN SPRINGS RD</t>
  </si>
  <si>
    <t>GARDEN SPRING RD</t>
  </si>
  <si>
    <t>0011772E</t>
  </si>
  <si>
    <t xml:space="preserve"> 82/170</t>
  </si>
  <si>
    <t>I-82 UNDER MABTON-SUNNYSIDE RD</t>
  </si>
  <si>
    <t>MABTON-SUNNYSIDE</t>
  </si>
  <si>
    <t>0016115A</t>
  </si>
  <si>
    <t xml:space="preserve"> 14/20</t>
  </si>
  <si>
    <t>SR 14 UNDER 192ND AVE</t>
  </si>
  <si>
    <t>192ND AVE</t>
  </si>
  <si>
    <t>0008610E</t>
  </si>
  <si>
    <t xml:space="preserve"> 90/43S-E</t>
  </si>
  <si>
    <t>I-90 UNDER S-E RAMP</t>
  </si>
  <si>
    <t>I-90 S-E RAMP</t>
  </si>
  <si>
    <t>I-90  MERCER SLOUGH</t>
  </si>
  <si>
    <t>0007596C</t>
  </si>
  <si>
    <t>405/46E</t>
  </si>
  <si>
    <t>0008853A</t>
  </si>
  <si>
    <t>167/115</t>
  </si>
  <si>
    <t>SR 167 UNDER W MAIN ST</t>
  </si>
  <si>
    <t>W MAIN ST</t>
  </si>
  <si>
    <t>000000PJ</t>
  </si>
  <si>
    <t xml:space="preserve">  5/549CNC</t>
  </si>
  <si>
    <t>WASH ST CONVENTION CENTER</t>
  </si>
  <si>
    <t>CONVENTION CENTER</t>
  </si>
  <si>
    <t>0011509D</t>
  </si>
  <si>
    <t xml:space="preserve"> 82/143</t>
  </si>
  <si>
    <t>0008134B</t>
  </si>
  <si>
    <t xml:space="preserve">  5/404W</t>
  </si>
  <si>
    <t>I-5 UNDER PT DEFIANCE RR</t>
  </si>
  <si>
    <t>BNRR PT DEFIANCE</t>
  </si>
  <si>
    <t>I-5 UNDER SR 542 / SUNSET DR</t>
  </si>
  <si>
    <t>US 395 UNDER SYLVESTER ST</t>
  </si>
  <si>
    <t>08526100</t>
  </si>
  <si>
    <t xml:space="preserve">      S17</t>
  </si>
  <si>
    <t>I-5 UNDER S 48TH ST</t>
  </si>
  <si>
    <t>SOUTH 48TH STREET</t>
  </si>
  <si>
    <t>INTERSTATE HWY 5</t>
  </si>
  <si>
    <t>0010603A</t>
  </si>
  <si>
    <t xml:space="preserve"> 82/211</t>
  </si>
  <si>
    <t>I-82 UNDER OLD INLAND EMPIRE</t>
  </si>
  <si>
    <t>OLD INLAND EMPIRE</t>
  </si>
  <si>
    <t>0007024A</t>
  </si>
  <si>
    <t xml:space="preserve">  7/122</t>
  </si>
  <si>
    <t>SR 512 UNDER SR 7 (PACIFIC AV)</t>
  </si>
  <si>
    <t>SR 7 (PACIFIC AVE)</t>
  </si>
  <si>
    <t>0013652A</t>
  </si>
  <si>
    <t>304/1W-S</t>
  </si>
  <si>
    <t>SR 3 UNDER SR 304 W-S RAMP</t>
  </si>
  <si>
    <t>SR 304 W-S RAMP</t>
  </si>
  <si>
    <t>0006279A</t>
  </si>
  <si>
    <t>240/32W</t>
  </si>
  <si>
    <t>SR 240 UNDER COLUMBIA CNTR SB</t>
  </si>
  <si>
    <t>COLUMBIA CNTR BLVD</t>
  </si>
  <si>
    <t>0007260C</t>
  </si>
  <si>
    <t xml:space="preserve">  5/725</t>
  </si>
  <si>
    <t>I-5 UNDER LK SAMISH RD</t>
  </si>
  <si>
    <t>LAKE SAMISH RD</t>
  </si>
  <si>
    <t>I-5 UNDER DELIN ST</t>
  </si>
  <si>
    <t>0009597D</t>
  </si>
  <si>
    <t xml:space="preserve">  5/129</t>
  </si>
  <si>
    <t>I-5 UNDER PLEASANT HILL RD</t>
  </si>
  <si>
    <t>PLEASANT HILL RD</t>
  </si>
  <si>
    <t>0009214B</t>
  </si>
  <si>
    <t>500/6</t>
  </si>
  <si>
    <t>I-205 UNDER SR 500</t>
  </si>
  <si>
    <t>0010792A</t>
  </si>
  <si>
    <t xml:space="preserve"> 27/124E</t>
  </si>
  <si>
    <t>US 12 UNDER DEVONSHIRE RD</t>
  </si>
  <si>
    <t>0017610A</t>
  </si>
  <si>
    <t>395/442E</t>
  </si>
  <si>
    <t>US 2 UNDER US 395</t>
  </si>
  <si>
    <t>0007299D</t>
  </si>
  <si>
    <t xml:space="preserve">  5/598P</t>
  </si>
  <si>
    <t>PEDESTRIAN UC NE195TH ST</t>
  </si>
  <si>
    <t>NE 195TH ST PED</t>
  </si>
  <si>
    <t>0012236E</t>
  </si>
  <si>
    <t>182/20W-S</t>
  </si>
  <si>
    <t>I-182 UNDER US 395 SB</t>
  </si>
  <si>
    <t>0017071A</t>
  </si>
  <si>
    <t xml:space="preserve"> 90/228</t>
  </si>
  <si>
    <t>I-90 UNDER POTATO HILL RD</t>
  </si>
  <si>
    <t>POTATO HILL RD</t>
  </si>
  <si>
    <t>0009749A</t>
  </si>
  <si>
    <t>101/510</t>
  </si>
  <si>
    <t>US 101 UNDER EVERGREEN PKWY</t>
  </si>
  <si>
    <t>EVERGREEN PARKWAY</t>
  </si>
  <si>
    <t>SR 18 UNDER SR 167 RAMP</t>
  </si>
  <si>
    <t>0006851B</t>
  </si>
  <si>
    <t xml:space="preserve">  5/841</t>
  </si>
  <si>
    <t>I-5 UNDER H ST</t>
  </si>
  <si>
    <t>H ST</t>
  </si>
  <si>
    <t>0005678A</t>
  </si>
  <si>
    <t xml:space="preserve"> 12/221</t>
  </si>
  <si>
    <t>0007062A</t>
  </si>
  <si>
    <t xml:space="preserve"> 90/133</t>
  </si>
  <si>
    <t>I-90 UNDER BULLFROG RD</t>
  </si>
  <si>
    <t>BULLFROG RD</t>
  </si>
  <si>
    <t>0011591A</t>
  </si>
  <si>
    <t xml:space="preserve">  3/137</t>
  </si>
  <si>
    <t>SR 3 UNDER TRIGGER AVE</t>
  </si>
  <si>
    <t>TRIGGER AVE</t>
  </si>
  <si>
    <t>HOV UNDER W-NBCD RAMP</t>
  </si>
  <si>
    <t>0008774C</t>
  </si>
  <si>
    <t>290/1W-W</t>
  </si>
  <si>
    <t>SR 290 WB UNDER W-W RAMP</t>
  </si>
  <si>
    <t>SR 290 W-W RAMP</t>
  </si>
  <si>
    <t>3RD AVE &amp; W-E RAMP</t>
  </si>
  <si>
    <t>099S102690</t>
  </si>
  <si>
    <t>W-S RAMP UNDER DUWAMISH R BR</t>
  </si>
  <si>
    <t>090P100917</t>
  </si>
  <si>
    <t>EBCD UNDER S-E RAMP</t>
  </si>
  <si>
    <t>0008879A</t>
  </si>
  <si>
    <t xml:space="preserve">  5/673W</t>
  </si>
  <si>
    <t>532</t>
  </si>
  <si>
    <t>SR 532 UNDER I-5</t>
  </si>
  <si>
    <t>SR 532 / 268TH ST NE</t>
  </si>
  <si>
    <t>090P516452</t>
  </si>
  <si>
    <t>E-N RAMP UNDER DODSON RD</t>
  </si>
  <si>
    <t>005Q515789</t>
  </si>
  <si>
    <t>W-N RAMP UNDER LIGHT RAIL BR</t>
  </si>
  <si>
    <t>520CD01122</t>
  </si>
  <si>
    <t>SR 520 WBCD UNDER NE 40TH ST</t>
  </si>
  <si>
    <t>005R500246</t>
  </si>
  <si>
    <t>S-E RAMP UNDER 39TH ST</t>
  </si>
  <si>
    <t>0008610B</t>
  </si>
  <si>
    <t xml:space="preserve"> 90/43N</t>
  </si>
  <si>
    <t>E-N RAMP UNDER I-90</t>
  </si>
  <si>
    <t>MERCER SL</t>
  </si>
  <si>
    <t>090R501146</t>
  </si>
  <si>
    <t>WBCD UNDER E-N RAMP</t>
  </si>
  <si>
    <t>005CI13192</t>
  </si>
  <si>
    <t>I-5 NBCD UNDER YAKIMA AVE</t>
  </si>
  <si>
    <t>0011375C</t>
  </si>
  <si>
    <t xml:space="preserve">  3/140W</t>
  </si>
  <si>
    <t>308</t>
  </si>
  <si>
    <t>SR 308 UNDER SR 3</t>
  </si>
  <si>
    <t>SR 308 (LUOTO RD)</t>
  </si>
  <si>
    <t>008P500732</t>
  </si>
  <si>
    <t>E-S RAMP UNDER MOX CHEHALIS RD</t>
  </si>
  <si>
    <t>0012245A</t>
  </si>
  <si>
    <t xml:space="preserve"> 16/31W</t>
  </si>
  <si>
    <t>163</t>
  </si>
  <si>
    <t>SR 163 (PEARL ST) UNDER SR 16</t>
  </si>
  <si>
    <t>SR 163/PEARL ST</t>
  </si>
  <si>
    <t>090P200890R</t>
  </si>
  <si>
    <t>I-90 REV UNDER I-90 WB</t>
  </si>
  <si>
    <t>NBCD UNDER DELIN ST</t>
  </si>
  <si>
    <t>00200423</t>
  </si>
  <si>
    <t>524/3SPP</t>
  </si>
  <si>
    <t>SR 524 SPUR UNDER PED XING</t>
  </si>
  <si>
    <t>SR 524 SPUR/I-5 ON-RAMP</t>
  </si>
  <si>
    <t>090R100721</t>
  </si>
  <si>
    <t>80TH EB ON RAMP UNDER ISL CRST</t>
  </si>
  <si>
    <t>0009857D</t>
  </si>
  <si>
    <t>205/3</t>
  </si>
  <si>
    <t>205Q202762</t>
  </si>
  <si>
    <t>E-N RAMP UNDER I-205</t>
  </si>
  <si>
    <t>0011399A</t>
  </si>
  <si>
    <t xml:space="preserve">  9/124.7</t>
  </si>
  <si>
    <t>US 2 UNDER SR 9</t>
  </si>
  <si>
    <t>0008857A</t>
  </si>
  <si>
    <t>522/150</t>
  </si>
  <si>
    <t>US 2 UNDER SR 522</t>
  </si>
  <si>
    <t>US 2 &amp; BN RR</t>
  </si>
  <si>
    <t>0017465D</t>
  </si>
  <si>
    <t xml:space="preserve">  5/308</t>
  </si>
  <si>
    <t>121</t>
  </si>
  <si>
    <t>SR 121 UNDER I-5</t>
  </si>
  <si>
    <t>SR 121 &amp; RAILROAD</t>
  </si>
  <si>
    <t>0008610A</t>
  </si>
  <si>
    <t xml:space="preserve"> 90/43S</t>
  </si>
  <si>
    <t>018P101097</t>
  </si>
  <si>
    <t>EB SR 18 TO SR 516</t>
  </si>
  <si>
    <t>0013986A</t>
  </si>
  <si>
    <t>504/38</t>
  </si>
  <si>
    <t>504</t>
  </si>
  <si>
    <t>SR 504 UNDER SR 504</t>
  </si>
  <si>
    <t>SR 504 TURNAROUND</t>
  </si>
  <si>
    <t>08642900</t>
  </si>
  <si>
    <t>PRT34195C</t>
  </si>
  <si>
    <t>162</t>
  </si>
  <si>
    <t>SR 162 UNDER ORTING PED TRAIL</t>
  </si>
  <si>
    <t>FOOTHILLS TRAIL</t>
  </si>
  <si>
    <t>SR-162 OVERCROSSING</t>
  </si>
  <si>
    <t>XBDJOH00</t>
  </si>
  <si>
    <t>513/13P</t>
  </si>
  <si>
    <t>SR 513</t>
  </si>
  <si>
    <t>182P500483</t>
  </si>
  <si>
    <t>E-N RAMP (I-182) UNDER SR 240</t>
  </si>
  <si>
    <t>0011193D</t>
  </si>
  <si>
    <t xml:space="preserve">  5/6F</t>
  </si>
  <si>
    <t>NB I-5 TO SR 501 NB UNDER RAMP</t>
  </si>
  <si>
    <t>I-90 REV UNDER 76TH AVE SE</t>
  </si>
  <si>
    <t>405CI01309</t>
  </si>
  <si>
    <t>NBCD UNDER NE 8TH ST</t>
  </si>
  <si>
    <t>005P113135</t>
  </si>
  <si>
    <t>NBCD UNDER S 38TH ST</t>
  </si>
  <si>
    <t>090S100987</t>
  </si>
  <si>
    <t>R-W RAMP UNDER I-405</t>
  </si>
  <si>
    <t>005P100274</t>
  </si>
  <si>
    <t>I-5 NB RAMP UNDER PED BRIDGE</t>
  </si>
  <si>
    <t>090S100926</t>
  </si>
  <si>
    <t>WBCD UNDER W-W RAMP</t>
  </si>
  <si>
    <t>0013706B</t>
  </si>
  <si>
    <t xml:space="preserve"> 90/9N</t>
  </si>
  <si>
    <t>519LX00000</t>
  </si>
  <si>
    <t>4TH AV (OLD 519) UNDER I-90 WB</t>
  </si>
  <si>
    <t>CITY STREETS</t>
  </si>
  <si>
    <t>0012558B</t>
  </si>
  <si>
    <t>182/15S-E</t>
  </si>
  <si>
    <t>182S200440</t>
  </si>
  <si>
    <t>W-W RAMP (SR240) UNDER S-E RMP</t>
  </si>
  <si>
    <t>SBCD UNDER NE 10TH ST</t>
  </si>
  <si>
    <t>I-705 NB UNDER BRIDGE OF GLASS</t>
  </si>
  <si>
    <t>0010839A</t>
  </si>
  <si>
    <t xml:space="preserve">  2/260S</t>
  </si>
  <si>
    <t>097AR</t>
  </si>
  <si>
    <t>US 97 ALT UNDER US 2</t>
  </si>
  <si>
    <t>US 97 ALT, EUCLID AVE</t>
  </si>
  <si>
    <t>SBCD UNDER NE 6TH ST</t>
  </si>
  <si>
    <t>005Q113269</t>
  </si>
  <si>
    <t>S-N RAMP UNDER N-N RAMP</t>
  </si>
  <si>
    <t>0012643A</t>
  </si>
  <si>
    <t>101/115N-W</t>
  </si>
  <si>
    <t>US 101 UNDER N-W RAMP</t>
  </si>
  <si>
    <t>US 101 N-W RAMP</t>
  </si>
  <si>
    <t>0009444C</t>
  </si>
  <si>
    <t xml:space="preserve"> 82/250S</t>
  </si>
  <si>
    <t>224</t>
  </si>
  <si>
    <t>SR 224 UNDER I-82 EB</t>
  </si>
  <si>
    <t>SR 224</t>
  </si>
  <si>
    <t>W-S RAMP UNDER SR 14</t>
  </si>
  <si>
    <t>526P100326</t>
  </si>
  <si>
    <t>SR 526 EB RAMP UNDER PED BR</t>
  </si>
  <si>
    <t>0015137I</t>
  </si>
  <si>
    <t>823/2</t>
  </si>
  <si>
    <t>I-82 UNDER SR 823</t>
  </si>
  <si>
    <t>SR 823</t>
  </si>
  <si>
    <t>405R501594</t>
  </si>
  <si>
    <t>S-E RAMP UNDER S-E RAMP</t>
  </si>
  <si>
    <t>0017835B</t>
  </si>
  <si>
    <t>432/12E-S</t>
  </si>
  <si>
    <t>432Q101029</t>
  </si>
  <si>
    <t>E-E RAMP UNDER E-S RAMP</t>
  </si>
  <si>
    <t>SR 432 E-E RAMP</t>
  </si>
  <si>
    <t>005R116454</t>
  </si>
  <si>
    <t>S-AIRPORT RAMP UNDER I-90 HOV</t>
  </si>
  <si>
    <t>520P500901</t>
  </si>
  <si>
    <t>EB SR 520 UNDER 148TH AVE NE</t>
  </si>
  <si>
    <t>182P100451</t>
  </si>
  <si>
    <t>E-E RAMP UNDER S-E RAMP</t>
  </si>
  <si>
    <t>082S504981</t>
  </si>
  <si>
    <t>W-W RAMP UNDER SR 22</t>
  </si>
  <si>
    <t>0011580B</t>
  </si>
  <si>
    <t xml:space="preserve"> 97/140W</t>
  </si>
  <si>
    <t>082R103848</t>
  </si>
  <si>
    <t>AHTANUM CRK, RR &amp; ROADS</t>
  </si>
  <si>
    <t>090S128188</t>
  </si>
  <si>
    <t>W-W RAMP UNDER ARTHUR ST</t>
  </si>
  <si>
    <t>0009236D</t>
  </si>
  <si>
    <t>167/111W-N</t>
  </si>
  <si>
    <t>018Q100349</t>
  </si>
  <si>
    <t>N-E RAMP UNDER W-N RAMP</t>
  </si>
  <si>
    <t>NB RAMP</t>
  </si>
  <si>
    <t>N-E RAMP</t>
  </si>
  <si>
    <t>0016611D</t>
  </si>
  <si>
    <t xml:space="preserve"> 18/28N</t>
  </si>
  <si>
    <t>SR 169 UNDER SR 18</t>
  </si>
  <si>
    <t>SR 169,MAXWELL,TAYLOR CR</t>
  </si>
  <si>
    <t>090Q100394</t>
  </si>
  <si>
    <t>N-E RAMP UNDER MLK LID</t>
  </si>
  <si>
    <t>08591700</t>
  </si>
  <si>
    <t>194/2</t>
  </si>
  <si>
    <t>194</t>
  </si>
  <si>
    <t>SR 194 UNDER RAILROAD</t>
  </si>
  <si>
    <t>SR 194</t>
  </si>
  <si>
    <t>0GA1206B</t>
  </si>
  <si>
    <t>304/10TB</t>
  </si>
  <si>
    <t>304</t>
  </si>
  <si>
    <t>BREMERTON TERMINAL BUILDING</t>
  </si>
  <si>
    <t>TERMINAL BUILDING</t>
  </si>
  <si>
    <t>SR 304</t>
  </si>
  <si>
    <t>0012207E</t>
  </si>
  <si>
    <t>182/10W-W</t>
  </si>
  <si>
    <t>182R100421</t>
  </si>
  <si>
    <t>W-W RAMP UNDER AARON WAY</t>
  </si>
  <si>
    <t>AARON WAY OLDSR240</t>
  </si>
  <si>
    <t>I-182 W-W RAMP</t>
  </si>
  <si>
    <t>SR 501 SB UNDER I-5 TO I-5 NB</t>
  </si>
  <si>
    <t>N-N RAMP UNDER I-5 MAINLINE</t>
  </si>
  <si>
    <t>090P128171</t>
  </si>
  <si>
    <t>E-E RAMP UNDER ARTHUR ST</t>
  </si>
  <si>
    <t>0016767E</t>
  </si>
  <si>
    <t xml:space="preserve"> 16/31E</t>
  </si>
  <si>
    <t>0013190C</t>
  </si>
  <si>
    <t xml:space="preserve"> 90/16S-E</t>
  </si>
  <si>
    <t>090Q100351</t>
  </si>
  <si>
    <t>S-E RAMP  TUNNEL</t>
  </si>
  <si>
    <t>0012992B</t>
  </si>
  <si>
    <t>705/6E</t>
  </si>
  <si>
    <t>705P100006</t>
  </si>
  <si>
    <t>N-E RAMP UNDER S-N RAMP</t>
  </si>
  <si>
    <t>I-705 NB</t>
  </si>
  <si>
    <t>NB I-5 RAMP</t>
  </si>
  <si>
    <t>005S501125</t>
  </si>
  <si>
    <t>SR 502 WB TO SB UNDER SR 502</t>
  </si>
  <si>
    <t>0017967F</t>
  </si>
  <si>
    <t>395/438P</t>
  </si>
  <si>
    <t>395Q516481S</t>
  </si>
  <si>
    <t>N-N RAMP UNDER PED TRAIL</t>
  </si>
  <si>
    <t>PED TRAIL</t>
  </si>
  <si>
    <t>US 395 RAMPS</t>
  </si>
  <si>
    <t>0009444D</t>
  </si>
  <si>
    <t xml:space="preserve"> 82/250N</t>
  </si>
  <si>
    <t>SR 224 UNDER I-82</t>
  </si>
  <si>
    <t>005S518155</t>
  </si>
  <si>
    <t>N-S RAMP UNDER I-405</t>
  </si>
  <si>
    <t>005P120218</t>
  </si>
  <si>
    <t>N-E RAMP UNDER TULALIP RR</t>
  </si>
  <si>
    <t>EBCD UNDER W-S RAMP</t>
  </si>
  <si>
    <t>005P110793</t>
  </si>
  <si>
    <t>N-E RAMP UNDER CHEH-WEST TRAIL</t>
  </si>
  <si>
    <t>005Q113414</t>
  </si>
  <si>
    <t>I-90 REV UNDER L B LID</t>
  </si>
  <si>
    <t>0010124D</t>
  </si>
  <si>
    <t xml:space="preserve"> 90/81N</t>
  </si>
  <si>
    <t>SR 202 UNDER I-90</t>
  </si>
  <si>
    <t>005P118359</t>
  </si>
  <si>
    <t>SB HOV UNDER 164TH ST SW</t>
  </si>
  <si>
    <t>0008610G</t>
  </si>
  <si>
    <t xml:space="preserve"> 90/43W-N</t>
  </si>
  <si>
    <t>WBCD UNDER W-N RAMP</t>
  </si>
  <si>
    <t>I-90 W-N RAMP</t>
  </si>
  <si>
    <t>I-90 WBCD</t>
  </si>
  <si>
    <t>005Q113292</t>
  </si>
  <si>
    <t>W-N RAMP UNDER 37TH ST PED</t>
  </si>
  <si>
    <t>0012156G</t>
  </si>
  <si>
    <t xml:space="preserve"> 14/2W-N</t>
  </si>
  <si>
    <t>N-W RAMP UNDER SR 14 W-N RAMP</t>
  </si>
  <si>
    <t>SR 14 W-N RAMP</t>
  </si>
  <si>
    <t>0015259A</t>
  </si>
  <si>
    <t>101/340</t>
  </si>
  <si>
    <t>US 101 UNDER BLACK DIAMOND RD</t>
  </si>
  <si>
    <t>PINE ST/BLACK DIAM</t>
  </si>
  <si>
    <t>005P514186</t>
  </si>
  <si>
    <t>005R116460</t>
  </si>
  <si>
    <t>S-W RAMP UNDER I-90 HOV</t>
  </si>
  <si>
    <t>520CI00972</t>
  </si>
  <si>
    <t>SR 520 EBCD UNDER NE 51ST ST</t>
  </si>
  <si>
    <t>0008902B</t>
  </si>
  <si>
    <t>518/14</t>
  </si>
  <si>
    <t>518R100282</t>
  </si>
  <si>
    <t>W-S RAMP UNDER SR 518</t>
  </si>
  <si>
    <t>0014621B</t>
  </si>
  <si>
    <t xml:space="preserve">  5/522HOV</t>
  </si>
  <si>
    <t>005Q115496</t>
  </si>
  <si>
    <t>E-N RAMP(5) UNDER I-5 HOV</t>
  </si>
  <si>
    <t>I-5 HOV LANES</t>
  </si>
  <si>
    <t>SR 518 &amp; I-405 RAMPS</t>
  </si>
  <si>
    <t>090P100890R</t>
  </si>
  <si>
    <t>0015358A</t>
  </si>
  <si>
    <t>206/3</t>
  </si>
  <si>
    <t>206</t>
  </si>
  <si>
    <t>SR 206 UNDER RAILROAD</t>
  </si>
  <si>
    <t>BNSF RR</t>
  </si>
  <si>
    <t>SR 206</t>
  </si>
  <si>
    <t>S-E RAMP UNDER E-N RAMP</t>
  </si>
  <si>
    <t>0013666A</t>
  </si>
  <si>
    <t xml:space="preserve"> 90/33E-S</t>
  </si>
  <si>
    <t>090P100685</t>
  </si>
  <si>
    <t>E-S RAMP TUNNEL</t>
  </si>
  <si>
    <t>0009698A</t>
  </si>
  <si>
    <t xml:space="preserve"> 99/600</t>
  </si>
  <si>
    <t>099P504362</t>
  </si>
  <si>
    <t>N-W RAMP UNDER SR 99</t>
  </si>
  <si>
    <t>090S100901</t>
  </si>
  <si>
    <t>W-W RAMP UNDER S-E RAMP</t>
  </si>
  <si>
    <t>405Q102399</t>
  </si>
  <si>
    <t>W-N RAMP UNDER W-S RAMP</t>
  </si>
  <si>
    <t>H</t>
  </si>
  <si>
    <t>0009361A</t>
  </si>
  <si>
    <t>101/424</t>
  </si>
  <si>
    <t>US 101 UNDER W C ST</t>
  </si>
  <si>
    <t>C ST</t>
  </si>
  <si>
    <t>0016991C</t>
  </si>
  <si>
    <t xml:space="preserve">  5/628W</t>
  </si>
  <si>
    <t>005P119212</t>
  </si>
  <si>
    <t>I-5 N-N HOV RAMP UNDER I-5 SB</t>
  </si>
  <si>
    <t>NB &amp; SB HOV RAMPS</t>
  </si>
  <si>
    <t>099P505066</t>
  </si>
  <si>
    <t>N-N RAMP UNDER SR 525</t>
  </si>
  <si>
    <t>00200367</t>
  </si>
  <si>
    <t>524/7</t>
  </si>
  <si>
    <t>005R518259</t>
  </si>
  <si>
    <t>S-E RAMP UNDER ALD MALL BLVD</t>
  </si>
  <si>
    <t>ALDERWOOD M BLVD</t>
  </si>
  <si>
    <t>SR 524 E-S, I-5 S-E</t>
  </si>
  <si>
    <t>W-W RAMP UNDER W-S RAMP</t>
  </si>
  <si>
    <t>0012149A</t>
  </si>
  <si>
    <t xml:space="preserve">  2/12</t>
  </si>
  <si>
    <t>US 2 UNDER 88TH ST SE</t>
  </si>
  <si>
    <t>88TH ST SE</t>
  </si>
  <si>
    <t>0014372A</t>
  </si>
  <si>
    <t>526/22E-N</t>
  </si>
  <si>
    <t>005Q118997</t>
  </si>
  <si>
    <t>E-N RAMP TUNNEL UNDER WB 526</t>
  </si>
  <si>
    <t>SR 526 WB</t>
  </si>
  <si>
    <t>005Q116567</t>
  </si>
  <si>
    <t>CHERRY-N RAMP S UNDER PLAZA</t>
  </si>
  <si>
    <t>090S501537</t>
  </si>
  <si>
    <t>E-W RAMP UNDER SR 900</t>
  </si>
  <si>
    <t>405Q502388</t>
  </si>
  <si>
    <t>E-N RAMP UNDER W-S RAMP</t>
  </si>
  <si>
    <t>G</t>
  </si>
  <si>
    <t>012R100952</t>
  </si>
  <si>
    <t>W-N RAMP UNDER DEVONSHIRE RD</t>
  </si>
  <si>
    <t>0GA1206A</t>
  </si>
  <si>
    <t>304/10FTBT</t>
  </si>
  <si>
    <t>SR 304 UNDER BUS TRANSIT</t>
  </si>
  <si>
    <t>SR 304 BUS TRANSIT</t>
  </si>
  <si>
    <t>SR 304, WSF QUEUE LANES</t>
  </si>
  <si>
    <t>S-14TH RAMP UNDER EASTSIDE ST</t>
  </si>
  <si>
    <t>005P100078</t>
  </si>
  <si>
    <t>N-W RAMP UNDER EVERGREEN BLVD</t>
  </si>
  <si>
    <t>082S508214</t>
  </si>
  <si>
    <t>E-W RAMP UNDER SR 22</t>
  </si>
  <si>
    <t>099R505064</t>
  </si>
  <si>
    <t>S-S RAMP UNDER SR 525</t>
  </si>
  <si>
    <t>005CD13280</t>
  </si>
  <si>
    <t>SBCD UNDER N-N RAMP</t>
  </si>
  <si>
    <t>090Q100752</t>
  </si>
  <si>
    <t>N-E RAMP UNDER L B LID</t>
  </si>
  <si>
    <t>005S518340</t>
  </si>
  <si>
    <t>W-S RAMP UNDER 164TH ST SW</t>
  </si>
  <si>
    <t>090S529168</t>
  </si>
  <si>
    <t>N-W RAMP UNDER SULLIVAN RD</t>
  </si>
  <si>
    <t>0015137E</t>
  </si>
  <si>
    <t xml:space="preserve"> 82/116S</t>
  </si>
  <si>
    <t>823</t>
  </si>
  <si>
    <t>SR 823 UNDER I-82 EB</t>
  </si>
  <si>
    <t>SR 823/N FIRST ST</t>
  </si>
  <si>
    <t>W-S RAMP UNDER I-405 S-E RAMP</t>
  </si>
  <si>
    <t>0017835A</t>
  </si>
  <si>
    <t xml:space="preserve">  5/118S-W</t>
  </si>
  <si>
    <t>005R303748</t>
  </si>
  <si>
    <t>W-W RAMP UNDER S-W RAMP</t>
  </si>
  <si>
    <t>S-W RAMP</t>
  </si>
  <si>
    <t>599S100083</t>
  </si>
  <si>
    <t>W-S RAMP UNDER LIGHT RAIL BR</t>
  </si>
  <si>
    <t>E-W RAMP UNDER RAILROAD</t>
  </si>
  <si>
    <t>0008616B</t>
  </si>
  <si>
    <t xml:space="preserve"> 12/348N</t>
  </si>
  <si>
    <t>SR 823 UNDER US 12 WB</t>
  </si>
  <si>
    <t>SR 823 (N 1ST ST)</t>
  </si>
  <si>
    <t>00200417</t>
  </si>
  <si>
    <t xml:space="preserve"> 90/62P</t>
  </si>
  <si>
    <t>090S101537</t>
  </si>
  <si>
    <t>S-W RAMP UNDER PED XING</t>
  </si>
  <si>
    <t>REGIONAL TRAIL</t>
  </si>
  <si>
    <t>E-S RAMP UNDER 80TH AVE SE</t>
  </si>
  <si>
    <t>SR 308 UNDER N-W RAMP</t>
  </si>
  <si>
    <t>090Q528662</t>
  </si>
  <si>
    <t>S-E RAMP UNDER E BROADWAY AVE</t>
  </si>
  <si>
    <t>0014326A</t>
  </si>
  <si>
    <t xml:space="preserve">  5/601N-E</t>
  </si>
  <si>
    <t>NBCD UNDER N-E RAMP</t>
  </si>
  <si>
    <t>NBCD</t>
  </si>
  <si>
    <t>SR 524 UNDER ALD MALL BLVD</t>
  </si>
  <si>
    <t>0012607B</t>
  </si>
  <si>
    <t xml:space="preserve"> 82/268N</t>
  </si>
  <si>
    <t>SR 397 UNDER I-82</t>
  </si>
  <si>
    <t>SR 397/LOCUST GROVE RD</t>
  </si>
  <si>
    <t>0009446B</t>
  </si>
  <si>
    <t xml:space="preserve"> 90/54PN</t>
  </si>
  <si>
    <t>W-S RAMP UNDER N EASTGATE PED</t>
  </si>
  <si>
    <t>N EASTGATE PEDESTR</t>
  </si>
  <si>
    <t>EASTGATE WAY &amp; W-S RAMP</t>
  </si>
  <si>
    <t>0008985C</t>
  </si>
  <si>
    <t xml:space="preserve"> 20/208FT3</t>
  </si>
  <si>
    <t>020SPANACRT</t>
  </si>
  <si>
    <t>ANACORTES PED RAMP</t>
  </si>
  <si>
    <t>SR 20 PED RAMP</t>
  </si>
  <si>
    <t>SHIP HBR/GUEMES CHANNEL</t>
  </si>
  <si>
    <t>005Q118957</t>
  </si>
  <si>
    <t>NBCD UNDER SR 526 E-N RAMP</t>
  </si>
  <si>
    <t>S-COL RAMP S UNDER PLAZA</t>
  </si>
  <si>
    <t>012S520254</t>
  </si>
  <si>
    <t>N-W RAMP UNDER US 12 MAINLINE</t>
  </si>
  <si>
    <t>0008952C</t>
  </si>
  <si>
    <t xml:space="preserve">  5/104A</t>
  </si>
  <si>
    <t>005LX02272</t>
  </si>
  <si>
    <t>DIKE ACCESS RD UNDER BNRR(NP)</t>
  </si>
  <si>
    <t>DIKE ACCESS ROAD</t>
  </si>
  <si>
    <t>405P202323</t>
  </si>
  <si>
    <t>N-W RAMP UNDER W-S RAMP</t>
  </si>
  <si>
    <t>I-90 EB UNDER E-E RAMP</t>
  </si>
  <si>
    <t>0009446A</t>
  </si>
  <si>
    <t xml:space="preserve"> 90/54PS</t>
  </si>
  <si>
    <t>090P101125</t>
  </si>
  <si>
    <t>E-S RAMP UNDER S EASTGATE PED</t>
  </si>
  <si>
    <t>S EASTGATE PEDESTR</t>
  </si>
  <si>
    <t>0008952B</t>
  </si>
  <si>
    <t xml:space="preserve">  5/104W-S</t>
  </si>
  <si>
    <t>005S102215</t>
  </si>
  <si>
    <t>W-S RAMP UNDER RAILROAD</t>
  </si>
  <si>
    <t>BN RY (NP)</t>
  </si>
  <si>
    <t>W-S RAMP TO I-5</t>
  </si>
  <si>
    <t>005P100028</t>
  </si>
  <si>
    <t>N-E RAMP UNDER S-E RAMP</t>
  </si>
  <si>
    <t>0008616A</t>
  </si>
  <si>
    <t xml:space="preserve"> 12/348S</t>
  </si>
  <si>
    <t>012P520244</t>
  </si>
  <si>
    <t>E-W RAMP UNDER US 12 MAINLINE</t>
  </si>
  <si>
    <t>0008952A</t>
  </si>
  <si>
    <t xml:space="preserve">  5/104W</t>
  </si>
  <si>
    <t>DIKE ACCESS RD UNDER I-5</t>
  </si>
  <si>
    <t>LOG DUMP RD &amp; BN RY</t>
  </si>
  <si>
    <t>002S100221</t>
  </si>
  <si>
    <t>08798300</t>
  </si>
  <si>
    <t>BRG-265</t>
  </si>
  <si>
    <t>519</t>
  </si>
  <si>
    <t>SR 519 UNDER SAFECO PED</t>
  </si>
  <si>
    <t>SR 519/E MARTINEZ DR S</t>
  </si>
  <si>
    <t>0013384B</t>
  </si>
  <si>
    <t>101/515E-S</t>
  </si>
  <si>
    <t>005R110435</t>
  </si>
  <si>
    <t>S-S RAMP UNDER E-S RAMP</t>
  </si>
  <si>
    <t>N-S RAMP, US 101</t>
  </si>
  <si>
    <t>S-S RAMP, I-5</t>
  </si>
  <si>
    <t>005S100198</t>
  </si>
  <si>
    <t>W-S RAMP UNDER 33RD ST</t>
  </si>
  <si>
    <t>0011608A</t>
  </si>
  <si>
    <t xml:space="preserve"> 82/278S</t>
  </si>
  <si>
    <t>SR 14 UNDER I-82</t>
  </si>
  <si>
    <t>SR 823 UNDER US 12 EB</t>
  </si>
  <si>
    <t>I-90 REV UNDER 77TH AVE SE</t>
  </si>
  <si>
    <t>S-E RAMP UNDER NE 8TH ST</t>
  </si>
  <si>
    <t>522R501425</t>
  </si>
  <si>
    <t>W-N RAMP UNDER SR 9</t>
  </si>
  <si>
    <t>090R100958</t>
  </si>
  <si>
    <t>0013725B</t>
  </si>
  <si>
    <t xml:space="preserve"> 90/17BPN</t>
  </si>
  <si>
    <t>090LX00333</t>
  </si>
  <si>
    <t>BIKE/PED OVER RAINIER AVE</t>
  </si>
  <si>
    <t>RAINIER AVE S</t>
  </si>
  <si>
    <t>0012558D</t>
  </si>
  <si>
    <t>240/10W-W</t>
  </si>
  <si>
    <t>182R100540</t>
  </si>
  <si>
    <t>W-N RAMP (I-182) UNDER W-W RMP</t>
  </si>
  <si>
    <t>GEO. WASHINGTON WAY</t>
  </si>
  <si>
    <t>090Q501149</t>
  </si>
  <si>
    <t>S-E RAMP UNDER EASTGATE PED</t>
  </si>
  <si>
    <t>005S500154</t>
  </si>
  <si>
    <t>W-S RAMP UNDER 4TH PLAIN BLVD</t>
  </si>
  <si>
    <t>005S120206</t>
  </si>
  <si>
    <t>E-S RAMP UNDER TULALIP RR</t>
  </si>
  <si>
    <t>405P102631</t>
  </si>
  <si>
    <t>N-N RAMP UNDER CANYON PARK PED</t>
  </si>
  <si>
    <t>E-S RAMP UNDER 142ND PL SE</t>
  </si>
  <si>
    <t>405S101362</t>
  </si>
  <si>
    <t>E-S RAMP UNDER NE 6TH ST</t>
  </si>
  <si>
    <t>0012707A</t>
  </si>
  <si>
    <t>101/429.5</t>
  </si>
  <si>
    <t>108</t>
  </si>
  <si>
    <t>SR 108 UNDER US 101</t>
  </si>
  <si>
    <t>SR 108</t>
  </si>
  <si>
    <t>W-S RAMP UNDER N-W RAMP</t>
  </si>
  <si>
    <t>0009676D</t>
  </si>
  <si>
    <t>195/55</t>
  </si>
  <si>
    <t>US 195 UNDER PANDORA RD</t>
  </si>
  <si>
    <t>PANDORA RD</t>
  </si>
  <si>
    <t>0008674D</t>
  </si>
  <si>
    <t>405/52NCD</t>
  </si>
  <si>
    <t>405LX01809</t>
  </si>
  <si>
    <t>NE 85TH ST UNDER I-405 NBCD</t>
  </si>
  <si>
    <t>I-405 NBCD</t>
  </si>
  <si>
    <t>NE 85TH ST</t>
  </si>
  <si>
    <t>005S119156</t>
  </si>
  <si>
    <t>I-5 S-S HOV RAMP UNDER I-5 SB</t>
  </si>
  <si>
    <t>0010839B</t>
  </si>
  <si>
    <t xml:space="preserve">  2/260N</t>
  </si>
  <si>
    <t>405R101378</t>
  </si>
  <si>
    <t>S-W RAMP UNDER NE 6TH ST</t>
  </si>
  <si>
    <t>0013725G</t>
  </si>
  <si>
    <t xml:space="preserve"> 90/18BP</t>
  </si>
  <si>
    <t>I-90 RAMP UNDER BIKE/PED</t>
  </si>
  <si>
    <t>SR 90 RAMP</t>
  </si>
  <si>
    <t>S-W RAMP UNDER FOURTH PLAIN</t>
  </si>
  <si>
    <t>0009103A</t>
  </si>
  <si>
    <t xml:space="preserve"> 97/7</t>
  </si>
  <si>
    <t>US 97 UNDER COLLINS DR</t>
  </si>
  <si>
    <t>COLLINS DRIVE</t>
  </si>
  <si>
    <t>08589800</t>
  </si>
  <si>
    <t>397/5</t>
  </si>
  <si>
    <t>SR 397 UNDER UPPR</t>
  </si>
  <si>
    <t>UPRR</t>
  </si>
  <si>
    <t>182S100350</t>
  </si>
  <si>
    <t>E-W RAMP UNDER DOE RAILWAY</t>
  </si>
  <si>
    <t>082P508222</t>
  </si>
  <si>
    <t>E-E RAMP UNDER SR 22</t>
  </si>
  <si>
    <t>0008672C</t>
  </si>
  <si>
    <t xml:space="preserve"> 82/10N</t>
  </si>
  <si>
    <t>821</t>
  </si>
  <si>
    <t>SR 821 UNDER I-82</t>
  </si>
  <si>
    <t>SR 821, WHIPPLE WASTEWAY</t>
  </si>
  <si>
    <t>0016625B</t>
  </si>
  <si>
    <t>500/7E-NS</t>
  </si>
  <si>
    <t>205P103060</t>
  </si>
  <si>
    <t>I-205 RAMP UNDER SR 500 RAMP</t>
  </si>
  <si>
    <t>E-NS RAMP</t>
  </si>
  <si>
    <t>NE RAMP</t>
  </si>
  <si>
    <t>0013133B</t>
  </si>
  <si>
    <t>405/42.5A</t>
  </si>
  <si>
    <t>NBCD UNDER NE 4TH ST</t>
  </si>
  <si>
    <t>NE 4TH STREET</t>
  </si>
  <si>
    <t>0017254A</t>
  </si>
  <si>
    <t xml:space="preserve"> 90/589.5P</t>
  </si>
  <si>
    <t>090S129585</t>
  </si>
  <si>
    <t>S-W RAMP UNDER PED BRIDGE</t>
  </si>
  <si>
    <t>LIBERTY LAKE TRAIL</t>
  </si>
  <si>
    <t>I-90 S-W RAMP</t>
  </si>
  <si>
    <t>0008672B</t>
  </si>
  <si>
    <t xml:space="preserve"> 82/10S</t>
  </si>
  <si>
    <t>005S100281</t>
  </si>
  <si>
    <t>0017945A</t>
  </si>
  <si>
    <t>525/1S-S</t>
  </si>
  <si>
    <t>S-E RAMP UNDER S-S RAMP</t>
  </si>
  <si>
    <t>S-S RP(SR525- I-5)</t>
  </si>
  <si>
    <t>S-E RAMP (I-5 to SR 524)</t>
  </si>
  <si>
    <t>0013666B</t>
  </si>
  <si>
    <t xml:space="preserve"> 90/33A</t>
  </si>
  <si>
    <t>090P100680R</t>
  </si>
  <si>
    <t>REV E-S RAMP UNDER SE 28TH ST</t>
  </si>
  <si>
    <t>SE 28TH ST</t>
  </si>
  <si>
    <t>I-90 E-S RAMP</t>
  </si>
  <si>
    <t>0017726B</t>
  </si>
  <si>
    <t>405/43.6NE</t>
  </si>
  <si>
    <t>405Q101407</t>
  </si>
  <si>
    <t>W-N RAMP UNDER N-E RAMP</t>
  </si>
  <si>
    <t>CD RAMP AND TERRAIN</t>
  </si>
  <si>
    <t>SR 104 UNDER SR 99</t>
  </si>
  <si>
    <t>005R513190</t>
  </si>
  <si>
    <t>S-E RAMP UNDER S 38TH ST</t>
  </si>
  <si>
    <t>0009086D</t>
  </si>
  <si>
    <t>520/27S</t>
  </si>
  <si>
    <t>520S100729</t>
  </si>
  <si>
    <t>N-W RAMP UNDER SR 520</t>
  </si>
  <si>
    <t>124 AVE NE - NW RAMP</t>
  </si>
  <si>
    <t>E-N RAMP UNDER I-405</t>
  </si>
  <si>
    <t>0014756A</t>
  </si>
  <si>
    <t>405/23E-N</t>
  </si>
  <si>
    <t>0014145A</t>
  </si>
  <si>
    <t>101/423</t>
  </si>
  <si>
    <t>US 101 UNDER W. KNEELAND BLVD</t>
  </si>
  <si>
    <t>W. KNEELAND BLVD</t>
  </si>
  <si>
    <t>0008664A</t>
  </si>
  <si>
    <t>195/118S</t>
  </si>
  <si>
    <t>0009086C</t>
  </si>
  <si>
    <t>520/27N</t>
  </si>
  <si>
    <t>005S110784</t>
  </si>
  <si>
    <t>E-S RAMP UNDER CHEH-WEST TRAIL</t>
  </si>
  <si>
    <t>0013207A</t>
  </si>
  <si>
    <t xml:space="preserve">  5/426A</t>
  </si>
  <si>
    <t>005R213000</t>
  </si>
  <si>
    <t>S-W RAMP UNDER 74TH-72ND ST</t>
  </si>
  <si>
    <t>74TH - 72ND ST</t>
  </si>
  <si>
    <t>W-N RAMP UNDER US 97</t>
  </si>
  <si>
    <t>S-E RAMP UNDER SR 167</t>
  </si>
  <si>
    <t>005P100685</t>
  </si>
  <si>
    <t>N-E RAMP UNDER NE 129TH ST</t>
  </si>
  <si>
    <t>0017610E</t>
  </si>
  <si>
    <t>395/441N-E</t>
  </si>
  <si>
    <t>395Q116637S</t>
  </si>
  <si>
    <t>N-N RAMP UNDER N-E RAMP</t>
  </si>
  <si>
    <t>005R113208</t>
  </si>
  <si>
    <t>S-W RAMP UNDER 37TH ST PED</t>
  </si>
  <si>
    <t>0014601A</t>
  </si>
  <si>
    <t>395/212E</t>
  </si>
  <si>
    <t>0015345B</t>
  </si>
  <si>
    <t>101/360</t>
  </si>
  <si>
    <t>US 101 UNDER 7TH AVE</t>
  </si>
  <si>
    <t>7TH AVE</t>
  </si>
  <si>
    <t>405P301406</t>
  </si>
  <si>
    <t>005Q116459</t>
  </si>
  <si>
    <t>E-N RAMP UNDER I-90 HOV</t>
  </si>
  <si>
    <t>0011375B</t>
  </si>
  <si>
    <t xml:space="preserve">  3/140E</t>
  </si>
  <si>
    <t>SBCD UNDER NE 12TH ST</t>
  </si>
  <si>
    <t>0011788C</t>
  </si>
  <si>
    <t xml:space="preserve"> 82/153N</t>
  </si>
  <si>
    <t>223</t>
  </si>
  <si>
    <t>SR 223 UNDER I-82</t>
  </si>
  <si>
    <t>SR 223</t>
  </si>
  <si>
    <t>182CD01483</t>
  </si>
  <si>
    <t>RAMP UNDER US 395</t>
  </si>
  <si>
    <t>005P219177</t>
  </si>
  <si>
    <t>N-E RAMP UNDER N-N RAMP</t>
  </si>
  <si>
    <t>705P100072</t>
  </si>
  <si>
    <t>N-W RAMP UNDER BRIDGE OF GLASS</t>
  </si>
  <si>
    <t>I-90 REV UNDER ISLAND CREST WY</t>
  </si>
  <si>
    <t>014CD00701</t>
  </si>
  <si>
    <t>N-W RAMP UNDER I-205</t>
  </si>
  <si>
    <t>101Q536279</t>
  </si>
  <si>
    <t>E-S RAMP UNDER 2ND AVE SW</t>
  </si>
  <si>
    <t>0016549D</t>
  </si>
  <si>
    <t>405/42.5D</t>
  </si>
  <si>
    <t>SBCD RAMP</t>
  </si>
  <si>
    <t>0009075B</t>
  </si>
  <si>
    <t>167/25E</t>
  </si>
  <si>
    <t>167R500712</t>
  </si>
  <si>
    <t>S-S RAMP UNDER PED BRIDGE</t>
  </si>
  <si>
    <t>E-N RAMP UNDER W-W RAMP</t>
  </si>
  <si>
    <t>0013716A</t>
  </si>
  <si>
    <t>405/57A</t>
  </si>
  <si>
    <t>405P201988</t>
  </si>
  <si>
    <t>RAMP/120TH AVE UNDER NE 124TH</t>
  </si>
  <si>
    <t>RAMP/120TH AVE</t>
  </si>
  <si>
    <t>0012558C</t>
  </si>
  <si>
    <t>240/9W-W</t>
  </si>
  <si>
    <t>182Q200567</t>
  </si>
  <si>
    <t>S-E RAMP (I-182) UNDER W-W RMP</t>
  </si>
  <si>
    <t>SR 240 RAMP</t>
  </si>
  <si>
    <t>I-182 RAMP</t>
  </si>
  <si>
    <t>527</t>
  </si>
  <si>
    <t>SR 527 UNDER I-5 N-W RAMP</t>
  </si>
  <si>
    <t>090CD01234</t>
  </si>
  <si>
    <t>WBCD UNDER 150TH AVE SE</t>
  </si>
  <si>
    <t>005S118077</t>
  </si>
  <si>
    <t>E-S RAMP UNDER ALD MALL BLVD</t>
  </si>
  <si>
    <t>0009133A</t>
  </si>
  <si>
    <t xml:space="preserve"> 90/59S</t>
  </si>
  <si>
    <t>090LX01369</t>
  </si>
  <si>
    <t>LAKE SAMMAMISH PKWY UNDER I-90</t>
  </si>
  <si>
    <t>W LAKE SAMMAMISH PKWY</t>
  </si>
  <si>
    <t>I-5 NBCD UNDER N-N RAMP</t>
  </si>
  <si>
    <t>005P513135</t>
  </si>
  <si>
    <t>N-W RAMP UNDER S 38TH ST</t>
  </si>
  <si>
    <t>101COABERDN</t>
  </si>
  <si>
    <t>ABERDEEN COUPLET UNDR N-W RAMP</t>
  </si>
  <si>
    <t>205S503061</t>
  </si>
  <si>
    <t>S-S RAMP UNDER FOURTH PLAIN</t>
  </si>
  <si>
    <t>405CD01868</t>
  </si>
  <si>
    <t>SBCD UNDER NE 80TH ST PED</t>
  </si>
  <si>
    <t>005P511778</t>
  </si>
  <si>
    <t>N-N RAMP UNDER CENTER DR</t>
  </si>
  <si>
    <t>005CI15785</t>
  </si>
  <si>
    <t>NBCD UNDER LIGHT RAIL BRIDGE</t>
  </si>
  <si>
    <t>005Q510563</t>
  </si>
  <si>
    <t>E-N RAMP UNDER 14TH AVE</t>
  </si>
  <si>
    <t>0012156F</t>
  </si>
  <si>
    <t xml:space="preserve"> 14/1W-N</t>
  </si>
  <si>
    <t>0015137J</t>
  </si>
  <si>
    <t xml:space="preserve"> 82/117W-S</t>
  </si>
  <si>
    <t>012LX20250</t>
  </si>
  <si>
    <t>N 1ST ST UNDER W-S RAMP</t>
  </si>
  <si>
    <t>N FIRST STREET</t>
  </si>
  <si>
    <t>0017857A</t>
  </si>
  <si>
    <t xml:space="preserve">  2/150P</t>
  </si>
  <si>
    <t>US 2 UNDER PED CROSSING</t>
  </si>
  <si>
    <t>PEDESTRIAN XING</t>
  </si>
  <si>
    <t>08836600</t>
  </si>
  <si>
    <t>C755-B/1</t>
  </si>
  <si>
    <t>599S500035</t>
  </si>
  <si>
    <t>N-S RAMP UNDER LIGHT RAIL BR</t>
  </si>
  <si>
    <t>SR 599 SB ON RAMP</t>
  </si>
  <si>
    <t>NBCD UNDER I-90 HOV</t>
  </si>
  <si>
    <t>182CI01175</t>
  </si>
  <si>
    <t>EBCD UNDER US 395</t>
  </si>
  <si>
    <t>405CI01772</t>
  </si>
  <si>
    <t>NBCD UNDER NE 80TH ST PED</t>
  </si>
  <si>
    <t>0013195D</t>
  </si>
  <si>
    <t xml:space="preserve"> 90/33RE-S</t>
  </si>
  <si>
    <t>REV E-S RAMP TUNNEL</t>
  </si>
  <si>
    <t>RAMP &amp; ISLAND CREST WAY</t>
  </si>
  <si>
    <t>0016469B</t>
  </si>
  <si>
    <t xml:space="preserve">  5/609HOV</t>
  </si>
  <si>
    <t>SR 524 SPUR UNDER I-5 HOV</t>
  </si>
  <si>
    <t>0009121B</t>
  </si>
  <si>
    <t>101/429</t>
  </si>
  <si>
    <t>SR 3 UNDER US 101</t>
  </si>
  <si>
    <t>0017418B</t>
  </si>
  <si>
    <t xml:space="preserve">  2/223</t>
  </si>
  <si>
    <t>US 97 UNDER US 2</t>
  </si>
  <si>
    <t>0009121A</t>
  </si>
  <si>
    <t>101/427</t>
  </si>
  <si>
    <t>US 101 UNDER W CLOQUALLUM RD</t>
  </si>
  <si>
    <t>W CLOQUALLUM RD</t>
  </si>
  <si>
    <t>N-W RAMP UNDER BROADWAY RAMP</t>
  </si>
  <si>
    <t>005CD18987</t>
  </si>
  <si>
    <t>SBCD UNDER SR 526 E-N RAMP</t>
  </si>
  <si>
    <t>405Q101760</t>
  </si>
  <si>
    <t>W-N RAMP UNDER NE 72ND PL</t>
  </si>
  <si>
    <t>0009110A</t>
  </si>
  <si>
    <t xml:space="preserve"> 12/640</t>
  </si>
  <si>
    <t>SR 125 UNDER US 12</t>
  </si>
  <si>
    <t>SR 125</t>
  </si>
  <si>
    <t>0008385C</t>
  </si>
  <si>
    <t xml:space="preserve"> 82/2S</t>
  </si>
  <si>
    <t>090P111012</t>
  </si>
  <si>
    <t>E-E RAMP UNDER I-82 EB</t>
  </si>
  <si>
    <t>I-82 EB</t>
  </si>
  <si>
    <t>0013936A</t>
  </si>
  <si>
    <t>104/14FTP</t>
  </si>
  <si>
    <t>104FTKINGST</t>
  </si>
  <si>
    <t>KINGSTON PEDESTRIAN RAMP</t>
  </si>
  <si>
    <t>FERRY TRAFFIC</t>
  </si>
  <si>
    <t>08626600</t>
  </si>
  <si>
    <t xml:space="preserve"> 12/322</t>
  </si>
  <si>
    <t>US 12 UNDER MILL PIPE TRUSS</t>
  </si>
  <si>
    <t>SAWDUST PIPE</t>
  </si>
  <si>
    <t>0UCW0033</t>
  </si>
  <si>
    <t xml:space="preserve">  3/6</t>
  </si>
  <si>
    <t>SR 3 UNDER MANKE GRAVEL CHUTE</t>
  </si>
  <si>
    <t>GRAVEL CHUTE</t>
  </si>
  <si>
    <t>0011193C</t>
  </si>
  <si>
    <t xml:space="preserve">  5/6W</t>
  </si>
  <si>
    <t>501</t>
  </si>
  <si>
    <t>S-S RAMP UNDER MAPLE RD</t>
  </si>
  <si>
    <t>0009476B</t>
  </si>
  <si>
    <t xml:space="preserve">  3/118W</t>
  </si>
  <si>
    <t>310</t>
  </si>
  <si>
    <t>SR 310 UNDER SR 3</t>
  </si>
  <si>
    <t>SR 310/KITSAP WAY</t>
  </si>
  <si>
    <t>S-W RAMP UNDER NE 72ND PL</t>
  </si>
  <si>
    <t>090P100658R</t>
  </si>
  <si>
    <t>I-90 EB REV RAMP UNDER 76TH AV</t>
  </si>
  <si>
    <t>0009560C</t>
  </si>
  <si>
    <t>195/103</t>
  </si>
  <si>
    <t>US 195 UNDER E BABB RD</t>
  </si>
  <si>
    <t>E BABB RD</t>
  </si>
  <si>
    <t>N-W RAMP UNDER 77TH AVE SE</t>
  </si>
  <si>
    <t>005Q518957</t>
  </si>
  <si>
    <t>NBCD UNDER SR 527</t>
  </si>
  <si>
    <t>0017343A</t>
  </si>
  <si>
    <t>304/9</t>
  </si>
  <si>
    <t>304COTUNNEL</t>
  </si>
  <si>
    <t>BREMERTON FERRY OFFLOAD TUN</t>
  </si>
  <si>
    <t>FERRY OFFLOAD TUNNEL</t>
  </si>
  <si>
    <t>012P529227</t>
  </si>
  <si>
    <t>E-N RAMP UNDER KAHLOTUS RD</t>
  </si>
  <si>
    <t>0012352A</t>
  </si>
  <si>
    <t xml:space="preserve">  3/118E</t>
  </si>
  <si>
    <t>I-5 NB UNDER SOUND TRANSIT PED</t>
  </si>
  <si>
    <t>0011788B</t>
  </si>
  <si>
    <t xml:space="preserve"> 82/153S</t>
  </si>
  <si>
    <t>005S113329</t>
  </si>
  <si>
    <t>I-705 S-S RAMP UNDER DELIN ST</t>
  </si>
  <si>
    <t>E-S RAMP UNDER PED XING</t>
  </si>
  <si>
    <t>090Q100764</t>
  </si>
  <si>
    <t>80TH WB RAMP UNDER ISL CRST WY</t>
  </si>
  <si>
    <t>E-S RAMP UNDER SE 28TH ST</t>
  </si>
  <si>
    <t>099R504362</t>
  </si>
  <si>
    <t>S-E RAMP UNDER SR 99</t>
  </si>
  <si>
    <t>509Q502507</t>
  </si>
  <si>
    <t>NB RAMP UNDER S 160TH ST</t>
  </si>
  <si>
    <t>08376300</t>
  </si>
  <si>
    <t>00005700-2</t>
  </si>
  <si>
    <t>129</t>
  </si>
  <si>
    <t>SR 129 UNDER FLESHMAN WAY</t>
  </si>
  <si>
    <t>SOUTHWAY ROAD</t>
  </si>
  <si>
    <t>STATE ROUTE 129</t>
  </si>
  <si>
    <t>090S101098</t>
  </si>
  <si>
    <t>S-W RAMP UNDER 142ND PL SE</t>
  </si>
  <si>
    <t>0017594D</t>
  </si>
  <si>
    <t xml:space="preserve"> 16/6N-E</t>
  </si>
  <si>
    <t>005R113289</t>
  </si>
  <si>
    <t>S-N RAMP UNDER N-E RAMP</t>
  </si>
  <si>
    <t xml:space="preserve">CENTER STREET </t>
  </si>
  <si>
    <t>SBCD UNDER S 38TH ST</t>
  </si>
  <si>
    <t>0012607A</t>
  </si>
  <si>
    <t xml:space="preserve"> 82/268S</t>
  </si>
  <si>
    <t>205Q103117</t>
  </si>
  <si>
    <t>W-N RAMP UNDER FOURTH PLAIN</t>
  </si>
  <si>
    <t>N-E RAMP UNDER RAILROAD</t>
  </si>
  <si>
    <t>NBCD UNDER N-W RAMP</t>
  </si>
  <si>
    <t>08590100</t>
  </si>
  <si>
    <t>529/4P</t>
  </si>
  <si>
    <t>SR 529 UNDER PED@25TH ST</t>
  </si>
  <si>
    <t>SR 529/W MARINE VIEW DR</t>
  </si>
  <si>
    <t>SR 304 CO UNDER BUS TRANSIT</t>
  </si>
  <si>
    <t>0013293A</t>
  </si>
  <si>
    <t>405/42.5B</t>
  </si>
  <si>
    <t>SBCD UNDER NE 4TH ST</t>
  </si>
  <si>
    <t>CITY STREET-SB RAMP</t>
  </si>
  <si>
    <t>0011598B</t>
  </si>
  <si>
    <t>405/110W</t>
  </si>
  <si>
    <t>205R103118</t>
  </si>
  <si>
    <t>SBCD UNDER N-W RAMP</t>
  </si>
  <si>
    <t>090LX01806</t>
  </si>
  <si>
    <t>HIGHLANDS DR UNDER E-N RAMP</t>
  </si>
  <si>
    <t>NB I-705 UNDER S-N RAMP</t>
  </si>
  <si>
    <t>005Q100328</t>
  </si>
  <si>
    <t>N-N RAMP UNDER MAIN ST</t>
  </si>
  <si>
    <t>395P116403S</t>
  </si>
  <si>
    <t>005Q510317</t>
  </si>
  <si>
    <t>E-N RAMP UNDER TROSPER RD</t>
  </si>
  <si>
    <t>0009133C</t>
  </si>
  <si>
    <t xml:space="preserve"> 90/59E-N</t>
  </si>
  <si>
    <t>SAMAMMISH PKWY UNDER E-N RAMP</t>
  </si>
  <si>
    <t>N-S RAMP UNDER E 34TH ST</t>
  </si>
  <si>
    <t>80TH EB RAMP UNDER L B LID</t>
  </si>
  <si>
    <t>0010902E</t>
  </si>
  <si>
    <t xml:space="preserve">  5/123W</t>
  </si>
  <si>
    <t>ALLEN ST/SR 4</t>
  </si>
  <si>
    <t>0010124C</t>
  </si>
  <si>
    <t xml:space="preserve"> 90/81S</t>
  </si>
  <si>
    <t>0008674G</t>
  </si>
  <si>
    <t>405/52SCD</t>
  </si>
  <si>
    <t>NE 85TH ST UNDER I-405 SBCD</t>
  </si>
  <si>
    <t>I-405 SBCD</t>
  </si>
  <si>
    <t>SBCD UNDER 37TH ST PED</t>
  </si>
  <si>
    <t>0008674F</t>
  </si>
  <si>
    <t>405/52W</t>
  </si>
  <si>
    <t>NE 85TH ST UNDER I-405</t>
  </si>
  <si>
    <t>0016611C</t>
  </si>
  <si>
    <t xml:space="preserve"> 18/28S</t>
  </si>
  <si>
    <t>0017619A</t>
  </si>
  <si>
    <t>395/38</t>
  </si>
  <si>
    <t>395Q101856</t>
  </si>
  <si>
    <t>SR240 E-N RAMP UNDER US 395 SB</t>
  </si>
  <si>
    <t>SB US 395</t>
  </si>
  <si>
    <t>SR 240 E-N RAMP</t>
  </si>
  <si>
    <t>0015963A</t>
  </si>
  <si>
    <t xml:space="preserve"> 17/100</t>
  </si>
  <si>
    <t>026</t>
  </si>
  <si>
    <t>SR 26 UNDER SR 17</t>
  </si>
  <si>
    <t>0009133B</t>
  </si>
  <si>
    <t xml:space="preserve"> 90/59N</t>
  </si>
  <si>
    <t>I-405 NB UNDER I-5 HOV LANES</t>
  </si>
  <si>
    <t>0008674E</t>
  </si>
  <si>
    <t>405/52E</t>
  </si>
  <si>
    <t>0015345D</t>
  </si>
  <si>
    <t>101/364</t>
  </si>
  <si>
    <t>US 101 UNDER SEQUIM AVE</t>
  </si>
  <si>
    <t>SEQUIM AVE</t>
  </si>
  <si>
    <t>005S114150</t>
  </si>
  <si>
    <t>005P100199</t>
  </si>
  <si>
    <t>N-W RAMP UNDER SR 500 WB</t>
  </si>
  <si>
    <t>NBCD UNDER NE 12TH ST</t>
  </si>
  <si>
    <t>0004556A</t>
  </si>
  <si>
    <t>395/101N-E</t>
  </si>
  <si>
    <t>395S101908</t>
  </si>
  <si>
    <t>LEWIS ST TO SB US 395</t>
  </si>
  <si>
    <t>LEWIS ST</t>
  </si>
  <si>
    <t>0014444C</t>
  </si>
  <si>
    <t>520/48A</t>
  </si>
  <si>
    <t>520S201238</t>
  </si>
  <si>
    <t>W-W RAMP UNDER AVONDALE WY EXT</t>
  </si>
  <si>
    <t>ACCESS (AVONDALE)</t>
  </si>
  <si>
    <t>RAMP &amp; NE 76TH</t>
  </si>
  <si>
    <t>002LX00239</t>
  </si>
  <si>
    <t>FRONTAGE RD UNDER E-E RAMP</t>
  </si>
  <si>
    <t>0013397A</t>
  </si>
  <si>
    <t xml:space="preserve">  7/116</t>
  </si>
  <si>
    <t>SR 7 UNDER RAILROAD</t>
  </si>
  <si>
    <t>TACOMA RAIL</t>
  </si>
  <si>
    <t>0011608B</t>
  </si>
  <si>
    <t xml:space="preserve"> 82/278N</t>
  </si>
  <si>
    <t>0016932B</t>
  </si>
  <si>
    <t>405/58E</t>
  </si>
  <si>
    <t>I-405 NB UNDER NE 128TH ST</t>
  </si>
  <si>
    <t>NB I-405</t>
  </si>
  <si>
    <t>008S500712</t>
  </si>
  <si>
    <t>S-W RAMP UNDER MOX CHEHALIS RD</t>
  </si>
  <si>
    <t>0013042A</t>
  </si>
  <si>
    <t>167/25W</t>
  </si>
  <si>
    <t>167S501336</t>
  </si>
  <si>
    <t>W-S RAMP UNDER 15TH ST SW</t>
  </si>
  <si>
    <t>I-90 REV UNDER W-W RAMP</t>
  </si>
  <si>
    <t>0018310A</t>
  </si>
  <si>
    <t>285/15P</t>
  </si>
  <si>
    <t>285LX00047</t>
  </si>
  <si>
    <t>PED TRAIL OVER S WENATCHEE AVE</t>
  </si>
  <si>
    <t>S WENATCHEE AVE</t>
  </si>
  <si>
    <t>0013725E</t>
  </si>
  <si>
    <t xml:space="preserve"> 90/17BPS</t>
  </si>
  <si>
    <t>BIKE/PED OVER RAINIER AV</t>
  </si>
  <si>
    <t>182LX00495</t>
  </si>
  <si>
    <t>E-N RMP (GW WAY) UNDER W-W RMP</t>
  </si>
  <si>
    <t>205CI03005</t>
  </si>
  <si>
    <t>I-205 NBCD UNDR FOURTH PLAIN</t>
  </si>
  <si>
    <t>090R504267</t>
  </si>
  <si>
    <t>W-S RAMP UNDER TINKHAM RD</t>
  </si>
  <si>
    <t>509Q502590</t>
  </si>
  <si>
    <t>E-N RAMP UNDER SR 518</t>
  </si>
  <si>
    <t>I-90 REV UNDER N MERCER WAY</t>
  </si>
  <si>
    <t>0009185D</t>
  </si>
  <si>
    <t xml:space="preserve"> 90/312N</t>
  </si>
  <si>
    <t>021</t>
  </si>
  <si>
    <t>SR 21 UNDER I-90</t>
  </si>
  <si>
    <t>N-W RAMP UNDER SR 14</t>
  </si>
  <si>
    <t>0008709B</t>
  </si>
  <si>
    <t xml:space="preserve"> 12/331S</t>
  </si>
  <si>
    <t>012S119937</t>
  </si>
  <si>
    <t>W-W RAMP UNDER US 12</t>
  </si>
  <si>
    <t>RAMP &amp; BNRR (ABANDONED)</t>
  </si>
  <si>
    <t>SR 823 UNDER RESTHAVEN RD</t>
  </si>
  <si>
    <t>08835400</t>
  </si>
  <si>
    <t>C755-B</t>
  </si>
  <si>
    <t>599R100058</t>
  </si>
  <si>
    <t>S-S RAMP UNDER LIGHT RAIL BR</t>
  </si>
  <si>
    <t>SR 599 SB OFF RAMP</t>
  </si>
  <si>
    <t>SR 520 EBCD UNDER NE 40TH ST</t>
  </si>
  <si>
    <t>E-E RAMP UNDER RAILROAD</t>
  </si>
  <si>
    <t>520S500869</t>
  </si>
  <si>
    <t>WB SR 520 UNDER 148TH AVE NE</t>
  </si>
  <si>
    <t>0009574A</t>
  </si>
  <si>
    <t xml:space="preserve">  5/421A</t>
  </si>
  <si>
    <t>005S512677</t>
  </si>
  <si>
    <t>SBCD UNDER UNION AVE</t>
  </si>
  <si>
    <t>UNION AVE/S TACOMA</t>
  </si>
  <si>
    <t>0008709A</t>
  </si>
  <si>
    <t xml:space="preserve"> 12/331N</t>
  </si>
  <si>
    <t>0009266B</t>
  </si>
  <si>
    <t xml:space="preserve"> 90/54S-W</t>
  </si>
  <si>
    <t>WBCD RAMP UNDER 148TH ST RAMP</t>
  </si>
  <si>
    <t>148TH ST-W RAMP</t>
  </si>
  <si>
    <t>I-90 WBCD RAMP</t>
  </si>
  <si>
    <t>I-90 REV UNDER 80TH AVE SE</t>
  </si>
  <si>
    <t>SR 14 WBCD UNDER E-N RAMP</t>
  </si>
  <si>
    <t>SBCD UNDER SR 527</t>
  </si>
  <si>
    <t>0009185C</t>
  </si>
  <si>
    <t xml:space="preserve"> 90/312S</t>
  </si>
  <si>
    <t>NBCD UNDER NE 10TH ST</t>
  </si>
  <si>
    <t>012R529248</t>
  </si>
  <si>
    <t>W-S RAMP UNDER KAHLOTUS RD</t>
  </si>
  <si>
    <t>SR 520 WBCD UNDER NE 51ST ST</t>
  </si>
  <si>
    <t>S-E RAMP UNDER HOV LANES</t>
  </si>
  <si>
    <t>509Q102613</t>
  </si>
  <si>
    <t>W-N RAMP UNDER S 146TH ST</t>
  </si>
  <si>
    <t>N-S RAMP UNDER I-705 SB</t>
  </si>
  <si>
    <t>SR 900 UNDER E-N RAMP</t>
  </si>
  <si>
    <t>101P534505</t>
  </si>
  <si>
    <t>S-E RAMP UNDER W. KNEELAND BLV</t>
  </si>
  <si>
    <t>005Q110187</t>
  </si>
  <si>
    <t>W-N RAMP UNDER ISRAEL RD</t>
  </si>
  <si>
    <t>0008446B</t>
  </si>
  <si>
    <t>526/12</t>
  </si>
  <si>
    <t>526P100172</t>
  </si>
  <si>
    <t>E-N RAMP TUNNEL UNDER SR 526</t>
  </si>
  <si>
    <t>S-S RAMP UNDER E 34TH ST</t>
  </si>
  <si>
    <t>005S104034</t>
  </si>
  <si>
    <t>E-S RAMP UNDER BRYNION ST</t>
  </si>
  <si>
    <t>005Q518447</t>
  </si>
  <si>
    <t>E-N RAMP UNDER 164TH ST SW</t>
  </si>
  <si>
    <t>509S102527</t>
  </si>
  <si>
    <t>SB RAMP UNDER S 152ND ST</t>
  </si>
  <si>
    <t>NBCD UNDER 37TH ST PED PATH</t>
  </si>
  <si>
    <t>0012835D</t>
  </si>
  <si>
    <t xml:space="preserve">  5/324W-S</t>
  </si>
  <si>
    <t>005LX10523</t>
  </si>
  <si>
    <t>N-PLUM RAMP UNDER W-S RAMP</t>
  </si>
  <si>
    <t>I-5 ON RAMP</t>
  </si>
  <si>
    <t>HENDERSON BLVD</t>
  </si>
  <si>
    <t>0012168A</t>
  </si>
  <si>
    <t>500/4.2P</t>
  </si>
  <si>
    <t>SR 500 UNDER NE 42ND PED</t>
  </si>
  <si>
    <t>PEDESTRIAN WAY</t>
  </si>
  <si>
    <t>0015345A</t>
  </si>
  <si>
    <t>101/358</t>
  </si>
  <si>
    <t>US 101 UNDER RIVER RD</t>
  </si>
  <si>
    <t>RIVER RD</t>
  </si>
  <si>
    <t>005CD16563</t>
  </si>
  <si>
    <t>SBCD UNDER I-90 HOV</t>
  </si>
  <si>
    <t>090Q513662</t>
  </si>
  <si>
    <t>N-E RAMP UNDER HUNTZINGER RD</t>
  </si>
  <si>
    <t>0007134A</t>
  </si>
  <si>
    <t xml:space="preserve">  5/612E</t>
  </si>
  <si>
    <t>I-405 &amp; RAMPS</t>
  </si>
  <si>
    <t>I-5 EXP UNDER NE 70TH ST</t>
  </si>
  <si>
    <t>005R215513</t>
  </si>
  <si>
    <t>S-W RAMP UNDER 51ST AVE S</t>
  </si>
  <si>
    <t>090S527938</t>
  </si>
  <si>
    <t>N-W RAMP UNDER RAILROAD</t>
  </si>
  <si>
    <t>0006470C</t>
  </si>
  <si>
    <t>520/1W-S</t>
  </si>
  <si>
    <t>SR 520 W-S RAMP</t>
  </si>
  <si>
    <t>SBCD UNDER I-90</t>
  </si>
  <si>
    <t>0004218A</t>
  </si>
  <si>
    <t>240/37</t>
  </si>
  <si>
    <t>SR 240 E-N RAMP UNDER SR240 WB</t>
  </si>
  <si>
    <t>SR 240 WB</t>
  </si>
  <si>
    <t>US 395-SR 240 RAMPS</t>
  </si>
  <si>
    <t>005P114367</t>
  </si>
  <si>
    <t>I-5 NB HOV UNDER S 320TH ST</t>
  </si>
  <si>
    <t>E-N RAMP UNDER S-E RAMP</t>
  </si>
  <si>
    <t>0004367B</t>
  </si>
  <si>
    <t xml:space="preserve">  5/203W</t>
  </si>
  <si>
    <t>005FD05919</t>
  </si>
  <si>
    <t>W-N RAMP UNDER I-5</t>
  </si>
  <si>
    <t>COWLITZ RIVER</t>
  </si>
  <si>
    <t>0007110A</t>
  </si>
  <si>
    <t xml:space="preserve">  5/545E</t>
  </si>
  <si>
    <t>EXP LANES UNDER NB VIADUCT</t>
  </si>
  <si>
    <t>I-5  NB</t>
  </si>
  <si>
    <t>JAMES, CHERRY, REVERS</t>
  </si>
  <si>
    <t>0007317B</t>
  </si>
  <si>
    <t xml:space="preserve">  2/614N</t>
  </si>
  <si>
    <t>W AIRPORT DR UNDER US 2</t>
  </si>
  <si>
    <t>W AIRPORT DR</t>
  </si>
  <si>
    <t>005CI13031</t>
  </si>
  <si>
    <t>NBCD UNDER S 56TH ST</t>
  </si>
  <si>
    <t>0002108A</t>
  </si>
  <si>
    <t xml:space="preserve">  5/404E</t>
  </si>
  <si>
    <t>005R523135</t>
  </si>
  <si>
    <t>S-N RAMP UNDER SR 11</t>
  </si>
  <si>
    <t>S-S RAMP UNDER PACIFIC AVE</t>
  </si>
  <si>
    <t>005Q116818</t>
  </si>
  <si>
    <t>W-N RAMP UNDER DELMAR DR</t>
  </si>
  <si>
    <t>0008374B</t>
  </si>
  <si>
    <t xml:space="preserve"> 12/34N</t>
  </si>
  <si>
    <t>107</t>
  </si>
  <si>
    <t>SR 107 UNDER US 12</t>
  </si>
  <si>
    <t>SR 107, RR, FLOOD PLAIN</t>
  </si>
  <si>
    <t>090Q517981</t>
  </si>
  <si>
    <t>SR 17 RAMP TO EB I-90</t>
  </si>
  <si>
    <t>SBCD UNDER SR 99</t>
  </si>
  <si>
    <t>SR 522 EB UNDER NE 70TH ST</t>
  </si>
  <si>
    <t>005S515437</t>
  </si>
  <si>
    <t>000000OC</t>
  </si>
  <si>
    <t xml:space="preserve"> 90/10E-S</t>
  </si>
  <si>
    <t>S-AIRPT RAMP UNDER E-S RAMP</t>
  </si>
  <si>
    <t>I-5/AIRPORT WAY RAMP</t>
  </si>
  <si>
    <t>000000HS</t>
  </si>
  <si>
    <t xml:space="preserve">  2/210</t>
  </si>
  <si>
    <t>0003935B</t>
  </si>
  <si>
    <t xml:space="preserve"> 99/540SB</t>
  </si>
  <si>
    <t>SR 519 UNDER ALASKAN WY VIADCT</t>
  </si>
  <si>
    <t>CITY STREETS &amp; RAILROAD</t>
  </si>
  <si>
    <t>005Q116971</t>
  </si>
  <si>
    <t>45TH-N RAMP UNDER 50TH ST</t>
  </si>
  <si>
    <t>005S515104</t>
  </si>
  <si>
    <t>E-S RAMP UNDER MILITARY RD</t>
  </si>
  <si>
    <t>0004563A</t>
  </si>
  <si>
    <t xml:space="preserve">  5/708</t>
  </si>
  <si>
    <t>SR 536 UNDER I-5</t>
  </si>
  <si>
    <t>SR 536      KINCAID ST</t>
  </si>
  <si>
    <t>0005761A</t>
  </si>
  <si>
    <t xml:space="preserve"> 90/322S</t>
  </si>
  <si>
    <t>261</t>
  </si>
  <si>
    <t>SR 261 UNDER I-90</t>
  </si>
  <si>
    <t>SR 261</t>
  </si>
  <si>
    <t>005S116279</t>
  </si>
  <si>
    <t>6TH-S RAMP UNDER W-S RAMP</t>
  </si>
  <si>
    <t>090S527620</t>
  </si>
  <si>
    <t>N-W RAMP UNDER GROVE RD</t>
  </si>
  <si>
    <t>405S101329</t>
  </si>
  <si>
    <t>W-S RAMP UNDER MAIN ST</t>
  </si>
  <si>
    <t>0002093A</t>
  </si>
  <si>
    <t xml:space="preserve"> 97/359ALT</t>
  </si>
  <si>
    <t>KNAPPS HILL TUNNEL</t>
  </si>
  <si>
    <t>US 97ALT</t>
  </si>
  <si>
    <t>SBCD UNDER YESLER WAY</t>
  </si>
  <si>
    <t>0001729A</t>
  </si>
  <si>
    <t xml:space="preserve"> 28/211</t>
  </si>
  <si>
    <t>028</t>
  </si>
  <si>
    <t>SR 28 UNDER RAILROAD</t>
  </si>
  <si>
    <t>STATE ROUTE 28</t>
  </si>
  <si>
    <t>EXP PIKE-N UNDER DENNY WAY</t>
  </si>
  <si>
    <t>005S119365</t>
  </si>
  <si>
    <t>W-S RAMP UNDER I-5</t>
  </si>
  <si>
    <t>E-N RAMP UNDER E-N RAMP</t>
  </si>
  <si>
    <t>I-5 NBCD UNDER BOEING ACCESS R</t>
  </si>
  <si>
    <t>0008244G</t>
  </si>
  <si>
    <t xml:space="preserve"> 90/405N</t>
  </si>
  <si>
    <t>SR 23 UNDER I-90</t>
  </si>
  <si>
    <t>SR 23</t>
  </si>
  <si>
    <t>0006911C</t>
  </si>
  <si>
    <t xml:space="preserve">  5/580RNE</t>
  </si>
  <si>
    <t>I-5 UNDER EXP RAMP</t>
  </si>
  <si>
    <t>I-5 EXP RAMP</t>
  </si>
  <si>
    <t>I-5 NB &amp; EXPRESS LANES</t>
  </si>
  <si>
    <t>S-UNION RAMP UNDER 8TH AVE</t>
  </si>
  <si>
    <t>005Q116597</t>
  </si>
  <si>
    <t>UNIV-N RAMP UNDER CONV CTR</t>
  </si>
  <si>
    <t>005P513605</t>
  </si>
  <si>
    <t>N-N RAMP UNDER PORT TACOMA RD</t>
  </si>
  <si>
    <t>0007954A</t>
  </si>
  <si>
    <t xml:space="preserve"> 90/546</t>
  </si>
  <si>
    <t>002COBROWNE</t>
  </si>
  <si>
    <t>BROWNE ST UNDER I-90</t>
  </si>
  <si>
    <t>VIADUCT STA 1396 US 2</t>
  </si>
  <si>
    <t>090Q117556</t>
  </si>
  <si>
    <t>E-E RAMP UNDER WESTLAKE PED</t>
  </si>
  <si>
    <t>0007106B</t>
  </si>
  <si>
    <t xml:space="preserve"> 12/60N</t>
  </si>
  <si>
    <t>US 12 UNDER US 12 / SR 8</t>
  </si>
  <si>
    <t>0004853A</t>
  </si>
  <si>
    <t xml:space="preserve"> 17/223</t>
  </si>
  <si>
    <t>SR 17 UNDER BNRR</t>
  </si>
  <si>
    <t>STATE ROUTE 17</t>
  </si>
  <si>
    <t>0007317A</t>
  </si>
  <si>
    <t xml:space="preserve">  2/614S</t>
  </si>
  <si>
    <t>W AIRPORT DRIVE UNDER US 2</t>
  </si>
  <si>
    <t>W AIRPORT DRIVE</t>
  </si>
  <si>
    <t>005Q503744</t>
  </si>
  <si>
    <t>E-N RAMP UNDER SR 432</t>
  </si>
  <si>
    <t>0006979E</t>
  </si>
  <si>
    <t xml:space="preserve">  5/455S-N</t>
  </si>
  <si>
    <t>005S113490</t>
  </si>
  <si>
    <t>S-S RAMP UNDER S-N RAMP</t>
  </si>
  <si>
    <t>SB RAMP TO SR 167</t>
  </si>
  <si>
    <t>SR 167 RAMP TO SB I-5</t>
  </si>
  <si>
    <t>0006858B</t>
  </si>
  <si>
    <t xml:space="preserve"> 90/208N</t>
  </si>
  <si>
    <t>281SPBURKE</t>
  </si>
  <si>
    <t>SR 281 SPUR UNDER I-90</t>
  </si>
  <si>
    <t>SR 281 SPUR</t>
  </si>
  <si>
    <t>SWIFT-N RAMP UNDER E-N RAMP</t>
  </si>
  <si>
    <t>0008372B</t>
  </si>
  <si>
    <t xml:space="preserve">  5/649W</t>
  </si>
  <si>
    <t>NB SR 529 UNDER I-5</t>
  </si>
  <si>
    <t>SR 529 NB</t>
  </si>
  <si>
    <t>0002042C</t>
  </si>
  <si>
    <t xml:space="preserve"> 14/134</t>
  </si>
  <si>
    <t>TUNNEL NO 5</t>
  </si>
  <si>
    <t>0006800A</t>
  </si>
  <si>
    <t xml:space="preserve">  5/566W</t>
  </si>
  <si>
    <t>005R116720R</t>
  </si>
  <si>
    <t>EXP LANES UNDER I-5 MAINLINE</t>
  </si>
  <si>
    <t>DENNY WAY-LAKEVIEW V</t>
  </si>
  <si>
    <t>0007596B</t>
  </si>
  <si>
    <t>405/45W</t>
  </si>
  <si>
    <t>N-W RAMP UNDER MAINLINE</t>
  </si>
  <si>
    <t>0007116A</t>
  </si>
  <si>
    <t xml:space="preserve">  5/622S-S</t>
  </si>
  <si>
    <t>E-S RAMP UNDER S-S RAMP</t>
  </si>
  <si>
    <t>I-5 SB TO SR 99 SB</t>
  </si>
  <si>
    <t>SR 526 EB TO I-5 SB</t>
  </si>
  <si>
    <t>0007401I</t>
  </si>
  <si>
    <t xml:space="preserve">  5/522S-E</t>
  </si>
  <si>
    <t>RAMP I-5 TO I-405</t>
  </si>
  <si>
    <t>RAMP SR 518 TO I-5</t>
  </si>
  <si>
    <t>0008190C</t>
  </si>
  <si>
    <t xml:space="preserve"> 90/48W-N</t>
  </si>
  <si>
    <t>S-W RAMP UNDER W-N RAMP</t>
  </si>
  <si>
    <t>W-N RAMP TO I-405</t>
  </si>
  <si>
    <t>S-W RAMP TO I-90</t>
  </si>
  <si>
    <t>000000CG</t>
  </si>
  <si>
    <t>410/73P</t>
  </si>
  <si>
    <t>SR 410 UNDER PEDESTRIAN TRAIL</t>
  </si>
  <si>
    <t>PEDESTRIAN TRAIL</t>
  </si>
  <si>
    <t>0006304C</t>
  </si>
  <si>
    <t xml:space="preserve">  5/577E-S</t>
  </si>
  <si>
    <t>005S116963</t>
  </si>
  <si>
    <t>RAVENNA-S RAMP  TUNNEL</t>
  </si>
  <si>
    <t>RAVENNA-S RAMP</t>
  </si>
  <si>
    <t>0007882A</t>
  </si>
  <si>
    <t xml:space="preserve">  5/533A</t>
  </si>
  <si>
    <t>005R116154</t>
  </si>
  <si>
    <t>S-ALBRO RAMP UNDER I-5 RAMPS</t>
  </si>
  <si>
    <t>RAMP TO I-5 NB/SB</t>
  </si>
  <si>
    <t>CITY STS, RAMP &amp; RR</t>
  </si>
  <si>
    <t>S-AIRPT RAMP UNDER N-W RAMP</t>
  </si>
  <si>
    <t>0003842B</t>
  </si>
  <si>
    <t xml:space="preserve">  5/629A</t>
  </si>
  <si>
    <t>005S119195</t>
  </si>
  <si>
    <t>I-5 RAMPS UNDER BROADWAY AVE</t>
  </si>
  <si>
    <t>BROADWAY AVE. NB</t>
  </si>
  <si>
    <t>005R117004</t>
  </si>
  <si>
    <t>S-45TH RAMP UNDER 50TH ST</t>
  </si>
  <si>
    <t>0004136A</t>
  </si>
  <si>
    <t xml:space="preserve">  2/238</t>
  </si>
  <si>
    <t>US 2 UNDER US 2</t>
  </si>
  <si>
    <t>005Q116336</t>
  </si>
  <si>
    <t>082P103304</t>
  </si>
  <si>
    <t>E-W RAMP UNDER N-W RAMP</t>
  </si>
  <si>
    <t>0001735B</t>
  </si>
  <si>
    <t xml:space="preserve"> 14/216</t>
  </si>
  <si>
    <t>TUNNEL NO 7</t>
  </si>
  <si>
    <t>0006635D</t>
  </si>
  <si>
    <t xml:space="preserve">  5/553R</t>
  </si>
  <si>
    <t>EXP TUNNEL</t>
  </si>
  <si>
    <t>NB I-5</t>
  </si>
  <si>
    <t>0008085E</t>
  </si>
  <si>
    <t>529/1SP</t>
  </si>
  <si>
    <t>S-E RAMP UNDER SR 529 SPUR</t>
  </si>
  <si>
    <t>SR 529 SPUR</t>
  </si>
  <si>
    <t>EXP LANES UNDER N-SENECA RAMP</t>
  </si>
  <si>
    <t>0005366A</t>
  </si>
  <si>
    <t xml:space="preserve">  5/324</t>
  </si>
  <si>
    <t>N-PLUM RAMP UNDER I-5</t>
  </si>
  <si>
    <t>0007401C</t>
  </si>
  <si>
    <t xml:space="preserve">  5/520E</t>
  </si>
  <si>
    <t>005P115375</t>
  </si>
  <si>
    <t>N-N RAMP UNDER KLICKITAT DR</t>
  </si>
  <si>
    <t>KLICKITAT DR</t>
  </si>
  <si>
    <t>S-E RAMP UNDER I-405</t>
  </si>
  <si>
    <t>NBCD UNDER YESLER WAY</t>
  </si>
  <si>
    <t>0003062A</t>
  </si>
  <si>
    <t>166/24</t>
  </si>
  <si>
    <t>166</t>
  </si>
  <si>
    <t>SR 166 UNDER MITCHELL AVE</t>
  </si>
  <si>
    <t>SR 166</t>
  </si>
  <si>
    <t>005Q517768</t>
  </si>
  <si>
    <t>E-N RAMP UNDER I-5 NB</t>
  </si>
  <si>
    <t>005P316257</t>
  </si>
  <si>
    <t>N-6TH RAMP UNDER N-W RAMP</t>
  </si>
  <si>
    <t>005S116429</t>
  </si>
  <si>
    <t>0003789A</t>
  </si>
  <si>
    <t xml:space="preserve"> 28/4</t>
  </si>
  <si>
    <t>028S500380B</t>
  </si>
  <si>
    <t>S-W RAMP UNDER SR 28 WB</t>
  </si>
  <si>
    <t>SR 28</t>
  </si>
  <si>
    <t>SR 285 S-W RAMP</t>
  </si>
  <si>
    <t>005P116257</t>
  </si>
  <si>
    <t>0006821A</t>
  </si>
  <si>
    <t xml:space="preserve">  5/453</t>
  </si>
  <si>
    <t>SR 167 NB UNDER I-5</t>
  </si>
  <si>
    <t>SR 167 NB</t>
  </si>
  <si>
    <t>SBCD UNDER MAIN ST</t>
  </si>
  <si>
    <t>0002051B</t>
  </si>
  <si>
    <t xml:space="preserve"> 14/129</t>
  </si>
  <si>
    <t>TUNNEL NO 2</t>
  </si>
  <si>
    <t>0006928B</t>
  </si>
  <si>
    <t xml:space="preserve">  5/806E</t>
  </si>
  <si>
    <t>090S529597</t>
  </si>
  <si>
    <t>N-W RAMP UNDER HARVARD RD</t>
  </si>
  <si>
    <t>005Q116662</t>
  </si>
  <si>
    <t>OLIVE-N RAMP UNDER DENNY WAY</t>
  </si>
  <si>
    <t>000000MA</t>
  </si>
  <si>
    <t>BOT-09</t>
  </si>
  <si>
    <t>SR 522 UNDER 102ND AVE</t>
  </si>
  <si>
    <t>102ND AVE</t>
  </si>
  <si>
    <t>S-COL RAMP UNDER SPRING ST</t>
  </si>
  <si>
    <t>0007376C</t>
  </si>
  <si>
    <t>405/16</t>
  </si>
  <si>
    <t>SR 515 UNDER I-405</t>
  </si>
  <si>
    <t>BURNETT ST    TALBOT RD</t>
  </si>
  <si>
    <t>000000CH</t>
  </si>
  <si>
    <t>411/3</t>
  </si>
  <si>
    <t>SR 411 UNDER WEYERHAEUSER RR</t>
  </si>
  <si>
    <t>WEYERHAEUSER RR</t>
  </si>
  <si>
    <t>STATE ROUTE 411</t>
  </si>
  <si>
    <t>0002492A</t>
  </si>
  <si>
    <t>195/112E</t>
  </si>
  <si>
    <t>0007057B</t>
  </si>
  <si>
    <t xml:space="preserve">  5/842E</t>
  </si>
  <si>
    <t>548</t>
  </si>
  <si>
    <t>SR 548 UNDER I-5</t>
  </si>
  <si>
    <t>SR 548 (D ST)</t>
  </si>
  <si>
    <t>SBCD UNDER SR 512</t>
  </si>
  <si>
    <t>E-N RAMP UNDER LAKEVIEW BLVD</t>
  </si>
  <si>
    <t>8TH-N RAMP UNDER EXP RAMP</t>
  </si>
  <si>
    <t>S-COL RAMP UNDER 8TH AVE</t>
  </si>
  <si>
    <t>005S513675</t>
  </si>
  <si>
    <t>N-S RAMP UNDER SR 99</t>
  </si>
  <si>
    <t>090Q128156</t>
  </si>
  <si>
    <t>S-W RAMP UNDER EASTLAKE</t>
  </si>
  <si>
    <t>509S102923</t>
  </si>
  <si>
    <t>W-S RAMP UNDER N-N RAMP</t>
  </si>
  <si>
    <t>090S200926</t>
  </si>
  <si>
    <t>0001933A</t>
  </si>
  <si>
    <t xml:space="preserve">  2/203</t>
  </si>
  <si>
    <t>0008190H</t>
  </si>
  <si>
    <t>405/35N-E</t>
  </si>
  <si>
    <t>090P100982</t>
  </si>
  <si>
    <t>EB RAMP UNDER N-E RAMP</t>
  </si>
  <si>
    <t>I-405 RAMP</t>
  </si>
  <si>
    <t>EB I-90 RAMP</t>
  </si>
  <si>
    <t>0007110J</t>
  </si>
  <si>
    <t xml:space="preserve">  5/547E-S</t>
  </si>
  <si>
    <t>SBCD UNDER SPRING ST RAMP</t>
  </si>
  <si>
    <t>SPRING ST RAMP</t>
  </si>
  <si>
    <t>I-5 SB COL</t>
  </si>
  <si>
    <t>0005423A</t>
  </si>
  <si>
    <t xml:space="preserve">  5/673E</t>
  </si>
  <si>
    <t>SR 532/268TH ST NE</t>
  </si>
  <si>
    <t>0007401F</t>
  </si>
  <si>
    <t xml:space="preserve">  5/521W</t>
  </si>
  <si>
    <t>I-405 NB UNDER I-5 SB</t>
  </si>
  <si>
    <t>E-R RAMP UNDER E-N RAMP</t>
  </si>
  <si>
    <t>0003477A</t>
  </si>
  <si>
    <t>285/10</t>
  </si>
  <si>
    <t>S-W RAMP UNDER SEN SELLAR BR</t>
  </si>
  <si>
    <t>SR 285</t>
  </si>
  <si>
    <t>COLUMBIA R   GN RY</t>
  </si>
  <si>
    <t>005P216901</t>
  </si>
  <si>
    <t>N-50TH RAMP UNDER NE 45TH ST</t>
  </si>
  <si>
    <t>E-N RAMP UNDER I-5 NBCD</t>
  </si>
  <si>
    <t>S-E RAMP UNDER 236TH ST SW</t>
  </si>
  <si>
    <t>0007651B</t>
  </si>
  <si>
    <t xml:space="preserve">  2/7N</t>
  </si>
  <si>
    <t>SR 204 UNDER EBEY SLOUGH BR</t>
  </si>
  <si>
    <t>EBEY SLOUGH AND SR 204</t>
  </si>
  <si>
    <t>509Q102972B</t>
  </si>
  <si>
    <t>N-N RAMP UNDER CLOVERDALE ST</t>
  </si>
  <si>
    <t>0001284A</t>
  </si>
  <si>
    <t>10/150P</t>
  </si>
  <si>
    <t>010</t>
  </si>
  <si>
    <t>SR 10 UNDER JOHN WAYNE TRAIL</t>
  </si>
  <si>
    <t>JOHN WAYNE TRAIL</t>
  </si>
  <si>
    <t>STATE ROUTE 10</t>
  </si>
  <si>
    <t>0008085B</t>
  </si>
  <si>
    <t xml:space="preserve">  2/2W-W</t>
  </si>
  <si>
    <t>S-E RAMP UNDER WB US 2</t>
  </si>
  <si>
    <t>US 2 WB</t>
  </si>
  <si>
    <t>DEARBORN-N UNDER E-N RAMP</t>
  </si>
  <si>
    <t>0005237A</t>
  </si>
  <si>
    <t xml:space="preserve"> 16/205</t>
  </si>
  <si>
    <t>SR 166 UNDER SR 16</t>
  </si>
  <si>
    <t>SR 16 NORTHBOUND</t>
  </si>
  <si>
    <t>000000FU</t>
  </si>
  <si>
    <t>261/202</t>
  </si>
  <si>
    <t>SR 261 UNDER RAILROAD</t>
  </si>
  <si>
    <t>STATE ROUTE 261</t>
  </si>
  <si>
    <t>0002640A</t>
  </si>
  <si>
    <t>395/535</t>
  </si>
  <si>
    <t>US 395 UNDER RAILROAD</t>
  </si>
  <si>
    <t>US ROUTE 395</t>
  </si>
  <si>
    <t>0006080A</t>
  </si>
  <si>
    <t xml:space="preserve">  5/570</t>
  </si>
  <si>
    <t>EXP LANES SHIP CANAL BRIDGE</t>
  </si>
  <si>
    <t>LAKE WASH SHIP CANAL</t>
  </si>
  <si>
    <t>0007156E</t>
  </si>
  <si>
    <t xml:space="preserve">  5/584E-S</t>
  </si>
  <si>
    <t>005R117176</t>
  </si>
  <si>
    <t>SB I-5 RAMP TO NE 80TH ST</t>
  </si>
  <si>
    <t>N 85TH TO SB I-5</t>
  </si>
  <si>
    <t>I-5 SB RAMP TO NE 80TH</t>
  </si>
  <si>
    <t>EXP LANES UNDER LAKEVIEW BLVD</t>
  </si>
  <si>
    <t>J</t>
  </si>
  <si>
    <t>005S117122</t>
  </si>
  <si>
    <t>N-85TH RAMP UNDER NE 80TH ST</t>
  </si>
  <si>
    <t>EXP LANES UNDER SR 522 RAMP</t>
  </si>
  <si>
    <t>005P118205</t>
  </si>
  <si>
    <t>N-S RAMP UNDER ALD MALL PKWY</t>
  </si>
  <si>
    <t>0006510A</t>
  </si>
  <si>
    <t xml:space="preserve">  5/28E</t>
  </si>
  <si>
    <t>NE 179TH UNDER I-5</t>
  </si>
  <si>
    <t>599S100156</t>
  </si>
  <si>
    <t>SR 599 RAMP UNDER N-N RAMP</t>
  </si>
  <si>
    <t>0004885A</t>
  </si>
  <si>
    <t xml:space="preserve">  5/104E</t>
  </si>
  <si>
    <t>LOG DUMP RD</t>
  </si>
  <si>
    <t>0002208A</t>
  </si>
  <si>
    <t>507/119</t>
  </si>
  <si>
    <t>507</t>
  </si>
  <si>
    <t>SR 507 UNDER RAILROAD</t>
  </si>
  <si>
    <t>STATE ROUTE 507</t>
  </si>
  <si>
    <t>005Q523160</t>
  </si>
  <si>
    <t>N-S RAMP UNDER PACIFIC AVE</t>
  </si>
  <si>
    <t>W-N RAMP UNDER 10TH AVE</t>
  </si>
  <si>
    <t>000000KV</t>
  </si>
  <si>
    <t xml:space="preserve">  3/5</t>
  </si>
  <si>
    <t>NP RR</t>
  </si>
  <si>
    <t>090S527050</t>
  </si>
  <si>
    <t>E-W RAMP UNDER SR 904</t>
  </si>
  <si>
    <t>0002395B</t>
  </si>
  <si>
    <t xml:space="preserve"> 28/122</t>
  </si>
  <si>
    <t>099CI02453</t>
  </si>
  <si>
    <t>NBCD UNDER DES MOINES MEM DR S</t>
  </si>
  <si>
    <t>W-S RAMP UNDER SR 99</t>
  </si>
  <si>
    <t>EXP LANES UNDER NE 92ND ST</t>
  </si>
  <si>
    <t>0008244F</t>
  </si>
  <si>
    <t xml:space="preserve"> 90/405S</t>
  </si>
  <si>
    <t>S-E RAMP UNDER SR 524</t>
  </si>
  <si>
    <t>0006911B</t>
  </si>
  <si>
    <t xml:space="preserve">  5/580N-N</t>
  </si>
  <si>
    <t>005P117050</t>
  </si>
  <si>
    <t>8TH AVE N TO I-5 N</t>
  </si>
  <si>
    <t>I-5 N RAMP TO SR 522 E</t>
  </si>
  <si>
    <t>DIVISION ST UNDER I-90</t>
  </si>
  <si>
    <t>S-AIRPORT RAMP UNDER E-N RAMP</t>
  </si>
  <si>
    <t>0004326A</t>
  </si>
  <si>
    <t xml:space="preserve"> 28/101</t>
  </si>
  <si>
    <t>SR 28 UNDER RR - TRINIDAD</t>
  </si>
  <si>
    <t>0007106A</t>
  </si>
  <si>
    <t xml:space="preserve"> 12/60S</t>
  </si>
  <si>
    <t>US 12 WB UNDER US 12 / SR 8</t>
  </si>
  <si>
    <t>0004833A</t>
  </si>
  <si>
    <t xml:space="preserve">  5/714</t>
  </si>
  <si>
    <t>SR 20 UNDER I-5</t>
  </si>
  <si>
    <t>SR 20 &amp; BN RY</t>
  </si>
  <si>
    <t>0007309B</t>
  </si>
  <si>
    <t xml:space="preserve"> 97/533</t>
  </si>
  <si>
    <t>155</t>
  </si>
  <si>
    <t>SR 155 UNDER US 97</t>
  </si>
  <si>
    <t>SR 155</t>
  </si>
  <si>
    <t>0006979C</t>
  </si>
  <si>
    <t xml:space="preserve">  5/454N-N</t>
  </si>
  <si>
    <t>005Q113526</t>
  </si>
  <si>
    <t>N-N RAMP TO SR 167</t>
  </si>
  <si>
    <t>RAMP TO I-5 NB</t>
  </si>
  <si>
    <t>0006858A</t>
  </si>
  <si>
    <t xml:space="preserve"> 90/208S</t>
  </si>
  <si>
    <t>0007734A</t>
  </si>
  <si>
    <t xml:space="preserve">  5/533.5W</t>
  </si>
  <si>
    <t>N-W RAMP UNDER I-5 SB</t>
  </si>
  <si>
    <t>0008372A</t>
  </si>
  <si>
    <t xml:space="preserve">  5/649E</t>
  </si>
  <si>
    <t>0006974D</t>
  </si>
  <si>
    <t xml:space="preserve"> 20/327</t>
  </si>
  <si>
    <t>0002042B</t>
  </si>
  <si>
    <t xml:space="preserve"> 14/133</t>
  </si>
  <si>
    <t>TUNNEL NO 4</t>
  </si>
  <si>
    <t>E-N RAMP UNDER MAINLINE 1-5</t>
  </si>
  <si>
    <t>0007596A</t>
  </si>
  <si>
    <t>405/45E</t>
  </si>
  <si>
    <t>0008190J</t>
  </si>
  <si>
    <t>405/35S-E</t>
  </si>
  <si>
    <t>090Q201015</t>
  </si>
  <si>
    <t>S-E RAMP TUNNEL</t>
  </si>
  <si>
    <t>I-405 S-E RAMP TUNNEL</t>
  </si>
  <si>
    <t>0007110L</t>
  </si>
  <si>
    <t xml:space="preserve">  5/546REN</t>
  </si>
  <si>
    <t>005Q116562R</t>
  </si>
  <si>
    <t>5TH-EXP  TUNNEL</t>
  </si>
  <si>
    <t>E-S RAMP UNDER LINDEKE ST</t>
  </si>
  <si>
    <t>0007401H</t>
  </si>
  <si>
    <t xml:space="preserve">  5/521N-W</t>
  </si>
  <si>
    <t>I-405 NB UNDER N-W RAMP</t>
  </si>
  <si>
    <t>I-405, E-N, S-N RAMPS</t>
  </si>
  <si>
    <t>R-W RAMP UNDER E-N RAMP</t>
  </si>
  <si>
    <t>000000IS</t>
  </si>
  <si>
    <t>395/613</t>
  </si>
  <si>
    <t>0006304B</t>
  </si>
  <si>
    <t xml:space="preserve">  5/573S-S</t>
  </si>
  <si>
    <t>005S116927</t>
  </si>
  <si>
    <t>NE 50TH ST RAMP TO I-5 S</t>
  </si>
  <si>
    <t>I-5 S RAMP TO 45TH</t>
  </si>
  <si>
    <t>50TH RAMP TO I-5 S</t>
  </si>
  <si>
    <t>S-E RAMP UNDER I-405 MAINLINE</t>
  </si>
  <si>
    <t>N-OLIVE WAY RAMP UNDER PINE</t>
  </si>
  <si>
    <t>005S118155</t>
  </si>
  <si>
    <t>S-S RAMP UNDER ALD MALL PKWY</t>
  </si>
  <si>
    <t>0007967D</t>
  </si>
  <si>
    <t xml:space="preserve"> 99/508W</t>
  </si>
  <si>
    <t>0007565G</t>
  </si>
  <si>
    <t xml:space="preserve">  5/542W</t>
  </si>
  <si>
    <t>DEARBORN ST UNDER I-5</t>
  </si>
  <si>
    <t>DEARBORN ST</t>
  </si>
  <si>
    <t>S-COL RAMP UNDER MADISON ST</t>
  </si>
  <si>
    <t>0005114B</t>
  </si>
  <si>
    <t xml:space="preserve"> 26/111</t>
  </si>
  <si>
    <t>024</t>
  </si>
  <si>
    <t>SR 24  UNDER SR 26</t>
  </si>
  <si>
    <t>SR 24</t>
  </si>
  <si>
    <t>000000FP</t>
  </si>
  <si>
    <t xml:space="preserve">  2/641N</t>
  </si>
  <si>
    <t>US 2/BROWNE ST UNDER BNRR</t>
  </si>
  <si>
    <t>US 2 / BROWNE ST</t>
  </si>
  <si>
    <t>0007772A</t>
  </si>
  <si>
    <t xml:space="preserve"> 12/251</t>
  </si>
  <si>
    <t>KOSMOS OVERHEAD</t>
  </si>
  <si>
    <t>BRIDGEOVER RD</t>
  </si>
  <si>
    <t>0002294A</t>
  </si>
  <si>
    <t xml:space="preserve"> 26/283</t>
  </si>
  <si>
    <t>SR 26 UNDER RAILROAD</t>
  </si>
  <si>
    <t>STATE ROUTE 26</t>
  </si>
  <si>
    <t>090S122013</t>
  </si>
  <si>
    <t>US 395 N-W RAMP UNDER RAILROAD</t>
  </si>
  <si>
    <t>0006872C</t>
  </si>
  <si>
    <t>520/6W-S</t>
  </si>
  <si>
    <t>SR 520 UNDER W-S RAMP</t>
  </si>
  <si>
    <t>SR 520 &amp; UNION BAY</t>
  </si>
  <si>
    <t>005Q116726R</t>
  </si>
  <si>
    <t>000000NR</t>
  </si>
  <si>
    <t>410/112</t>
  </si>
  <si>
    <t>SR 410 UNDER WEYERHAEUSER RD</t>
  </si>
  <si>
    <t>WEYERHAEUSER RD</t>
  </si>
  <si>
    <t>005Q518163</t>
  </si>
  <si>
    <t>SR 524 NB RAMP UNDER SR 524</t>
  </si>
  <si>
    <t>EXP LANES UNDER EXP RAMP</t>
  </si>
  <si>
    <t>UNIV-N RAMP UNDER 8TH AVE</t>
  </si>
  <si>
    <t>000000QB</t>
  </si>
  <si>
    <t>202/59P</t>
  </si>
  <si>
    <t>SNOQUALMIE FALLS PED</t>
  </si>
  <si>
    <t>005P513715</t>
  </si>
  <si>
    <t>N-N RAMP UNDER SR 99</t>
  </si>
  <si>
    <t>090P128111</t>
  </si>
  <si>
    <t>E-E RAMP (DIVISION) UNDER I-90</t>
  </si>
  <si>
    <t>0004367A</t>
  </si>
  <si>
    <t xml:space="preserve">  5/203E</t>
  </si>
  <si>
    <t>005FI05919</t>
  </si>
  <si>
    <t>0007107A</t>
  </si>
  <si>
    <t>290/21</t>
  </si>
  <si>
    <t>SR 290 WB UNDER WELLESLEY AVE</t>
  </si>
  <si>
    <t>E WELLESLEY AVE</t>
  </si>
  <si>
    <t>SR 290 WB</t>
  </si>
  <si>
    <t>005CD13108</t>
  </si>
  <si>
    <t>SBCD UNDER S 56TH ST</t>
  </si>
  <si>
    <t>0002104A</t>
  </si>
  <si>
    <t xml:space="preserve"> 28/113</t>
  </si>
  <si>
    <t>N-N RAMP UNDER PACIFIC AVE</t>
  </si>
  <si>
    <t>0008374A</t>
  </si>
  <si>
    <t xml:space="preserve"> 12/34S</t>
  </si>
  <si>
    <t>520Q500119</t>
  </si>
  <si>
    <t>SR 520 EBCD UNDER SR 513</t>
  </si>
  <si>
    <t>0008195A</t>
  </si>
  <si>
    <t xml:space="preserve">  5/556N-W</t>
  </si>
  <si>
    <t>E-N RAMP UNDER N-W RAMP</t>
  </si>
  <si>
    <t>N-W RAMP  E-N RAMP</t>
  </si>
  <si>
    <t>E-R RAMP UNDER W-S RAMP</t>
  </si>
  <si>
    <t>000000FQ</t>
  </si>
  <si>
    <t xml:space="preserve"> 27/111</t>
  </si>
  <si>
    <t>027</t>
  </si>
  <si>
    <t>SR 27 UNDER RAILROAD</t>
  </si>
  <si>
    <t>STATE ROUTE 27</t>
  </si>
  <si>
    <t>NBCD UNDER W-S RAMP</t>
  </si>
  <si>
    <t>0003922A</t>
  </si>
  <si>
    <t xml:space="preserve">  5/230</t>
  </si>
  <si>
    <t>SR 507 UNDER I-5</t>
  </si>
  <si>
    <t>SR 507  MELLEN ST</t>
  </si>
  <si>
    <t>EXP LANES UNDER NE 50TH ST</t>
  </si>
  <si>
    <t>395P101911</t>
  </si>
  <si>
    <t>US 395 NB TO LEWIS ST</t>
  </si>
  <si>
    <t>005Q117315</t>
  </si>
  <si>
    <t>N-E RAMP UNDER NE 117TH ST</t>
  </si>
  <si>
    <t>0005738B</t>
  </si>
  <si>
    <t xml:space="preserve">  8/104N</t>
  </si>
  <si>
    <t>005LX16297</t>
  </si>
  <si>
    <t>090Q527645</t>
  </si>
  <si>
    <t>S-E RAMP UNDER GROVE RD</t>
  </si>
  <si>
    <t>405P101329</t>
  </si>
  <si>
    <t>N-W RAMP UNDER MAIN ST</t>
  </si>
  <si>
    <t>005P217427</t>
  </si>
  <si>
    <t>N-N TRANSIT RAMP UNDER SR 523</t>
  </si>
  <si>
    <t>005Q216336</t>
  </si>
  <si>
    <t>W-N RAMP UNDER VIADUCT WB</t>
  </si>
  <si>
    <t>005S116074</t>
  </si>
  <si>
    <t>E-S RAMP UNDER ALBRO ST</t>
  </si>
  <si>
    <t>S-W RAMP UNDER RAILROAD</t>
  </si>
  <si>
    <t>0001908A</t>
  </si>
  <si>
    <t>125/12</t>
  </si>
  <si>
    <t>SR 125 / PINE ST UNDER RR</t>
  </si>
  <si>
    <t>SR 125 / PINE ST</t>
  </si>
  <si>
    <t>0006697A</t>
  </si>
  <si>
    <t>432/8S</t>
  </si>
  <si>
    <t>432</t>
  </si>
  <si>
    <t>3RD AVE / SR 411 UNDER SR 432</t>
  </si>
  <si>
    <t>3RD AVE / SR 411</t>
  </si>
  <si>
    <t>0008091A</t>
  </si>
  <si>
    <t>104/1</t>
  </si>
  <si>
    <t>US 101 UNDER SR 104 EB</t>
  </si>
  <si>
    <t>SR 104 EB</t>
  </si>
  <si>
    <t>014R101249</t>
  </si>
  <si>
    <t>SR 14 WB RAMP UNDER 6TH AVE</t>
  </si>
  <si>
    <t>0007110I</t>
  </si>
  <si>
    <t xml:space="preserve">  5/545N-E</t>
  </si>
  <si>
    <t>CHERRY-N RAMP UNDER RAMP BR</t>
  </si>
  <si>
    <t>I-405 NB UNDER I-5 NB</t>
  </si>
  <si>
    <t>0008176A</t>
  </si>
  <si>
    <t xml:space="preserve">  2/7W-W</t>
  </si>
  <si>
    <t>SR 204 UNDER US 2 W-W RAMP</t>
  </si>
  <si>
    <t>SR 204</t>
  </si>
  <si>
    <t>000000IC</t>
  </si>
  <si>
    <t xml:space="preserve"> 99/557</t>
  </si>
  <si>
    <t>099R103398</t>
  </si>
  <si>
    <t>DEXTER WAY N</t>
  </si>
  <si>
    <t>0007505E</t>
  </si>
  <si>
    <t xml:space="preserve">  5/442A</t>
  </si>
  <si>
    <t>005S313329</t>
  </si>
  <si>
    <t>S-S RAMP UNDER S 30TH ST</t>
  </si>
  <si>
    <t>S 30TH ST</t>
  </si>
  <si>
    <t>SR 28 EB UNDER SR 285</t>
  </si>
  <si>
    <t>50TH-S RAMP UNDER NE 45TH ST</t>
  </si>
  <si>
    <t>NBCD UNDER 236TH ST SW</t>
  </si>
  <si>
    <t>0007741H</t>
  </si>
  <si>
    <t xml:space="preserve">  5/537N-W</t>
  </si>
  <si>
    <t>E-N RAMP UNDER N-6TH RAMP</t>
  </si>
  <si>
    <t>I-5 N - 6TH RAMP</t>
  </si>
  <si>
    <t>E-6TH RAMP EB LANES</t>
  </si>
  <si>
    <t>EXP PIKE-N UNDER BOREN ST</t>
  </si>
  <si>
    <t>000093CE</t>
  </si>
  <si>
    <t xml:space="preserve"> 14/111</t>
  </si>
  <si>
    <t>SR 14 UNDER RR TUNNEL</t>
  </si>
  <si>
    <t>0008054A</t>
  </si>
  <si>
    <t>900/24</t>
  </si>
  <si>
    <t>SR 900 UNDER ABERDEEN AVE NE</t>
  </si>
  <si>
    <t>ABERDEEN AVE NE</t>
  </si>
  <si>
    <t>0007565J</t>
  </si>
  <si>
    <t xml:space="preserve">  5/542SCD</t>
  </si>
  <si>
    <t>DEARBORN ST UNDER I-5 SBCD</t>
  </si>
  <si>
    <t>CHERRY-N RAMP UNDER MADISON ST</t>
  </si>
  <si>
    <t>0005129A</t>
  </si>
  <si>
    <t xml:space="preserve">  5/320</t>
  </si>
  <si>
    <t>005P110402</t>
  </si>
  <si>
    <t>N-W RAMP UNDER I-5</t>
  </si>
  <si>
    <t>DESCHUTES PARKWAY</t>
  </si>
  <si>
    <t>N-N RAMP UNDER I-5 SB</t>
  </si>
  <si>
    <t>0002064A</t>
  </si>
  <si>
    <t xml:space="preserve">  2/608</t>
  </si>
  <si>
    <t>NP RY       GALENA</t>
  </si>
  <si>
    <t>STATE ROUTE 2</t>
  </si>
  <si>
    <t>0007118A</t>
  </si>
  <si>
    <t xml:space="preserve">  5/609E</t>
  </si>
  <si>
    <t>005S117050</t>
  </si>
  <si>
    <t>W-S RAMP UNDER NE 70TH ST</t>
  </si>
  <si>
    <t>005HD15463</t>
  </si>
  <si>
    <t>I-5 HOV UNDER I-405</t>
  </si>
  <si>
    <t>005Q125667</t>
  </si>
  <si>
    <t>SR 539 RAMP UNDER N-E RAMP</t>
  </si>
  <si>
    <t>W-N RAMP UNDER ROANOKE ST</t>
  </si>
  <si>
    <t>0007888D</t>
  </si>
  <si>
    <t xml:space="preserve">  5/635W</t>
  </si>
  <si>
    <t>SR 529 - PACIFIC AVE UNDER I-5</t>
  </si>
  <si>
    <t>SR 529 - PACIFIC AVE</t>
  </si>
  <si>
    <t>0007057C</t>
  </si>
  <si>
    <t xml:space="preserve">  5/842W</t>
  </si>
  <si>
    <t>S-80TH RAMP UNDER N-85TH RAMP</t>
  </si>
  <si>
    <t>EXP LANES UNDER 5TH AVE NE</t>
  </si>
  <si>
    <t>S-COL RAMP UNDER UNIV-N RAMP</t>
  </si>
  <si>
    <t>000000QT</t>
  </si>
  <si>
    <t>106/3P</t>
  </si>
  <si>
    <t>106</t>
  </si>
  <si>
    <t>SR 106 UNDER BLUE HERON PED</t>
  </si>
  <si>
    <t>STATE ROUTE 106</t>
  </si>
  <si>
    <t>I-5 NB UNDER KLICKITAT DR</t>
  </si>
  <si>
    <t>005S116507</t>
  </si>
  <si>
    <t>JAMES-S RAMP UNDER YESLER WAY</t>
  </si>
  <si>
    <t>0002662A</t>
  </si>
  <si>
    <t xml:space="preserve"> 27/105</t>
  </si>
  <si>
    <t>014Q501249</t>
  </si>
  <si>
    <t>SR 14 EB RAMP UNDER 6TH AVE</t>
  </si>
  <si>
    <t>520R100143</t>
  </si>
  <si>
    <t>W-MONT RAMP UNDER 24TH AVE</t>
  </si>
  <si>
    <t>0008190I</t>
  </si>
  <si>
    <t>405/35N-W</t>
  </si>
  <si>
    <t>I-405 N-W TUNNEL</t>
  </si>
  <si>
    <t>005Q216562R</t>
  </si>
  <si>
    <t>EXP-5TH  TUNNEL</t>
  </si>
  <si>
    <t>0007401G</t>
  </si>
  <si>
    <t xml:space="preserve">  5/522W</t>
  </si>
  <si>
    <t>E-N RAMP UNDER I-5 SB</t>
  </si>
  <si>
    <t>0006304A</t>
  </si>
  <si>
    <t xml:space="preserve">  5/573N-N</t>
  </si>
  <si>
    <t>I-5 N RAMP TO NE 50TH ST</t>
  </si>
  <si>
    <t>RAMP 45TH TO I-5 N</t>
  </si>
  <si>
    <t>RAMP NB I-5 TO 50TH</t>
  </si>
  <si>
    <t>0003717A</t>
  </si>
  <si>
    <t xml:space="preserve">  4/230</t>
  </si>
  <si>
    <t>SR 411 UNDER SR 4</t>
  </si>
  <si>
    <t>SR 4</t>
  </si>
  <si>
    <t>COWLITZ R / RR / SR 411</t>
  </si>
  <si>
    <t>S-N RAMP UNDER I-5</t>
  </si>
  <si>
    <t>002FI00126</t>
  </si>
  <si>
    <t>FRONTAGE RD UNDER EBEY SL BR</t>
  </si>
  <si>
    <t>0002051A</t>
  </si>
  <si>
    <t xml:space="preserve"> 14/128</t>
  </si>
  <si>
    <t>TUNNEL NO 1</t>
  </si>
  <si>
    <t>405CI02389</t>
  </si>
  <si>
    <t>I-405 NBCD UNDER NE 195TH ST</t>
  </si>
  <si>
    <t>0001618A</t>
  </si>
  <si>
    <t>101/3</t>
  </si>
  <si>
    <t>FORT COLUMBIA TUNNEL</t>
  </si>
  <si>
    <t>005S116615</t>
  </si>
  <si>
    <t>HOWELL-S RAMP UNDER OLIVE WAY</t>
  </si>
  <si>
    <t>005Q516479</t>
  </si>
  <si>
    <t>DEARBORN-N UNDER W-NBCD RAMP</t>
  </si>
  <si>
    <t>CHERRY-N RAMP UNDER SPRING ST</t>
  </si>
  <si>
    <t>000000JH</t>
  </si>
  <si>
    <t>123/106</t>
  </si>
  <si>
    <t>123</t>
  </si>
  <si>
    <t>STATE ROUTE 123</t>
  </si>
  <si>
    <t>0002475A</t>
  </si>
  <si>
    <t xml:space="preserve"> 97/515</t>
  </si>
  <si>
    <t>0006066A</t>
  </si>
  <si>
    <t xml:space="preserve"> 18/10</t>
  </si>
  <si>
    <t>164</t>
  </si>
  <si>
    <t>SR 164 UNDER SR 18</t>
  </si>
  <si>
    <t>SR 164</t>
  </si>
  <si>
    <t>EXP LANES UNDER N-85TH RAMP</t>
  </si>
  <si>
    <t>005CI12713</t>
  </si>
  <si>
    <t>NBCD UNDER SR 512</t>
  </si>
  <si>
    <t>0007064B</t>
  </si>
  <si>
    <t xml:space="preserve">  5/102W</t>
  </si>
  <si>
    <t>0007157A</t>
  </si>
  <si>
    <t xml:space="preserve">  9/122</t>
  </si>
  <si>
    <t>009</t>
  </si>
  <si>
    <t>SR 9 UNDER BICKFORD AVE</t>
  </si>
  <si>
    <t>BICKFORD AVE</t>
  </si>
  <si>
    <t>0006800E</t>
  </si>
  <si>
    <t xml:space="preserve">  5/555E-S</t>
  </si>
  <si>
    <t>005S116650</t>
  </si>
  <si>
    <t>E-S RAMP  TUNNEL</t>
  </si>
  <si>
    <t>EXP PIKE-N UNDER PINE ST</t>
  </si>
  <si>
    <t>0006603A</t>
  </si>
  <si>
    <t xml:space="preserve"> 90/201</t>
  </si>
  <si>
    <t>SR 26 UNDER I-90</t>
  </si>
  <si>
    <t>0007967C</t>
  </si>
  <si>
    <t xml:space="preserve"> 99/508S-S</t>
  </si>
  <si>
    <t>099FD02297</t>
  </si>
  <si>
    <t>S 116TH WAY UNDER S-S RAMP</t>
  </si>
  <si>
    <t>S 116TH WAY</t>
  </si>
  <si>
    <t>0007565F</t>
  </si>
  <si>
    <t xml:space="preserve">  5/542E</t>
  </si>
  <si>
    <t>005S116545</t>
  </si>
  <si>
    <t>SPRING-S RAMP UNDER MADISON ST</t>
  </si>
  <si>
    <t>005S110373</t>
  </si>
  <si>
    <t>E-S RAMP UNDER CUSTER WAY</t>
  </si>
  <si>
    <t>N-S RAMP UNDER I-5 NB</t>
  </si>
  <si>
    <t>000000ED</t>
  </si>
  <si>
    <t xml:space="preserve"> 90/538E-S</t>
  </si>
  <si>
    <t>E-S RAMP UNDER FISH LAKE TRAIL</t>
  </si>
  <si>
    <t>0002268A</t>
  </si>
  <si>
    <t xml:space="preserve">  2/42</t>
  </si>
  <si>
    <t>005R116831</t>
  </si>
  <si>
    <t>S-E RAMP UNDER 10TH AVE</t>
  </si>
  <si>
    <t>SR 520 EBCD UNDER 24TH AVE E</t>
  </si>
  <si>
    <t>005HI15420</t>
  </si>
  <si>
    <t>0006470B</t>
  </si>
  <si>
    <t xml:space="preserve">  5/568S-E</t>
  </si>
  <si>
    <t>S-AIRPORT RAMP UNDER I-90</t>
  </si>
  <si>
    <t>395R101859</t>
  </si>
  <si>
    <t>S-W RAMP UNDER SR 240 WB</t>
  </si>
  <si>
    <t>0007954C</t>
  </si>
  <si>
    <t xml:space="preserve"> 90/546S-E</t>
  </si>
  <si>
    <t>RAMP UNDER S-E RAMP</t>
  </si>
  <si>
    <t>DIVISION ST</t>
  </si>
  <si>
    <t>DEARBORN UNDER S-E RAMP</t>
  </si>
  <si>
    <t>N-SENECA RAMP UNDER MADISON ST</t>
  </si>
  <si>
    <t>0004875A</t>
  </si>
  <si>
    <t xml:space="preserve"> 17/102</t>
  </si>
  <si>
    <t>SR 17 UNDER RAILROAD</t>
  </si>
  <si>
    <t>W-N RAMP UNDER RAILROAD</t>
  </si>
  <si>
    <t>0007565I</t>
  </si>
  <si>
    <t xml:space="preserve">  5/542NCD</t>
  </si>
  <si>
    <t>DEARBORN ST UNDER I-5 NBCD</t>
  </si>
  <si>
    <t>SBCD UNDER MADISON ST</t>
  </si>
  <si>
    <t>0005115A</t>
  </si>
  <si>
    <t>117/1</t>
  </si>
  <si>
    <t>US 101 UNDER SR 117</t>
  </si>
  <si>
    <t>SR 117 NB</t>
  </si>
  <si>
    <t>N-S RAMP UNDER I-5 SB</t>
  </si>
  <si>
    <t>000000KM</t>
  </si>
  <si>
    <t xml:space="preserve"> 90/24S</t>
  </si>
  <si>
    <t>MT BAKER RIDGE TUNNEL</t>
  </si>
  <si>
    <t>0002351A</t>
  </si>
  <si>
    <t>395/503</t>
  </si>
  <si>
    <t>STATE ROUTE 395</t>
  </si>
  <si>
    <t>518Q100270</t>
  </si>
  <si>
    <t>N-E RAMP UNDER SR 99</t>
  </si>
  <si>
    <t>W-MONT RAMP UNDER W-S RAMP</t>
  </si>
  <si>
    <t>005P117111</t>
  </si>
  <si>
    <t>S-E RAMP UNDER N-W RAMP</t>
  </si>
  <si>
    <t>SR 522 EB UNDER N-N RAMP</t>
  </si>
  <si>
    <t>UNION ST RAMP UNDER CONV CTR</t>
  </si>
  <si>
    <t>EXP LANES UNDER W-S RAMP</t>
  </si>
  <si>
    <t>SBCD UNDER E-N RAMP</t>
  </si>
  <si>
    <t>005Q514431</t>
  </si>
  <si>
    <t>E-N RAMP UNDER S 320TH ST</t>
  </si>
  <si>
    <t>0004795A</t>
  </si>
  <si>
    <t xml:space="preserve">  5/711</t>
  </si>
  <si>
    <t>538</t>
  </si>
  <si>
    <t>SR 538 UNDER I-5</t>
  </si>
  <si>
    <t>SR 538</t>
  </si>
  <si>
    <t>005R116333</t>
  </si>
  <si>
    <t>S-E RAMP UNDER VIADUCT WB</t>
  </si>
  <si>
    <t>005R113418</t>
  </si>
  <si>
    <t>S-N RAMP UNDER MCKINLEY WAY</t>
  </si>
  <si>
    <t>0006974B</t>
  </si>
  <si>
    <t xml:space="preserve"> 20/316</t>
  </si>
  <si>
    <t>0001994A</t>
  </si>
  <si>
    <t>507/107</t>
  </si>
  <si>
    <t>0002138A</t>
  </si>
  <si>
    <t xml:space="preserve"> 12/308</t>
  </si>
  <si>
    <t>RIMROCK TUNNEL</t>
  </si>
  <si>
    <t>N-W RAMP UNDER PACIFIC AVE</t>
  </si>
  <si>
    <t>0008227A</t>
  </si>
  <si>
    <t xml:space="preserve"> 20/244</t>
  </si>
  <si>
    <t>SR 20 UNDER SCOTT PAPER CO RD</t>
  </si>
  <si>
    <t>SCOTT PAPER CO RD</t>
  </si>
  <si>
    <t>E-S RAMP UNDER SR 99</t>
  </si>
  <si>
    <t>N-E RAMP UNDER NE 70TH ST</t>
  </si>
  <si>
    <t>E-N RAMP UNDER I-405 SB</t>
  </si>
  <si>
    <t>000000KT</t>
  </si>
  <si>
    <t xml:space="preserve"> 25/114</t>
  </si>
  <si>
    <t>EXP LANES UNDER ROANOKE ST</t>
  </si>
  <si>
    <t>0007888C</t>
  </si>
  <si>
    <t xml:space="preserve">  5/635E</t>
  </si>
  <si>
    <t>SR 529 / PACIFIC AVE</t>
  </si>
  <si>
    <t>SBCD UNDER W-S RAMP</t>
  </si>
  <si>
    <t>0003941A</t>
  </si>
  <si>
    <t>292/4</t>
  </si>
  <si>
    <t>292</t>
  </si>
  <si>
    <t>SR 292 UNDER RAILROAD</t>
  </si>
  <si>
    <t>GN RY     LOON LAK</t>
  </si>
  <si>
    <t>STATE ROUTE 292</t>
  </si>
  <si>
    <t>0006145B</t>
  </si>
  <si>
    <t xml:space="preserve">  5/433</t>
  </si>
  <si>
    <t>S-N RAMP      ER17</t>
  </si>
  <si>
    <t>SR 240 EB UNDER US 395</t>
  </si>
  <si>
    <t>0005761B</t>
  </si>
  <si>
    <t xml:space="preserve"> 90/322N</t>
  </si>
  <si>
    <t>N-6TH RAMP UNDER W-S RAMP</t>
  </si>
  <si>
    <t>005P526239</t>
  </si>
  <si>
    <t>NB RAMP UNDER AXTON RD/MAIN ST</t>
  </si>
  <si>
    <t>0006966B</t>
  </si>
  <si>
    <t xml:space="preserve"> 90/78N</t>
  </si>
  <si>
    <t>0001735A</t>
  </si>
  <si>
    <t xml:space="preserve"> 14/215</t>
  </si>
  <si>
    <t>LYLE TUNNEL</t>
  </si>
  <si>
    <t>0006635C</t>
  </si>
  <si>
    <t xml:space="preserve">  5/553E-S</t>
  </si>
  <si>
    <t>REV RAMP UNDER YALE ST RAMP</t>
  </si>
  <si>
    <t>YALE ST RAMP</t>
  </si>
  <si>
    <t>I-5 REV RAMP</t>
  </si>
  <si>
    <t>0017967G</t>
  </si>
  <si>
    <t>395/420P</t>
  </si>
  <si>
    <t>5306302561</t>
  </si>
  <si>
    <t>LINCOLN RD UNDER PED CROSSING</t>
  </si>
  <si>
    <t>PEDESTRIAN PATH</t>
  </si>
  <si>
    <t>LINCOLN RD</t>
  </si>
  <si>
    <t>NBCD UNDER MAIN ST</t>
  </si>
  <si>
    <t>005Q216818</t>
  </si>
  <si>
    <t>W-N RP UNDER 10TH TO HARVARD</t>
  </si>
  <si>
    <t>0014407A</t>
  </si>
  <si>
    <t>519/101FTP</t>
  </si>
  <si>
    <t>SEATTLE SLIP 1 PASS. OHL</t>
  </si>
  <si>
    <t>SR 519</t>
  </si>
  <si>
    <t>0013542A</t>
  </si>
  <si>
    <t>305/4FTP</t>
  </si>
  <si>
    <t>BAINBRIDGE PED. RAMP</t>
  </si>
  <si>
    <t>SR 305, EAGLE HARBOR</t>
  </si>
  <si>
    <t>000000RD</t>
  </si>
  <si>
    <t>519/105FTE</t>
  </si>
  <si>
    <t>SEATTLE EXPRESS FERRY</t>
  </si>
  <si>
    <t>PUGET SOUND @ SEATTLE</t>
  </si>
  <si>
    <t>Z</t>
  </si>
  <si>
    <t>0005705C</t>
  </si>
  <si>
    <t xml:space="preserve"> 90/220P</t>
  </si>
  <si>
    <t>MOSES LAKE PED WALKWAY</t>
  </si>
  <si>
    <t>MOSES LAKE</t>
  </si>
  <si>
    <t>0007486C</t>
  </si>
  <si>
    <t>519/102FTP</t>
  </si>
  <si>
    <t>SEATTLE SLIP 3 PEDESTRIAN</t>
  </si>
  <si>
    <t>0007486D</t>
  </si>
  <si>
    <t>519/103FTP</t>
  </si>
  <si>
    <t>SEATTLE SLIP 2 PEDESTRIAN</t>
  </si>
  <si>
    <t>0009500A</t>
  </si>
  <si>
    <t>169/30P</t>
  </si>
  <si>
    <t>PEDESTRIAN HALF BRIDGE</t>
  </si>
  <si>
    <t>WOODLAND AREA</t>
  </si>
  <si>
    <t>0009699A</t>
  </si>
  <si>
    <t xml:space="preserve"> 90/43P</t>
  </si>
  <si>
    <t>MERCER SL PEDESTRIAN BR</t>
  </si>
  <si>
    <t>MERCER SLOUGH</t>
  </si>
  <si>
    <t>0011743A</t>
  </si>
  <si>
    <t>104/5.1FTP</t>
  </si>
  <si>
    <t>SOUTHPOINT TERMINAL</t>
  </si>
  <si>
    <t>FORMER FERRY TERM</t>
  </si>
  <si>
    <t>HOOD CANAL</t>
  </si>
  <si>
    <t>0012156H</t>
  </si>
  <si>
    <t xml:space="preserve"> 14/2A</t>
  </si>
  <si>
    <t>BNRR OVER APPLE TREE ACCESS</t>
  </si>
  <si>
    <t>APPLE TREE PATHWAY</t>
  </si>
  <si>
    <t>0012585A</t>
  </si>
  <si>
    <t>516/8P</t>
  </si>
  <si>
    <t>GREEN RIVER PED BRIDGE</t>
  </si>
  <si>
    <t>GREEN RIVER</t>
  </si>
  <si>
    <t>0012643C</t>
  </si>
  <si>
    <t>101/115PD1</t>
  </si>
  <si>
    <t>E-S PEDESTRIAN RAMP</t>
  </si>
  <si>
    <t>TERRAIN</t>
  </si>
  <si>
    <t>0012643D</t>
  </si>
  <si>
    <t>101/115PD2</t>
  </si>
  <si>
    <t>NW PEDESTRIAN RAMP</t>
  </si>
  <si>
    <t>CITY ALLEY</t>
  </si>
  <si>
    <t>0013168B</t>
  </si>
  <si>
    <t xml:space="preserve"> 90/24.1P</t>
  </si>
  <si>
    <t>MT BAKER TUNNEL PED APPR</t>
  </si>
  <si>
    <t>0013499A</t>
  </si>
  <si>
    <t>160/104FTE</t>
  </si>
  <si>
    <t>VASHON EXPRESS FERRY</t>
  </si>
  <si>
    <t>PUGET SOUND</t>
  </si>
  <si>
    <t>0014052C</t>
  </si>
  <si>
    <t>405/18P</t>
  </si>
  <si>
    <t>CEDAR RIVER PED BRIDGE</t>
  </si>
  <si>
    <t>CEDAR RIVER</t>
  </si>
  <si>
    <t>0015137K</t>
  </si>
  <si>
    <t>823/7BP</t>
  </si>
  <si>
    <t>BIKE/PED OVER RAILROAD</t>
  </si>
  <si>
    <t>BICYCLE / PED PATH</t>
  </si>
  <si>
    <t>WCRR</t>
  </si>
  <si>
    <t>0015222A</t>
  </si>
  <si>
    <t>304/16FTP</t>
  </si>
  <si>
    <t>BREMERTON PASSENGER RAMP</t>
  </si>
  <si>
    <t>SINCLAIR INLET</t>
  </si>
  <si>
    <t>0015257A</t>
  </si>
  <si>
    <t>104/102FTP</t>
  </si>
  <si>
    <t>EDMONDS FERRY TERMINAL PED</t>
  </si>
  <si>
    <t>FT PED</t>
  </si>
  <si>
    <t>PUGET SOUND @ EDMONDS</t>
  </si>
  <si>
    <t>0015511E</t>
  </si>
  <si>
    <t xml:space="preserve">  2/5BP1</t>
  </si>
  <si>
    <t>HOMEACRES ROAD BIKE/PED</t>
  </si>
  <si>
    <t>BICYCLE PATH</t>
  </si>
  <si>
    <t>EBEY ISLAND</t>
  </si>
  <si>
    <t>0015511F</t>
  </si>
  <si>
    <t xml:space="preserve">  2/5BP2</t>
  </si>
  <si>
    <t>0016991D</t>
  </si>
  <si>
    <t xml:space="preserve">  5/626.5A</t>
  </si>
  <si>
    <t>AQUEDUCT/PED XING OVER BNSF</t>
  </si>
  <si>
    <t>0017536A</t>
  </si>
  <si>
    <t xml:space="preserve">  2/270P</t>
  </si>
  <si>
    <t>PEDESTRIAN TRAIL OVER RR</t>
  </si>
  <si>
    <t>WENATCHEE TRAIL</t>
  </si>
  <si>
    <t>0017677A</t>
  </si>
  <si>
    <t>285/10P</t>
  </si>
  <si>
    <t>PED TUNNEL UNDER G SELLAR BR</t>
  </si>
  <si>
    <t>NONE</t>
  </si>
  <si>
    <t>0017786A</t>
  </si>
  <si>
    <t xml:space="preserve"> 90/74.5P</t>
  </si>
  <si>
    <t>PED TRAIL OVER DITCH</t>
  </si>
  <si>
    <t>DITCH</t>
  </si>
  <si>
    <t>00200426</t>
  </si>
  <si>
    <t>305/2P</t>
  </si>
  <si>
    <t>PED BRIDGE PARALLEL TO SR 305</t>
  </si>
  <si>
    <t>WINERY WALKING TR</t>
  </si>
  <si>
    <t>08642100</t>
  </si>
  <si>
    <t xml:space="preserve"> 90/75P</t>
  </si>
  <si>
    <t>E FK ISSAQUAH CREEK PED TRAIL</t>
  </si>
  <si>
    <t>E FK ISSAQUAH CREEK</t>
  </si>
  <si>
    <t>00200436</t>
  </si>
  <si>
    <t>DSHS-1</t>
  </si>
  <si>
    <t>VCMIN_Inches</t>
  </si>
  <si>
    <t>Reported Inches</t>
  </si>
  <si>
    <t>Reported_VCMIN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</si>
</sst>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qolymsql14p BridgeInventoryLocation BRIDGEUNDERLOCATIONS" connectionId="1" autoFormatId="16" applyNumberFormats="0" applyBorderFormats="0" applyFontFormats="0" applyPatternFormats="0" applyAlignmentFormats="0" applyWidthHeightFormats="0">
  <queryTableRefresh nextId="30" unboundColumnsRight="3">
    <queryTableFields count="28">
      <queryTableField id="1" name="objectid" tableColumnId="1"/>
      <queryTableField id="2" name="structure_id" tableColumnId="2"/>
      <queryTableField id="3" name="bridge_no" tableColumnId="3"/>
      <queryTableField id="4" name="directional_indicator_LOC" tableColumnId="4"/>
      <queryTableField id="5" name="arm_beg" tableColumnId="5"/>
      <queryTableField id="6" name="arm_end" tableColumnId="6"/>
      <queryTableField id="7" name="StackOrder" tableColumnId="7"/>
      <queryTableField id="8" name="lrs_route" tableColumnId="8"/>
      <queryTableField id="9" name="lrs_traffic_flow_beg" tableColumnId="9"/>
      <queryTableField id="10" name="ahead_back_indicator_1" tableColumnId="10"/>
      <queryTableField id="11" name="Latitude" tableColumnId="11"/>
      <queryTableField id="12" name="Longitude" tableColumnId="12"/>
      <queryTableField id="13" name="crossing_description" tableColumnId="13"/>
      <queryTableField id="14" name="facilities_carried" tableColumnId="14"/>
      <queryTableField id="15" name="feature_intersected" tableColumnId="15"/>
      <queryTableField id="16" name="structure_length" tableColumnId="16"/>
      <queryTableField id="17" name="VCMAX" tableColumnId="17"/>
      <queryTableField id="18" name="VCMIN" tableColumnId="18"/>
      <queryTableField id="19" name="vert_clrnc_route_max" tableColumnId="19"/>
      <queryTableField id="20" name="vert_clrnc_route_min" tableColumnId="20"/>
      <queryTableField id="21" name="vert_clrnc_rvrs_max" tableColumnId="21"/>
      <queryTableField id="22" name="vert_clrnc_rvrs_min" tableColumnId="22"/>
      <queryTableField id="23" name="min_vert_deck" tableColumnId="23"/>
      <queryTableField id="24" name="on_under_code" tableColumnId="24"/>
      <queryTableField id="25" name="RP" tableColumnId="25"/>
      <queryTableField id="26" dataBound="0" tableColumnId="26"/>
      <queryTableField id="27" dataBound="0" tableColumnId="27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qolymsql14p_BridgeInventoryLocation_BRIDGEUNDERLOCATIONS" displayName="Table_hqolymsql14p_BridgeInventoryLocation_BRIDGEUNDERLOCATIONS" ref="A1:AB2276" tableType="queryTable" totalsRowShown="0">
  <autoFilter ref="A1:AB2276"/>
  <tableColumns count="28">
    <tableColumn id="1" uniqueName="1" name="objectid" queryTableFieldId="1"/>
    <tableColumn id="2" uniqueName="2" name="structure_id" queryTableFieldId="2"/>
    <tableColumn id="3" uniqueName="3" name="bridge_no" queryTableFieldId="3"/>
    <tableColumn id="4" uniqueName="4" name="directional_indicator_LOC" queryTableFieldId="4"/>
    <tableColumn id="5" uniqueName="5" name="arm_beg" queryTableFieldId="5"/>
    <tableColumn id="6" uniqueName="6" name="arm_end" queryTableFieldId="6"/>
    <tableColumn id="7" uniqueName="7" name="StackOrder" queryTableFieldId="7"/>
    <tableColumn id="8" uniqueName="8" name="lrs_route" queryTableFieldId="8"/>
    <tableColumn id="9" uniqueName="9" name="lrs_traffic_flow_beg" queryTableFieldId="9"/>
    <tableColumn id="10" uniqueName="10" name="ahead_back_indicator_1" queryTableFieldId="10"/>
    <tableColumn id="11" uniqueName="11" name="Latitude" queryTableFieldId="11"/>
    <tableColumn id="12" uniqueName="12" name="Longitude" queryTableFieldId="12"/>
    <tableColumn id="13" uniqueName="13" name="crossing_description" queryTableFieldId="13"/>
    <tableColumn id="14" uniqueName="14" name="facilities_carried" queryTableFieldId="14"/>
    <tableColumn id="15" uniqueName="15" name="feature_intersected" queryTableFieldId="15"/>
    <tableColumn id="16" uniqueName="16" name="structure_length" queryTableFieldId="16"/>
    <tableColumn id="17" uniqueName="17" name="VCMAX" queryTableFieldId="17"/>
    <tableColumn id="18" uniqueName="18" name="VCMIN" queryTableFieldId="18"/>
    <tableColumn id="19" uniqueName="19" name="vert_clrnc_route_max" queryTableFieldId="19"/>
    <tableColumn id="20" uniqueName="20" name="vert_clrnc_route_min" queryTableFieldId="20"/>
    <tableColumn id="21" uniqueName="21" name="vert_clrnc_rvrs_max" queryTableFieldId="21"/>
    <tableColumn id="22" uniqueName="22" name="vert_clrnc_rvrs_min" queryTableFieldId="22"/>
    <tableColumn id="23" uniqueName="23" name="min_vert_deck" queryTableFieldId="23"/>
    <tableColumn id="24" uniqueName="24" name="on_under_code" queryTableFieldId="24"/>
    <tableColumn id="25" uniqueName="25" name="RP" queryTableFieldId="25"/>
    <tableColumn id="26" uniqueName="26" name="VCMIN_Inches" queryTableFieldId="26" dataDxfId="2">
      <calculatedColumnFormula>ROUND(Table_hqolymsql14p_BridgeInventoryLocation_BRIDGEUNDERLOCATIONS[[#This Row],[VCMIN]] / 100, 0) * 12 + MOD(Table_hqolymsql14p_BridgeInventoryLocation_BRIDGEUNDERLOCATIONS[[#This Row],[VCMIN]], 100)</calculatedColumnFormula>
    </tableColumn>
    <tableColumn id="27" uniqueName="27" name="Reported Inches" queryTableFieldId="27" dataDxfId="1">
      <calculatedColumnFormula>Table_hqolymsql14p_BridgeInventoryLocation_BRIDGEUNDERLOCATIONS[[#This Row],[VCMIN_Inches]]-3</calculatedColumnFormula>
    </tableColumn>
    <tableColumn id="29" uniqueName="29" name="Reported_VCMIN" queryTableFieldId="29" dataDxfId="0">
      <calculatedColumnFormula>(TRUNC((Table_hqolymsql14p_BridgeInventoryLocation_BRIDGEUNDERLOCATIONS[[#This Row],[Reported Inches]]/12))*100) + MOD(Table_hqolymsql14p_BridgeInventoryLocation_BRIDGEUNDERLOCATIONS[[#This Row],[Reported Inches]], 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4.4" x14ac:dyDescent="0.3"/>
  <cols>
    <col min="4" max="4" width="12" bestFit="1" customWidth="1"/>
  </cols>
  <sheetData>
    <row r="1" spans="1:4" x14ac:dyDescent="0.25">
      <c r="B1" t="s">
        <v>4</v>
      </c>
      <c r="C1" t="s">
        <v>1</v>
      </c>
      <c r="D1" t="s">
        <v>0</v>
      </c>
    </row>
    <row r="2" spans="1:4" x14ac:dyDescent="0.25">
      <c r="A2" t="s">
        <v>2</v>
      </c>
      <c r="B2">
        <v>1505</v>
      </c>
      <c r="C2" s="1">
        <f>ROUND(BridgeDBValue/100,0)*12+MOD(BridgeDBValue,100)</f>
        <v>185</v>
      </c>
      <c r="D2" s="1">
        <f>ROUND(BridgeDBValue/100,0)+(MOD(BridgeDBValue,100)/12)</f>
        <v>15.416666666666666</v>
      </c>
    </row>
    <row r="3" spans="1:4" x14ac:dyDescent="0.25">
      <c r="A3" t="s">
        <v>3</v>
      </c>
      <c r="C3" s="1">
        <f>(ROUND(BridgeDBValue/100,0)*12+MOD(BridgeDBValue,100))-3</f>
        <v>182</v>
      </c>
      <c r="D3" s="1">
        <f>(ROUND(BridgeDBValue/100,0)+(MOD(BridgeDBValue,100)/12))-3/12</f>
        <v>15.166666666666666</v>
      </c>
    </row>
    <row r="5" spans="1:4" x14ac:dyDescent="0.25">
      <c r="A5" t="s">
        <v>2</v>
      </c>
      <c r="B5">
        <v>1400</v>
      </c>
      <c r="C5" s="1">
        <f>ROUND(B5/100,0)*12+MOD(BridgeDBValue,100)</f>
        <v>173</v>
      </c>
      <c r="D5" s="1">
        <f>ROUND(B5/100,0)+(MOD(B5,100)/12)</f>
        <v>14</v>
      </c>
    </row>
    <row r="6" spans="1:4" x14ac:dyDescent="0.25">
      <c r="A6" t="s">
        <v>3</v>
      </c>
      <c r="C6" s="1">
        <f>(ROUND(B5/100,0)*12+MOD(B5,100))-3</f>
        <v>165</v>
      </c>
      <c r="D6" s="1">
        <f>(ROUND(B5/100,0)+(MOD(B5,100)/12))-3/12</f>
        <v>13.75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76"/>
  <sheetViews>
    <sheetView tabSelected="1" topLeftCell="S1" workbookViewId="0">
      <selection activeCell="AB2" sqref="AB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11.77734375" bestFit="1" customWidth="1"/>
    <col min="4" max="4" width="25.21875" bestFit="1" customWidth="1"/>
    <col min="5" max="5" width="10.6640625" bestFit="1" customWidth="1"/>
    <col min="6" max="6" width="10.77734375" bestFit="1" customWidth="1"/>
    <col min="7" max="7" width="12.5546875" bestFit="1" customWidth="1"/>
    <col min="8" max="8" width="14.21875" bestFit="1" customWidth="1"/>
    <col min="9" max="9" width="20.109375" bestFit="1" customWidth="1"/>
    <col min="10" max="10" width="24.21875" bestFit="1" customWidth="1"/>
    <col min="11" max="11" width="10.109375" bestFit="1" customWidth="1"/>
    <col min="12" max="12" width="11.6640625" bestFit="1" customWidth="1"/>
    <col min="13" max="13" width="34.44140625" bestFit="1" customWidth="1"/>
    <col min="14" max="14" width="21.5546875" bestFit="1" customWidth="1"/>
    <col min="15" max="15" width="26.5546875" bestFit="1" customWidth="1"/>
    <col min="16" max="16" width="17.21875" bestFit="1" customWidth="1"/>
    <col min="17" max="17" width="9.6640625" bestFit="1" customWidth="1"/>
    <col min="18" max="18" width="9.21875" bestFit="1" customWidth="1"/>
    <col min="19" max="19" width="21.88671875" bestFit="1" customWidth="1"/>
    <col min="20" max="20" width="21.5546875" bestFit="1" customWidth="1"/>
    <col min="21" max="21" width="20.44140625" bestFit="1" customWidth="1"/>
    <col min="22" max="22" width="20.109375" bestFit="1" customWidth="1"/>
    <col min="23" max="23" width="15.88671875" bestFit="1" customWidth="1"/>
    <col min="24" max="24" width="16.6640625" bestFit="1" customWidth="1"/>
    <col min="25" max="25" width="5.44140625" bestFit="1" customWidth="1"/>
    <col min="26" max="26" width="15.77734375" bestFit="1" customWidth="1"/>
    <col min="28" max="28" width="18.109375" bestFit="1" customWidth="1"/>
  </cols>
  <sheetData>
    <row r="1" spans="1:28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5206</v>
      </c>
      <c r="AA1" t="s">
        <v>5207</v>
      </c>
      <c r="AB1" t="s">
        <v>5208</v>
      </c>
    </row>
    <row r="2" spans="1:28" x14ac:dyDescent="0.3">
      <c r="A2">
        <v>1</v>
      </c>
      <c r="B2" t="s">
        <v>30</v>
      </c>
      <c r="C2" t="s">
        <v>31</v>
      </c>
      <c r="D2" t="s">
        <v>32</v>
      </c>
      <c r="E2">
        <v>13.89</v>
      </c>
      <c r="G2">
        <v>0</v>
      </c>
      <c r="H2" t="s">
        <v>33</v>
      </c>
      <c r="I2">
        <v>15.82</v>
      </c>
      <c r="J2" t="s">
        <v>34</v>
      </c>
      <c r="K2">
        <v>47.548673000000001</v>
      </c>
      <c r="L2">
        <v>-122.061054</v>
      </c>
      <c r="M2" t="s">
        <v>35</v>
      </c>
      <c r="N2" t="s">
        <v>36</v>
      </c>
      <c r="O2" t="s">
        <v>37</v>
      </c>
      <c r="P2">
        <v>240</v>
      </c>
      <c r="Q2">
        <v>1704</v>
      </c>
      <c r="R2">
        <v>1610</v>
      </c>
      <c r="S2">
        <v>1704</v>
      </c>
      <c r="T2">
        <v>1704</v>
      </c>
      <c r="U2">
        <v>1704</v>
      </c>
      <c r="V2">
        <v>1610</v>
      </c>
      <c r="W2">
        <v>9999</v>
      </c>
      <c r="X2" t="s">
        <v>38</v>
      </c>
      <c r="Y2">
        <v>1</v>
      </c>
      <c r="Z2">
        <f>ROUND(Table_hqolymsql14p_BridgeInventoryLocation_BRIDGEUNDERLOCATIONS[[#This Row],[VCMIN]] / 100, 0) * 12 + MOD(Table_hqolymsql14p_BridgeInventoryLocation_BRIDGEUNDERLOCATIONS[[#This Row],[VCMIN]], 100)</f>
        <v>202</v>
      </c>
      <c r="AA2">
        <f>Table_hqolymsql14p_BridgeInventoryLocation_BRIDGEUNDERLOCATIONS[[#This Row],[VCMIN_Inches]]-3</f>
        <v>199</v>
      </c>
      <c r="AB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3" spans="1:28" x14ac:dyDescent="0.3">
      <c r="A3">
        <v>2</v>
      </c>
      <c r="B3" t="s">
        <v>39</v>
      </c>
      <c r="C3" t="s">
        <v>40</v>
      </c>
      <c r="D3" t="s">
        <v>32</v>
      </c>
      <c r="E3">
        <v>88.05</v>
      </c>
      <c r="G3">
        <v>0</v>
      </c>
      <c r="H3" t="s">
        <v>33</v>
      </c>
      <c r="I3">
        <v>89.77</v>
      </c>
      <c r="J3" t="s">
        <v>34</v>
      </c>
      <c r="K3">
        <v>47.158385000000003</v>
      </c>
      <c r="L3">
        <v>-120.83335099999999</v>
      </c>
      <c r="M3" t="s">
        <v>41</v>
      </c>
      <c r="N3" t="s">
        <v>42</v>
      </c>
      <c r="O3" t="s">
        <v>37</v>
      </c>
      <c r="P3">
        <v>271</v>
      </c>
      <c r="Q3">
        <v>1804</v>
      </c>
      <c r="R3">
        <v>1804</v>
      </c>
      <c r="S3">
        <v>1604</v>
      </c>
      <c r="T3">
        <v>1603</v>
      </c>
      <c r="U3">
        <v>1804</v>
      </c>
      <c r="V3">
        <v>1804</v>
      </c>
      <c r="W3">
        <v>9999</v>
      </c>
      <c r="X3" t="s">
        <v>38</v>
      </c>
      <c r="Y3">
        <v>1</v>
      </c>
      <c r="Z3">
        <f>ROUND(Table_hqolymsql14p_BridgeInventoryLocation_BRIDGEUNDERLOCATIONS[[#This Row],[VCMIN]] / 100, 0) * 12 + MOD(Table_hqolymsql14p_BridgeInventoryLocation_BRIDGEUNDERLOCATIONS[[#This Row],[VCMIN]], 100)</f>
        <v>220</v>
      </c>
      <c r="AA3">
        <f>Table_hqolymsql14p_BridgeInventoryLocation_BRIDGEUNDERLOCATIONS[[#This Row],[VCMIN_Inches]]-3</f>
        <v>217</v>
      </c>
      <c r="AB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4" spans="1:28" x14ac:dyDescent="0.3">
      <c r="A4">
        <v>3</v>
      </c>
      <c r="B4" t="s">
        <v>43</v>
      </c>
      <c r="C4" t="s">
        <v>44</v>
      </c>
      <c r="D4" t="s">
        <v>32</v>
      </c>
      <c r="E4">
        <v>1.3</v>
      </c>
      <c r="G4">
        <v>0</v>
      </c>
      <c r="H4" t="s">
        <v>45</v>
      </c>
      <c r="I4">
        <v>0.77</v>
      </c>
      <c r="J4" t="s">
        <v>34</v>
      </c>
      <c r="K4">
        <v>47.294187999999998</v>
      </c>
      <c r="L4">
        <v>-122.292289</v>
      </c>
      <c r="M4" t="s">
        <v>46</v>
      </c>
      <c r="N4" t="s">
        <v>47</v>
      </c>
      <c r="O4" t="s">
        <v>48</v>
      </c>
      <c r="P4">
        <v>310</v>
      </c>
      <c r="Q4">
        <v>1601</v>
      </c>
      <c r="R4">
        <v>1601</v>
      </c>
      <c r="S4">
        <v>1611</v>
      </c>
      <c r="T4">
        <v>1606</v>
      </c>
      <c r="U4">
        <v>1601</v>
      </c>
      <c r="V4">
        <v>1601</v>
      </c>
      <c r="W4">
        <v>9999</v>
      </c>
      <c r="X4" t="s">
        <v>38</v>
      </c>
      <c r="Y4">
        <v>1</v>
      </c>
      <c r="Z4">
        <f>ROUND(Table_hqolymsql14p_BridgeInventoryLocation_BRIDGEUNDERLOCATIONS[[#This Row],[VCMIN]] / 100, 0) * 12 + MOD(Table_hqolymsql14p_BridgeInventoryLocation_BRIDGEUNDERLOCATIONS[[#This Row],[VCMIN]], 100)</f>
        <v>193</v>
      </c>
      <c r="AA4">
        <f>Table_hqolymsql14p_BridgeInventoryLocation_BRIDGEUNDERLOCATIONS[[#This Row],[VCMIN_Inches]]-3</f>
        <v>190</v>
      </c>
      <c r="AB4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5" spans="1:28" x14ac:dyDescent="0.3">
      <c r="A5">
        <v>4</v>
      </c>
      <c r="B5" t="s">
        <v>49</v>
      </c>
      <c r="C5" t="s">
        <v>50</v>
      </c>
      <c r="D5" t="s">
        <v>32</v>
      </c>
      <c r="E5">
        <v>34.838999999999999</v>
      </c>
      <c r="G5">
        <v>0</v>
      </c>
      <c r="H5" t="s">
        <v>51</v>
      </c>
      <c r="I5">
        <v>34.869999999999997</v>
      </c>
      <c r="J5" t="s">
        <v>34</v>
      </c>
      <c r="K5">
        <v>47.530884999999998</v>
      </c>
      <c r="L5">
        <v>-122.69429700000001</v>
      </c>
      <c r="M5" t="s">
        <v>52</v>
      </c>
      <c r="N5" t="s">
        <v>53</v>
      </c>
      <c r="O5" t="s">
        <v>54</v>
      </c>
      <c r="P5">
        <v>100</v>
      </c>
      <c r="Q5">
        <v>1502</v>
      </c>
      <c r="R5">
        <v>1502</v>
      </c>
      <c r="S5">
        <v>1506</v>
      </c>
      <c r="T5">
        <v>1503</v>
      </c>
      <c r="U5">
        <v>1502</v>
      </c>
      <c r="V5">
        <v>1502</v>
      </c>
      <c r="W5">
        <v>9999</v>
      </c>
      <c r="X5" t="s">
        <v>38</v>
      </c>
      <c r="Y5">
        <v>1</v>
      </c>
      <c r="Z5">
        <f>ROUND(Table_hqolymsql14p_BridgeInventoryLocation_BRIDGEUNDERLOCATIONS[[#This Row],[VCMIN]] / 100, 0) * 12 + MOD(Table_hqolymsql14p_BridgeInventoryLocation_BRIDGEUNDERLOCATIONS[[#This Row],[VCMIN]], 100)</f>
        <v>182</v>
      </c>
      <c r="AA5">
        <f>Table_hqolymsql14p_BridgeInventoryLocation_BRIDGEUNDERLOCATIONS[[#This Row],[VCMIN_Inches]]-3</f>
        <v>179</v>
      </c>
      <c r="AB5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6" spans="1:28" x14ac:dyDescent="0.3">
      <c r="A6">
        <v>5</v>
      </c>
      <c r="B6" t="s">
        <v>55</v>
      </c>
      <c r="C6" t="s">
        <v>56</v>
      </c>
      <c r="D6" t="s">
        <v>32</v>
      </c>
      <c r="E6">
        <v>11.72</v>
      </c>
      <c r="G6">
        <v>0</v>
      </c>
      <c r="H6" t="s">
        <v>57</v>
      </c>
      <c r="I6">
        <v>11.45</v>
      </c>
      <c r="J6" t="s">
        <v>34</v>
      </c>
      <c r="K6">
        <v>47.358097999999998</v>
      </c>
      <c r="L6">
        <v>-122.12124799999999</v>
      </c>
      <c r="M6" t="s">
        <v>58</v>
      </c>
      <c r="N6" t="s">
        <v>48</v>
      </c>
      <c r="O6" t="s">
        <v>59</v>
      </c>
      <c r="P6">
        <v>260</v>
      </c>
      <c r="Q6">
        <v>1702</v>
      </c>
      <c r="R6">
        <v>1702</v>
      </c>
      <c r="S6">
        <v>1702</v>
      </c>
      <c r="T6">
        <v>1702</v>
      </c>
      <c r="U6">
        <v>1702</v>
      </c>
      <c r="V6">
        <v>1702</v>
      </c>
      <c r="W6">
        <v>9999</v>
      </c>
      <c r="X6" t="s">
        <v>38</v>
      </c>
      <c r="Y6">
        <v>1</v>
      </c>
      <c r="Z6">
        <f>ROUND(Table_hqolymsql14p_BridgeInventoryLocation_BRIDGEUNDERLOCATIONS[[#This Row],[VCMIN]] / 100, 0) * 12 + MOD(Table_hqolymsql14p_BridgeInventoryLocation_BRIDGEUNDERLOCATIONS[[#This Row],[VCMIN]], 100)</f>
        <v>206</v>
      </c>
      <c r="AA6">
        <f>Table_hqolymsql14p_BridgeInventoryLocation_BRIDGEUNDERLOCATIONS[[#This Row],[VCMIN_Inches]]-3</f>
        <v>203</v>
      </c>
      <c r="AB6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7" spans="1:28" x14ac:dyDescent="0.3">
      <c r="A7">
        <v>6</v>
      </c>
      <c r="B7" t="s">
        <v>60</v>
      </c>
      <c r="C7" t="s">
        <v>61</v>
      </c>
      <c r="D7" t="s">
        <v>32</v>
      </c>
      <c r="E7">
        <v>1.39</v>
      </c>
      <c r="G7">
        <v>0</v>
      </c>
      <c r="H7" t="s">
        <v>62</v>
      </c>
      <c r="I7">
        <v>1.39</v>
      </c>
      <c r="J7" t="s">
        <v>34</v>
      </c>
      <c r="K7">
        <v>47.497346999999998</v>
      </c>
      <c r="L7">
        <v>-122.28713500000001</v>
      </c>
      <c r="M7" t="s">
        <v>63</v>
      </c>
      <c r="N7" t="s">
        <v>64</v>
      </c>
      <c r="O7" t="s">
        <v>65</v>
      </c>
      <c r="P7">
        <v>240</v>
      </c>
      <c r="Q7">
        <v>1705</v>
      </c>
      <c r="R7">
        <v>1608</v>
      </c>
      <c r="S7">
        <v>1800</v>
      </c>
      <c r="T7">
        <v>1700</v>
      </c>
      <c r="U7">
        <v>1705</v>
      </c>
      <c r="V7">
        <v>1608</v>
      </c>
      <c r="W7">
        <v>9999</v>
      </c>
      <c r="X7" t="s">
        <v>38</v>
      </c>
      <c r="Y7">
        <v>1</v>
      </c>
      <c r="Z7">
        <f>ROUND(Table_hqolymsql14p_BridgeInventoryLocation_BRIDGEUNDERLOCATIONS[[#This Row],[VCMIN]] / 100, 0) * 12 + MOD(Table_hqolymsql14p_BridgeInventoryLocation_BRIDGEUNDERLOCATIONS[[#This Row],[VCMIN]], 100)</f>
        <v>200</v>
      </c>
      <c r="AA7">
        <f>Table_hqolymsql14p_BridgeInventoryLocation_BRIDGEUNDERLOCATIONS[[#This Row],[VCMIN_Inches]]-3</f>
        <v>197</v>
      </c>
      <c r="AB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" spans="1:28" x14ac:dyDescent="0.3">
      <c r="A8">
        <v>7</v>
      </c>
      <c r="B8" t="s">
        <v>66</v>
      </c>
      <c r="C8" t="s">
        <v>67</v>
      </c>
      <c r="D8" t="s">
        <v>32</v>
      </c>
      <c r="E8">
        <v>102.69</v>
      </c>
      <c r="G8">
        <v>0</v>
      </c>
      <c r="H8" t="s">
        <v>68</v>
      </c>
      <c r="I8">
        <v>96.13</v>
      </c>
      <c r="J8" t="s">
        <v>34</v>
      </c>
      <c r="K8">
        <v>47.111483999999997</v>
      </c>
      <c r="L8">
        <v>-118.388547</v>
      </c>
      <c r="M8" t="s">
        <v>69</v>
      </c>
      <c r="N8" t="s">
        <v>37</v>
      </c>
      <c r="O8" t="s">
        <v>70</v>
      </c>
      <c r="P8">
        <v>139</v>
      </c>
      <c r="Q8">
        <v>1911</v>
      </c>
      <c r="R8">
        <v>1906</v>
      </c>
      <c r="U8">
        <v>1911</v>
      </c>
      <c r="V8">
        <v>1906</v>
      </c>
      <c r="W8">
        <v>9999</v>
      </c>
      <c r="X8" t="s">
        <v>38</v>
      </c>
      <c r="Y8">
        <v>1</v>
      </c>
      <c r="Z8">
        <f>ROUND(Table_hqolymsql14p_BridgeInventoryLocation_BRIDGEUNDERLOCATIONS[[#This Row],[VCMIN]] / 100, 0) * 12 + MOD(Table_hqolymsql14p_BridgeInventoryLocation_BRIDGEUNDERLOCATIONS[[#This Row],[VCMIN]], 100)</f>
        <v>234</v>
      </c>
      <c r="AA8">
        <f>Table_hqolymsql14p_BridgeInventoryLocation_BRIDGEUNDERLOCATIONS[[#This Row],[VCMIN_Inches]]-3</f>
        <v>231</v>
      </c>
      <c r="AB8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9" spans="1:28" x14ac:dyDescent="0.3">
      <c r="A9">
        <v>8</v>
      </c>
      <c r="B9" t="s">
        <v>71</v>
      </c>
      <c r="C9" t="s">
        <v>72</v>
      </c>
      <c r="D9" t="s">
        <v>32</v>
      </c>
      <c r="E9">
        <v>3.71</v>
      </c>
      <c r="G9">
        <v>0</v>
      </c>
      <c r="H9" t="s">
        <v>73</v>
      </c>
      <c r="I9">
        <v>3.71</v>
      </c>
      <c r="J9" t="s">
        <v>34</v>
      </c>
      <c r="K9">
        <v>47.158960999999998</v>
      </c>
      <c r="L9">
        <v>-122.40278000000001</v>
      </c>
      <c r="M9" t="s">
        <v>74</v>
      </c>
      <c r="N9" t="s">
        <v>75</v>
      </c>
      <c r="O9" t="s">
        <v>76</v>
      </c>
      <c r="P9">
        <v>131</v>
      </c>
      <c r="Q9">
        <v>1700</v>
      </c>
      <c r="R9">
        <v>1609</v>
      </c>
      <c r="S9">
        <v>1705</v>
      </c>
      <c r="T9">
        <v>1704</v>
      </c>
      <c r="U9">
        <v>1700</v>
      </c>
      <c r="V9">
        <v>1609</v>
      </c>
      <c r="W9">
        <v>9999</v>
      </c>
      <c r="X9" t="s">
        <v>38</v>
      </c>
      <c r="Y9">
        <v>1</v>
      </c>
      <c r="Z9">
        <f>ROUND(Table_hqolymsql14p_BridgeInventoryLocation_BRIDGEUNDERLOCATIONS[[#This Row],[VCMIN]] / 100, 0) * 12 + MOD(Table_hqolymsql14p_BridgeInventoryLocation_BRIDGEUNDERLOCATIONS[[#This Row],[VCMIN]], 100)</f>
        <v>201</v>
      </c>
      <c r="AA9">
        <f>Table_hqolymsql14p_BridgeInventoryLocation_BRIDGEUNDERLOCATIONS[[#This Row],[VCMIN_Inches]]-3</f>
        <v>198</v>
      </c>
      <c r="AB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0" spans="1:28" x14ac:dyDescent="0.3">
      <c r="A10">
        <v>9</v>
      </c>
      <c r="B10" t="s">
        <v>77</v>
      </c>
      <c r="C10" t="s">
        <v>78</v>
      </c>
      <c r="D10" t="s">
        <v>32</v>
      </c>
      <c r="E10">
        <v>8.2289999999999992</v>
      </c>
      <c r="G10">
        <v>0</v>
      </c>
      <c r="H10" t="s">
        <v>79</v>
      </c>
      <c r="I10">
        <v>8.23</v>
      </c>
      <c r="J10" t="s">
        <v>34</v>
      </c>
      <c r="K10">
        <v>45.682817999999997</v>
      </c>
      <c r="L10">
        <v>-122.526725</v>
      </c>
      <c r="M10" t="s">
        <v>80</v>
      </c>
      <c r="N10" t="s">
        <v>81</v>
      </c>
      <c r="O10" t="s">
        <v>82</v>
      </c>
      <c r="P10">
        <v>125</v>
      </c>
      <c r="Q10">
        <v>1809</v>
      </c>
      <c r="R10">
        <v>1805</v>
      </c>
      <c r="S10">
        <v>1809</v>
      </c>
      <c r="T10">
        <v>1805</v>
      </c>
      <c r="U10">
        <v>1809</v>
      </c>
      <c r="V10">
        <v>1805</v>
      </c>
      <c r="W10">
        <v>9999</v>
      </c>
      <c r="X10" t="s">
        <v>38</v>
      </c>
      <c r="Y10">
        <v>1</v>
      </c>
      <c r="Z10">
        <f>ROUND(Table_hqolymsql14p_BridgeInventoryLocation_BRIDGEUNDERLOCATIONS[[#This Row],[VCMIN]] / 100, 0) * 12 + MOD(Table_hqolymsql14p_BridgeInventoryLocation_BRIDGEUNDERLOCATIONS[[#This Row],[VCMIN]], 100)</f>
        <v>221</v>
      </c>
      <c r="AA10">
        <f>Table_hqolymsql14p_BridgeInventoryLocation_BRIDGEUNDERLOCATIONS[[#This Row],[VCMIN_Inches]]-3</f>
        <v>218</v>
      </c>
      <c r="AB10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1" spans="1:28" x14ac:dyDescent="0.3">
      <c r="A11">
        <v>10</v>
      </c>
      <c r="B11" t="s">
        <v>83</v>
      </c>
      <c r="C11" t="s">
        <v>84</v>
      </c>
      <c r="D11" t="s">
        <v>32</v>
      </c>
      <c r="E11">
        <v>0.03</v>
      </c>
      <c r="G11">
        <v>0</v>
      </c>
      <c r="H11" t="s">
        <v>85</v>
      </c>
      <c r="I11">
        <v>0.03</v>
      </c>
      <c r="J11" t="s">
        <v>34</v>
      </c>
      <c r="K11">
        <v>47.23377</v>
      </c>
      <c r="L11">
        <v>-122.43311199999999</v>
      </c>
      <c r="M11" t="s">
        <v>86</v>
      </c>
      <c r="N11" t="s">
        <v>87</v>
      </c>
      <c r="O11" t="s">
        <v>88</v>
      </c>
      <c r="P11">
        <v>3364</v>
      </c>
      <c r="Q11">
        <v>3109</v>
      </c>
      <c r="R11">
        <v>3109</v>
      </c>
      <c r="U11">
        <v>3109</v>
      </c>
      <c r="V11">
        <v>3109</v>
      </c>
      <c r="W11">
        <v>9999</v>
      </c>
      <c r="X11" t="s">
        <v>89</v>
      </c>
      <c r="Y11">
        <v>1</v>
      </c>
      <c r="Z11">
        <f>ROUND(Table_hqolymsql14p_BridgeInventoryLocation_BRIDGEUNDERLOCATIONS[[#This Row],[VCMIN]] / 100, 0) * 12 + MOD(Table_hqolymsql14p_BridgeInventoryLocation_BRIDGEUNDERLOCATIONS[[#This Row],[VCMIN]], 100)</f>
        <v>381</v>
      </c>
      <c r="AA11">
        <f>Table_hqolymsql14p_BridgeInventoryLocation_BRIDGEUNDERLOCATIONS[[#This Row],[VCMIN_Inches]]-3</f>
        <v>378</v>
      </c>
      <c r="AB11">
        <f>(TRUNC((Table_hqolymsql14p_BridgeInventoryLocation_BRIDGEUNDERLOCATIONS[[#This Row],[Reported Inches]]/12))*100) + MOD(Table_hqolymsql14p_BridgeInventoryLocation_BRIDGEUNDERLOCATIONS[[#This Row],[Reported Inches]], 12)</f>
        <v>3106</v>
      </c>
    </row>
    <row r="12" spans="1:28" x14ac:dyDescent="0.3">
      <c r="A12">
        <v>11</v>
      </c>
      <c r="B12" t="s">
        <v>90</v>
      </c>
      <c r="C12" t="s">
        <v>91</v>
      </c>
      <c r="D12" t="s">
        <v>32</v>
      </c>
      <c r="E12">
        <v>79.900000000000006</v>
      </c>
      <c r="G12">
        <v>0</v>
      </c>
      <c r="H12" t="s">
        <v>92</v>
      </c>
      <c r="I12">
        <v>79.930000000000007</v>
      </c>
      <c r="J12" t="s">
        <v>34</v>
      </c>
      <c r="K12">
        <v>46.222493999999998</v>
      </c>
      <c r="L12">
        <v>-119.790603</v>
      </c>
      <c r="M12" t="s">
        <v>93</v>
      </c>
      <c r="N12" t="s">
        <v>94</v>
      </c>
      <c r="O12" t="s">
        <v>95</v>
      </c>
      <c r="P12">
        <v>210</v>
      </c>
      <c r="Q12">
        <v>1711</v>
      </c>
      <c r="R12">
        <v>1706</v>
      </c>
      <c r="S12">
        <v>1901</v>
      </c>
      <c r="T12">
        <v>1807</v>
      </c>
      <c r="U12">
        <v>1711</v>
      </c>
      <c r="V12">
        <v>1706</v>
      </c>
      <c r="W12">
        <v>9999</v>
      </c>
      <c r="X12" t="s">
        <v>38</v>
      </c>
      <c r="Y12">
        <v>1</v>
      </c>
      <c r="Z12">
        <f>ROUND(Table_hqolymsql14p_BridgeInventoryLocation_BRIDGEUNDERLOCATIONS[[#This Row],[VCMIN]] / 100, 0) * 12 + MOD(Table_hqolymsql14p_BridgeInventoryLocation_BRIDGEUNDERLOCATIONS[[#This Row],[VCMIN]], 100)</f>
        <v>210</v>
      </c>
      <c r="AA12">
        <f>Table_hqolymsql14p_BridgeInventoryLocation_BRIDGEUNDERLOCATIONS[[#This Row],[VCMIN_Inches]]-3</f>
        <v>207</v>
      </c>
      <c r="AB12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3" spans="1:28" x14ac:dyDescent="0.3">
      <c r="A13">
        <v>12</v>
      </c>
      <c r="B13" t="s">
        <v>96</v>
      </c>
      <c r="C13" t="s">
        <v>97</v>
      </c>
      <c r="D13" t="s">
        <v>32</v>
      </c>
      <c r="E13">
        <v>0.34</v>
      </c>
      <c r="G13">
        <v>0</v>
      </c>
      <c r="H13" t="s">
        <v>98</v>
      </c>
      <c r="I13">
        <v>0.34</v>
      </c>
      <c r="J13" t="s">
        <v>34</v>
      </c>
      <c r="K13">
        <v>47.462805000000003</v>
      </c>
      <c r="L13">
        <v>-122.258259</v>
      </c>
      <c r="M13" t="s">
        <v>99</v>
      </c>
      <c r="N13" t="s">
        <v>100</v>
      </c>
      <c r="O13" t="s">
        <v>101</v>
      </c>
      <c r="P13">
        <v>205</v>
      </c>
      <c r="Q13">
        <v>2506</v>
      </c>
      <c r="R13">
        <v>2307</v>
      </c>
      <c r="S13">
        <v>2105</v>
      </c>
      <c r="T13">
        <v>2105</v>
      </c>
      <c r="U13">
        <v>2506</v>
      </c>
      <c r="V13">
        <v>2307</v>
      </c>
      <c r="W13">
        <v>9999</v>
      </c>
      <c r="X13" t="s">
        <v>38</v>
      </c>
      <c r="Y13">
        <v>1</v>
      </c>
      <c r="Z13">
        <f>ROUND(Table_hqolymsql14p_BridgeInventoryLocation_BRIDGEUNDERLOCATIONS[[#This Row],[VCMIN]] / 100, 0) * 12 + MOD(Table_hqolymsql14p_BridgeInventoryLocation_BRIDGEUNDERLOCATIONS[[#This Row],[VCMIN]], 100)</f>
        <v>283</v>
      </c>
      <c r="AA13">
        <f>Table_hqolymsql14p_BridgeInventoryLocation_BRIDGEUNDERLOCATIONS[[#This Row],[VCMIN_Inches]]-3</f>
        <v>280</v>
      </c>
      <c r="AB13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14" spans="1:28" x14ac:dyDescent="0.3">
      <c r="A14">
        <v>13</v>
      </c>
      <c r="B14" t="s">
        <v>102</v>
      </c>
      <c r="C14" t="s">
        <v>103</v>
      </c>
      <c r="D14" t="s">
        <v>32</v>
      </c>
      <c r="E14">
        <v>362.51100000000002</v>
      </c>
      <c r="G14">
        <v>0</v>
      </c>
      <c r="H14" t="s">
        <v>104</v>
      </c>
      <c r="I14">
        <v>364.36</v>
      </c>
      <c r="J14" t="s">
        <v>34</v>
      </c>
      <c r="K14">
        <v>47.040295</v>
      </c>
      <c r="L14">
        <v>-122.960573</v>
      </c>
      <c r="M14" t="s">
        <v>105</v>
      </c>
      <c r="N14" t="s">
        <v>106</v>
      </c>
      <c r="O14" t="s">
        <v>107</v>
      </c>
      <c r="P14">
        <v>202</v>
      </c>
      <c r="Q14">
        <v>1700</v>
      </c>
      <c r="R14">
        <v>1700</v>
      </c>
      <c r="S14">
        <v>1702</v>
      </c>
      <c r="T14">
        <v>1702</v>
      </c>
      <c r="U14">
        <v>1700</v>
      </c>
      <c r="V14">
        <v>1700</v>
      </c>
      <c r="W14">
        <v>9999</v>
      </c>
      <c r="X14" t="s">
        <v>38</v>
      </c>
      <c r="Y14">
        <v>1</v>
      </c>
      <c r="Z14">
        <f>ROUND(Table_hqolymsql14p_BridgeInventoryLocation_BRIDGEUNDERLOCATIONS[[#This Row],[VCMIN]] / 100, 0) * 12 + MOD(Table_hqolymsql14p_BridgeInventoryLocation_BRIDGEUNDERLOCATIONS[[#This Row],[VCMIN]], 100)</f>
        <v>204</v>
      </c>
      <c r="AA14">
        <f>Table_hqolymsql14p_BridgeInventoryLocation_BRIDGEUNDERLOCATIONS[[#This Row],[VCMIN_Inches]]-3</f>
        <v>201</v>
      </c>
      <c r="AB1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5" spans="1:28" x14ac:dyDescent="0.3">
      <c r="A15">
        <v>14</v>
      </c>
      <c r="B15" t="s">
        <v>108</v>
      </c>
      <c r="C15" t="s">
        <v>109</v>
      </c>
      <c r="D15" t="s">
        <v>32</v>
      </c>
      <c r="E15">
        <v>169.69</v>
      </c>
      <c r="G15">
        <v>0</v>
      </c>
      <c r="H15" t="s">
        <v>110</v>
      </c>
      <c r="I15">
        <v>169.63</v>
      </c>
      <c r="J15" t="s">
        <v>34</v>
      </c>
      <c r="K15">
        <v>47.664968999999999</v>
      </c>
      <c r="L15">
        <v>-122.32229599999999</v>
      </c>
      <c r="M15" t="s">
        <v>111</v>
      </c>
      <c r="N15" t="s">
        <v>112</v>
      </c>
      <c r="O15" t="s">
        <v>113</v>
      </c>
      <c r="P15">
        <v>241</v>
      </c>
      <c r="Q15">
        <v>1605</v>
      </c>
      <c r="R15">
        <v>1602</v>
      </c>
      <c r="S15">
        <v>1502</v>
      </c>
      <c r="T15">
        <v>1409</v>
      </c>
      <c r="U15">
        <v>1605</v>
      </c>
      <c r="V15">
        <v>1602</v>
      </c>
      <c r="W15">
        <v>9999</v>
      </c>
      <c r="X15" t="s">
        <v>38</v>
      </c>
      <c r="Y15">
        <v>1</v>
      </c>
      <c r="Z15">
        <f>ROUND(Table_hqolymsql14p_BridgeInventoryLocation_BRIDGEUNDERLOCATIONS[[#This Row],[VCMIN]] / 100, 0) * 12 + MOD(Table_hqolymsql14p_BridgeInventoryLocation_BRIDGEUNDERLOCATIONS[[#This Row],[VCMIN]], 100)</f>
        <v>194</v>
      </c>
      <c r="AA15">
        <f>Table_hqolymsql14p_BridgeInventoryLocation_BRIDGEUNDERLOCATIONS[[#This Row],[VCMIN_Inches]]-3</f>
        <v>191</v>
      </c>
      <c r="AB15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6" spans="1:28" x14ac:dyDescent="0.3">
      <c r="A16">
        <v>15</v>
      </c>
      <c r="B16" t="s">
        <v>114</v>
      </c>
      <c r="C16" t="s">
        <v>115</v>
      </c>
      <c r="D16" t="s">
        <v>32</v>
      </c>
      <c r="E16">
        <v>178.33</v>
      </c>
      <c r="G16">
        <v>0</v>
      </c>
      <c r="H16" t="s">
        <v>110</v>
      </c>
      <c r="I16">
        <v>178.27</v>
      </c>
      <c r="J16" t="s">
        <v>34</v>
      </c>
      <c r="K16">
        <v>47.784863000000001</v>
      </c>
      <c r="L16">
        <v>-122.31661099999999</v>
      </c>
      <c r="M16" t="s">
        <v>116</v>
      </c>
      <c r="N16" t="s">
        <v>117</v>
      </c>
      <c r="O16" t="s">
        <v>113</v>
      </c>
      <c r="P16">
        <v>318</v>
      </c>
      <c r="Q16">
        <v>1806</v>
      </c>
      <c r="R16">
        <v>1806</v>
      </c>
      <c r="S16">
        <v>1806</v>
      </c>
      <c r="T16">
        <v>1806</v>
      </c>
      <c r="U16">
        <v>1806</v>
      </c>
      <c r="V16">
        <v>1806</v>
      </c>
      <c r="W16">
        <v>9999</v>
      </c>
      <c r="X16" t="s">
        <v>38</v>
      </c>
      <c r="Y16">
        <v>1</v>
      </c>
      <c r="Z16">
        <f>ROUND(Table_hqolymsql14p_BridgeInventoryLocation_BRIDGEUNDERLOCATIONS[[#This Row],[VCMIN]] / 100, 0) * 12 + MOD(Table_hqolymsql14p_BridgeInventoryLocation_BRIDGEUNDERLOCATIONS[[#This Row],[VCMIN]], 100)</f>
        <v>222</v>
      </c>
      <c r="AA16">
        <f>Table_hqolymsql14p_BridgeInventoryLocation_BRIDGEUNDERLOCATIONS[[#This Row],[VCMIN_Inches]]-3</f>
        <v>219</v>
      </c>
      <c r="AB16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7" spans="1:28" x14ac:dyDescent="0.3">
      <c r="A17">
        <v>16</v>
      </c>
      <c r="B17" t="s">
        <v>118</v>
      </c>
      <c r="C17" t="s">
        <v>119</v>
      </c>
      <c r="D17" t="s">
        <v>32</v>
      </c>
      <c r="E17">
        <v>4.359</v>
      </c>
      <c r="G17">
        <v>0</v>
      </c>
      <c r="H17" t="s">
        <v>120</v>
      </c>
      <c r="I17">
        <v>4.3600000000000003</v>
      </c>
      <c r="J17" t="s">
        <v>34</v>
      </c>
      <c r="K17">
        <v>46.258992999999997</v>
      </c>
      <c r="L17">
        <v>-119.27510100000001</v>
      </c>
      <c r="M17" t="s">
        <v>121</v>
      </c>
      <c r="N17" t="s">
        <v>122</v>
      </c>
      <c r="O17" t="s">
        <v>123</v>
      </c>
      <c r="P17">
        <v>310</v>
      </c>
      <c r="Q17">
        <v>1903</v>
      </c>
      <c r="R17">
        <v>1903</v>
      </c>
      <c r="S17">
        <v>2100</v>
      </c>
      <c r="T17">
        <v>1905</v>
      </c>
      <c r="U17">
        <v>1903</v>
      </c>
      <c r="V17">
        <v>1903</v>
      </c>
      <c r="W17">
        <v>9999</v>
      </c>
      <c r="X17" t="s">
        <v>38</v>
      </c>
      <c r="Y17">
        <v>1</v>
      </c>
      <c r="Z17">
        <f>ROUND(Table_hqolymsql14p_BridgeInventoryLocation_BRIDGEUNDERLOCATIONS[[#This Row],[VCMIN]] / 100, 0) * 12 + MOD(Table_hqolymsql14p_BridgeInventoryLocation_BRIDGEUNDERLOCATIONS[[#This Row],[VCMIN]], 100)</f>
        <v>231</v>
      </c>
      <c r="AA17">
        <f>Table_hqolymsql14p_BridgeInventoryLocation_BRIDGEUNDERLOCATIONS[[#This Row],[VCMIN_Inches]]-3</f>
        <v>228</v>
      </c>
      <c r="AB17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8" spans="1:28" x14ac:dyDescent="0.3">
      <c r="A18">
        <v>17</v>
      </c>
      <c r="B18" t="s">
        <v>124</v>
      </c>
      <c r="C18" t="s">
        <v>125</v>
      </c>
      <c r="D18" t="s">
        <v>32</v>
      </c>
      <c r="E18">
        <v>20.64</v>
      </c>
      <c r="G18">
        <v>0</v>
      </c>
      <c r="H18" t="s">
        <v>98</v>
      </c>
      <c r="I18">
        <v>20.65</v>
      </c>
      <c r="J18" t="s">
        <v>34</v>
      </c>
      <c r="K18">
        <v>47.714832999999999</v>
      </c>
      <c r="L18">
        <v>-122.185621</v>
      </c>
      <c r="M18" t="s">
        <v>126</v>
      </c>
      <c r="N18" t="s">
        <v>127</v>
      </c>
      <c r="O18" t="s">
        <v>128</v>
      </c>
      <c r="P18">
        <v>124</v>
      </c>
      <c r="Q18">
        <v>1710</v>
      </c>
      <c r="R18">
        <v>1710</v>
      </c>
      <c r="U18">
        <v>1710</v>
      </c>
      <c r="V18">
        <v>1710</v>
      </c>
      <c r="W18">
        <v>9999</v>
      </c>
      <c r="X18" t="s">
        <v>38</v>
      </c>
      <c r="Y18">
        <v>1</v>
      </c>
      <c r="Z18">
        <f>ROUND(Table_hqolymsql14p_BridgeInventoryLocation_BRIDGEUNDERLOCATIONS[[#This Row],[VCMIN]] / 100, 0) * 12 + MOD(Table_hqolymsql14p_BridgeInventoryLocation_BRIDGEUNDERLOCATIONS[[#This Row],[VCMIN]], 100)</f>
        <v>214</v>
      </c>
      <c r="AA18">
        <f>Table_hqolymsql14p_BridgeInventoryLocation_BRIDGEUNDERLOCATIONS[[#This Row],[VCMIN_Inches]]-3</f>
        <v>211</v>
      </c>
      <c r="AB18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9" spans="1:28" x14ac:dyDescent="0.3">
      <c r="A19">
        <v>18</v>
      </c>
      <c r="B19" t="s">
        <v>129</v>
      </c>
      <c r="C19" t="s">
        <v>130</v>
      </c>
      <c r="D19" t="s">
        <v>32</v>
      </c>
      <c r="E19">
        <v>49.231999999999999</v>
      </c>
      <c r="G19">
        <v>0</v>
      </c>
      <c r="H19" t="s">
        <v>110</v>
      </c>
      <c r="I19">
        <v>49.16</v>
      </c>
      <c r="J19" t="s">
        <v>34</v>
      </c>
      <c r="K19">
        <v>46.275486000000001</v>
      </c>
      <c r="L19">
        <v>-122.89771500000001</v>
      </c>
      <c r="M19" t="s">
        <v>131</v>
      </c>
      <c r="N19" t="s">
        <v>132</v>
      </c>
      <c r="O19" t="s">
        <v>113</v>
      </c>
      <c r="P19">
        <v>360</v>
      </c>
      <c r="Q19">
        <v>1907</v>
      </c>
      <c r="R19">
        <v>1711</v>
      </c>
      <c r="S19">
        <v>1810</v>
      </c>
      <c r="T19">
        <v>1801</v>
      </c>
      <c r="U19">
        <v>1907</v>
      </c>
      <c r="V19">
        <v>1711</v>
      </c>
      <c r="W19">
        <v>9999</v>
      </c>
      <c r="X19" t="s">
        <v>38</v>
      </c>
      <c r="Y19">
        <v>1</v>
      </c>
      <c r="Z19">
        <f>ROUND(Table_hqolymsql14p_BridgeInventoryLocation_BRIDGEUNDERLOCATIONS[[#This Row],[VCMIN]] / 100, 0) * 12 + MOD(Table_hqolymsql14p_BridgeInventoryLocation_BRIDGEUNDERLOCATIONS[[#This Row],[VCMIN]], 100)</f>
        <v>215</v>
      </c>
      <c r="AA19">
        <f>Table_hqolymsql14p_BridgeInventoryLocation_BRIDGEUNDERLOCATIONS[[#This Row],[VCMIN_Inches]]-3</f>
        <v>212</v>
      </c>
      <c r="AB19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20" spans="1:28" x14ac:dyDescent="0.3">
      <c r="A20">
        <v>19</v>
      </c>
      <c r="B20" t="s">
        <v>133</v>
      </c>
      <c r="C20" t="s">
        <v>134</v>
      </c>
      <c r="D20" t="s">
        <v>32</v>
      </c>
      <c r="E20">
        <v>0.29399999999999998</v>
      </c>
      <c r="G20">
        <v>0</v>
      </c>
      <c r="H20" t="s">
        <v>135</v>
      </c>
      <c r="I20">
        <v>0.28999999999999998</v>
      </c>
      <c r="J20" t="s">
        <v>34</v>
      </c>
      <c r="K20">
        <v>47.641336000000003</v>
      </c>
      <c r="L20">
        <v>-117.502292</v>
      </c>
      <c r="M20" t="s">
        <v>136</v>
      </c>
      <c r="N20" t="s">
        <v>137</v>
      </c>
      <c r="O20" t="s">
        <v>138</v>
      </c>
      <c r="P20">
        <v>82</v>
      </c>
      <c r="Q20">
        <v>1608</v>
      </c>
      <c r="R20">
        <v>1608</v>
      </c>
      <c r="S20">
        <v>1608</v>
      </c>
      <c r="T20">
        <v>1608</v>
      </c>
      <c r="W20">
        <v>9999</v>
      </c>
      <c r="X20" t="s">
        <v>38</v>
      </c>
      <c r="Y20">
        <v>1</v>
      </c>
      <c r="Z20">
        <f>ROUND(Table_hqolymsql14p_BridgeInventoryLocation_BRIDGEUNDERLOCATIONS[[#This Row],[VCMIN]] / 100, 0) * 12 + MOD(Table_hqolymsql14p_BridgeInventoryLocation_BRIDGEUNDERLOCATIONS[[#This Row],[VCMIN]], 100)</f>
        <v>200</v>
      </c>
      <c r="AA20">
        <f>Table_hqolymsql14p_BridgeInventoryLocation_BRIDGEUNDERLOCATIONS[[#This Row],[VCMIN_Inches]]-3</f>
        <v>197</v>
      </c>
      <c r="AB2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1" spans="1:28" x14ac:dyDescent="0.3">
      <c r="A21">
        <v>20</v>
      </c>
      <c r="B21" t="s">
        <v>139</v>
      </c>
      <c r="C21" t="s">
        <v>140</v>
      </c>
      <c r="D21" t="s">
        <v>32</v>
      </c>
      <c r="E21">
        <v>61.29</v>
      </c>
      <c r="G21">
        <v>0</v>
      </c>
      <c r="H21" t="s">
        <v>33</v>
      </c>
      <c r="I21">
        <v>62.97</v>
      </c>
      <c r="J21" t="s">
        <v>34</v>
      </c>
      <c r="K21">
        <v>47.305413999999999</v>
      </c>
      <c r="L21">
        <v>-121.30617100000001</v>
      </c>
      <c r="M21" t="s">
        <v>141</v>
      </c>
      <c r="N21" t="s">
        <v>142</v>
      </c>
      <c r="O21" t="s">
        <v>37</v>
      </c>
      <c r="P21">
        <v>151</v>
      </c>
      <c r="Q21">
        <v>1610</v>
      </c>
      <c r="R21">
        <v>1607</v>
      </c>
      <c r="S21">
        <v>1506</v>
      </c>
      <c r="T21">
        <v>1501</v>
      </c>
      <c r="U21">
        <v>1610</v>
      </c>
      <c r="V21">
        <v>1607</v>
      </c>
      <c r="W21">
        <v>9999</v>
      </c>
      <c r="X21" t="s">
        <v>38</v>
      </c>
      <c r="Y21">
        <v>1</v>
      </c>
      <c r="Z21">
        <f>ROUND(Table_hqolymsql14p_BridgeInventoryLocation_BRIDGEUNDERLOCATIONS[[#This Row],[VCMIN]] / 100, 0) * 12 + MOD(Table_hqolymsql14p_BridgeInventoryLocation_BRIDGEUNDERLOCATIONS[[#This Row],[VCMIN]], 100)</f>
        <v>199</v>
      </c>
      <c r="AA21">
        <f>Table_hqolymsql14p_BridgeInventoryLocation_BRIDGEUNDERLOCATIONS[[#This Row],[VCMIN_Inches]]-3</f>
        <v>196</v>
      </c>
      <c r="AB2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2" spans="1:28" x14ac:dyDescent="0.3">
      <c r="A22">
        <v>21</v>
      </c>
      <c r="B22" t="s">
        <v>143</v>
      </c>
      <c r="C22" t="s">
        <v>144</v>
      </c>
      <c r="D22" t="s">
        <v>32</v>
      </c>
      <c r="E22">
        <v>7.29</v>
      </c>
      <c r="G22">
        <v>0</v>
      </c>
      <c r="H22" t="s">
        <v>145</v>
      </c>
      <c r="I22">
        <v>6.1</v>
      </c>
      <c r="J22" t="s">
        <v>34</v>
      </c>
      <c r="K22">
        <v>48.043948</v>
      </c>
      <c r="L22">
        <v>-122.18090599999999</v>
      </c>
      <c r="M22" t="s">
        <v>146</v>
      </c>
      <c r="N22" t="s">
        <v>113</v>
      </c>
      <c r="O22" t="s">
        <v>147</v>
      </c>
      <c r="P22">
        <v>2062</v>
      </c>
      <c r="Q22">
        <v>2109</v>
      </c>
      <c r="R22">
        <v>2109</v>
      </c>
      <c r="U22">
        <v>2109</v>
      </c>
      <c r="V22">
        <v>2109</v>
      </c>
      <c r="W22">
        <v>9999</v>
      </c>
      <c r="X22" t="s">
        <v>38</v>
      </c>
      <c r="Y22">
        <v>1</v>
      </c>
      <c r="Z22">
        <f>ROUND(Table_hqolymsql14p_BridgeInventoryLocation_BRIDGEUNDERLOCATIONS[[#This Row],[VCMIN]] / 100, 0) * 12 + MOD(Table_hqolymsql14p_BridgeInventoryLocation_BRIDGEUNDERLOCATIONS[[#This Row],[VCMIN]], 100)</f>
        <v>261</v>
      </c>
      <c r="AA22">
        <f>Table_hqolymsql14p_BridgeInventoryLocation_BRIDGEUNDERLOCATIONS[[#This Row],[VCMIN_Inches]]-3</f>
        <v>258</v>
      </c>
      <c r="AB22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23" spans="1:28" x14ac:dyDescent="0.3">
      <c r="A23">
        <v>22</v>
      </c>
      <c r="B23" t="s">
        <v>148</v>
      </c>
      <c r="C23" t="s">
        <v>149</v>
      </c>
      <c r="D23" t="s">
        <v>32</v>
      </c>
      <c r="E23">
        <v>165.16300000000001</v>
      </c>
      <c r="G23">
        <v>0</v>
      </c>
      <c r="H23" t="s">
        <v>110</v>
      </c>
      <c r="I23">
        <v>165.1</v>
      </c>
      <c r="J23" t="s">
        <v>34</v>
      </c>
      <c r="K23">
        <v>47.601700999999998</v>
      </c>
      <c r="L23">
        <v>-122.324894</v>
      </c>
      <c r="M23" t="s">
        <v>150</v>
      </c>
      <c r="N23" t="s">
        <v>151</v>
      </c>
      <c r="O23" t="s">
        <v>113</v>
      </c>
      <c r="P23">
        <v>391</v>
      </c>
      <c r="Q23">
        <v>1905</v>
      </c>
      <c r="R23">
        <v>1509</v>
      </c>
      <c r="S23">
        <v>2601</v>
      </c>
      <c r="T23">
        <v>2201</v>
      </c>
      <c r="U23">
        <v>1905</v>
      </c>
      <c r="V23">
        <v>1509</v>
      </c>
      <c r="W23">
        <v>9999</v>
      </c>
      <c r="X23" t="s">
        <v>38</v>
      </c>
      <c r="Y23">
        <v>1</v>
      </c>
      <c r="Z23">
        <f>ROUND(Table_hqolymsql14p_BridgeInventoryLocation_BRIDGEUNDERLOCATIONS[[#This Row],[VCMIN]] / 100, 0) * 12 + MOD(Table_hqolymsql14p_BridgeInventoryLocation_BRIDGEUNDERLOCATIONS[[#This Row],[VCMIN]], 100)</f>
        <v>189</v>
      </c>
      <c r="AA23">
        <f>Table_hqolymsql14p_BridgeInventoryLocation_BRIDGEUNDERLOCATIONS[[#This Row],[VCMIN_Inches]]-3</f>
        <v>186</v>
      </c>
      <c r="AB23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24" spans="1:28" x14ac:dyDescent="0.3">
      <c r="A24">
        <v>23</v>
      </c>
      <c r="B24" t="s">
        <v>152</v>
      </c>
      <c r="C24" t="s">
        <v>153</v>
      </c>
      <c r="D24" t="s">
        <v>32</v>
      </c>
      <c r="E24">
        <v>174.27</v>
      </c>
      <c r="G24">
        <v>0</v>
      </c>
      <c r="H24" t="s">
        <v>33</v>
      </c>
      <c r="I24">
        <v>175.99</v>
      </c>
      <c r="J24" t="s">
        <v>34</v>
      </c>
      <c r="K24">
        <v>47.101185999999998</v>
      </c>
      <c r="L24">
        <v>-119.31614</v>
      </c>
      <c r="M24" t="s">
        <v>154</v>
      </c>
      <c r="N24" t="s">
        <v>155</v>
      </c>
      <c r="O24" t="s">
        <v>37</v>
      </c>
      <c r="P24">
        <v>222</v>
      </c>
      <c r="Q24">
        <v>1803</v>
      </c>
      <c r="R24">
        <v>1803</v>
      </c>
      <c r="S24">
        <v>1703</v>
      </c>
      <c r="T24">
        <v>1703</v>
      </c>
      <c r="U24">
        <v>1803</v>
      </c>
      <c r="V24">
        <v>1803</v>
      </c>
      <c r="W24">
        <v>9999</v>
      </c>
      <c r="X24" t="s">
        <v>38</v>
      </c>
      <c r="Y24">
        <v>1</v>
      </c>
      <c r="Z24">
        <f>ROUND(Table_hqolymsql14p_BridgeInventoryLocation_BRIDGEUNDERLOCATIONS[[#This Row],[VCMIN]] / 100, 0) * 12 + MOD(Table_hqolymsql14p_BridgeInventoryLocation_BRIDGEUNDERLOCATIONS[[#This Row],[VCMIN]], 100)</f>
        <v>219</v>
      </c>
      <c r="AA24">
        <f>Table_hqolymsql14p_BridgeInventoryLocation_BRIDGEUNDERLOCATIONS[[#This Row],[VCMIN_Inches]]-3</f>
        <v>216</v>
      </c>
      <c r="AB24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25" spans="1:28" x14ac:dyDescent="0.3">
      <c r="A25">
        <v>24</v>
      </c>
      <c r="B25" t="s">
        <v>156</v>
      </c>
      <c r="C25" t="s">
        <v>157</v>
      </c>
      <c r="D25" t="s">
        <v>32</v>
      </c>
      <c r="E25">
        <v>29.63</v>
      </c>
      <c r="G25">
        <v>0</v>
      </c>
      <c r="H25" t="s">
        <v>158</v>
      </c>
      <c r="I25">
        <v>24.83</v>
      </c>
      <c r="J25" t="s">
        <v>34</v>
      </c>
      <c r="K25">
        <v>47.459668000000001</v>
      </c>
      <c r="L25">
        <v>-122.329454</v>
      </c>
      <c r="M25" t="s">
        <v>159</v>
      </c>
      <c r="N25" t="s">
        <v>160</v>
      </c>
      <c r="O25" t="s">
        <v>161</v>
      </c>
      <c r="P25">
        <v>251</v>
      </c>
      <c r="Q25">
        <v>1607</v>
      </c>
      <c r="R25">
        <v>1605</v>
      </c>
      <c r="S25">
        <v>1806</v>
      </c>
      <c r="T25">
        <v>1706</v>
      </c>
      <c r="U25">
        <v>1607</v>
      </c>
      <c r="V25">
        <v>1605</v>
      </c>
      <c r="W25">
        <v>9999</v>
      </c>
      <c r="X25" t="s">
        <v>38</v>
      </c>
      <c r="Y25">
        <v>1</v>
      </c>
      <c r="Z25">
        <f>ROUND(Table_hqolymsql14p_BridgeInventoryLocation_BRIDGEUNDERLOCATIONS[[#This Row],[VCMIN]] / 100, 0) * 12 + MOD(Table_hqolymsql14p_BridgeInventoryLocation_BRIDGEUNDERLOCATIONS[[#This Row],[VCMIN]], 100)</f>
        <v>197</v>
      </c>
      <c r="AA25">
        <f>Table_hqolymsql14p_BridgeInventoryLocation_BRIDGEUNDERLOCATIONS[[#This Row],[VCMIN_Inches]]-3</f>
        <v>194</v>
      </c>
      <c r="AB2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6" spans="1:28" x14ac:dyDescent="0.3">
      <c r="A26">
        <v>25</v>
      </c>
      <c r="B26" t="s">
        <v>162</v>
      </c>
      <c r="C26" t="s">
        <v>163</v>
      </c>
      <c r="D26" t="s">
        <v>32</v>
      </c>
      <c r="E26">
        <v>119.21899999999999</v>
      </c>
      <c r="G26">
        <v>0</v>
      </c>
      <c r="H26" t="s">
        <v>33</v>
      </c>
      <c r="I26">
        <v>120.94</v>
      </c>
      <c r="J26" t="s">
        <v>34</v>
      </c>
      <c r="K26">
        <v>46.956403000000002</v>
      </c>
      <c r="L26">
        <v>-120.304103</v>
      </c>
      <c r="M26" t="s">
        <v>164</v>
      </c>
      <c r="N26" t="s">
        <v>165</v>
      </c>
      <c r="O26" t="s">
        <v>37</v>
      </c>
      <c r="P26">
        <v>678</v>
      </c>
      <c r="Q26">
        <v>5000</v>
      </c>
      <c r="R26">
        <v>5000</v>
      </c>
      <c r="S26">
        <v>5000</v>
      </c>
      <c r="T26">
        <v>5000</v>
      </c>
      <c r="U26">
        <v>5000</v>
      </c>
      <c r="V26">
        <v>5000</v>
      </c>
      <c r="W26">
        <v>9999</v>
      </c>
      <c r="X26" t="s">
        <v>38</v>
      </c>
      <c r="Y26">
        <v>1</v>
      </c>
      <c r="Z26">
        <f>ROUND(Table_hqolymsql14p_BridgeInventoryLocation_BRIDGEUNDERLOCATIONS[[#This Row],[VCMIN]] / 100, 0) * 12 + MOD(Table_hqolymsql14p_BridgeInventoryLocation_BRIDGEUNDERLOCATIONS[[#This Row],[VCMIN]], 100)</f>
        <v>600</v>
      </c>
      <c r="AA26">
        <f>Table_hqolymsql14p_BridgeInventoryLocation_BRIDGEUNDERLOCATIONS[[#This Row],[VCMIN_Inches]]-3</f>
        <v>597</v>
      </c>
      <c r="AB26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27" spans="1:28" x14ac:dyDescent="0.3">
      <c r="A27">
        <v>26</v>
      </c>
      <c r="B27" t="s">
        <v>166</v>
      </c>
      <c r="C27" t="s">
        <v>167</v>
      </c>
      <c r="D27" t="s">
        <v>32</v>
      </c>
      <c r="E27">
        <v>78.88</v>
      </c>
      <c r="G27">
        <v>0</v>
      </c>
      <c r="H27" t="s">
        <v>92</v>
      </c>
      <c r="I27">
        <v>78.91</v>
      </c>
      <c r="J27" t="s">
        <v>34</v>
      </c>
      <c r="K27">
        <v>46.230989999999998</v>
      </c>
      <c r="L27">
        <v>-119.80708</v>
      </c>
      <c r="M27" t="s">
        <v>168</v>
      </c>
      <c r="N27" t="s">
        <v>169</v>
      </c>
      <c r="O27" t="s">
        <v>95</v>
      </c>
      <c r="P27">
        <v>430</v>
      </c>
      <c r="Q27">
        <v>1609</v>
      </c>
      <c r="R27">
        <v>1605</v>
      </c>
      <c r="S27">
        <v>1606</v>
      </c>
      <c r="T27">
        <v>1606</v>
      </c>
      <c r="U27">
        <v>1609</v>
      </c>
      <c r="V27">
        <v>1605</v>
      </c>
      <c r="W27">
        <v>9999</v>
      </c>
      <c r="X27" t="s">
        <v>38</v>
      </c>
      <c r="Y27">
        <v>1</v>
      </c>
      <c r="Z27">
        <f>ROUND(Table_hqolymsql14p_BridgeInventoryLocation_BRIDGEUNDERLOCATIONS[[#This Row],[VCMIN]] / 100, 0) * 12 + MOD(Table_hqolymsql14p_BridgeInventoryLocation_BRIDGEUNDERLOCATIONS[[#This Row],[VCMIN]], 100)</f>
        <v>197</v>
      </c>
      <c r="AA27">
        <f>Table_hqolymsql14p_BridgeInventoryLocation_BRIDGEUNDERLOCATIONS[[#This Row],[VCMIN_Inches]]-3</f>
        <v>194</v>
      </c>
      <c r="AB27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8" spans="1:28" x14ac:dyDescent="0.3">
      <c r="A28">
        <v>27</v>
      </c>
      <c r="B28" t="s">
        <v>170</v>
      </c>
      <c r="C28" t="s">
        <v>171</v>
      </c>
      <c r="D28" t="s">
        <v>32</v>
      </c>
      <c r="E28">
        <v>12.56</v>
      </c>
      <c r="G28">
        <v>0</v>
      </c>
      <c r="H28" t="s">
        <v>110</v>
      </c>
      <c r="I28">
        <v>12.56</v>
      </c>
      <c r="J28" t="s">
        <v>34</v>
      </c>
      <c r="K28">
        <v>45.793754999999997</v>
      </c>
      <c r="L28">
        <v>-122.67636400000001</v>
      </c>
      <c r="M28" t="s">
        <v>172</v>
      </c>
      <c r="N28" t="s">
        <v>173</v>
      </c>
      <c r="O28" t="s">
        <v>113</v>
      </c>
      <c r="P28">
        <v>276</v>
      </c>
      <c r="Q28">
        <v>1701</v>
      </c>
      <c r="R28">
        <v>1610</v>
      </c>
      <c r="S28">
        <v>1606</v>
      </c>
      <c r="T28">
        <v>1606</v>
      </c>
      <c r="U28">
        <v>1701</v>
      </c>
      <c r="V28">
        <v>1610</v>
      </c>
      <c r="W28">
        <v>9999</v>
      </c>
      <c r="X28" t="s">
        <v>38</v>
      </c>
      <c r="Y28">
        <v>1</v>
      </c>
      <c r="Z28">
        <f>ROUND(Table_hqolymsql14p_BridgeInventoryLocation_BRIDGEUNDERLOCATIONS[[#This Row],[VCMIN]] / 100, 0) * 12 + MOD(Table_hqolymsql14p_BridgeInventoryLocation_BRIDGEUNDERLOCATIONS[[#This Row],[VCMIN]], 100)</f>
        <v>202</v>
      </c>
      <c r="AA28">
        <f>Table_hqolymsql14p_BridgeInventoryLocation_BRIDGEUNDERLOCATIONS[[#This Row],[VCMIN_Inches]]-3</f>
        <v>199</v>
      </c>
      <c r="AB2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9" spans="1:28" x14ac:dyDescent="0.3">
      <c r="A29">
        <v>28</v>
      </c>
      <c r="B29" t="s">
        <v>174</v>
      </c>
      <c r="C29" t="s">
        <v>175</v>
      </c>
      <c r="D29" t="s">
        <v>32</v>
      </c>
      <c r="E29">
        <v>29.1</v>
      </c>
      <c r="G29">
        <v>0</v>
      </c>
      <c r="H29" t="s">
        <v>176</v>
      </c>
      <c r="I29">
        <v>29.63</v>
      </c>
      <c r="J29" t="s">
        <v>34</v>
      </c>
      <c r="K29">
        <v>47.777673999999998</v>
      </c>
      <c r="L29">
        <v>-122.31828299999999</v>
      </c>
      <c r="M29" t="s">
        <v>177</v>
      </c>
      <c r="N29" t="s">
        <v>178</v>
      </c>
      <c r="O29" t="s">
        <v>179</v>
      </c>
      <c r="P29">
        <v>189</v>
      </c>
      <c r="Q29">
        <v>1610</v>
      </c>
      <c r="R29">
        <v>1610</v>
      </c>
      <c r="S29">
        <v>1610</v>
      </c>
      <c r="T29">
        <v>1610</v>
      </c>
      <c r="U29">
        <v>1610</v>
      </c>
      <c r="V29">
        <v>1610</v>
      </c>
      <c r="W29">
        <v>9999</v>
      </c>
      <c r="X29" t="s">
        <v>38</v>
      </c>
      <c r="Y29">
        <v>1</v>
      </c>
      <c r="Z29">
        <f>ROUND(Table_hqolymsql14p_BridgeInventoryLocation_BRIDGEUNDERLOCATIONS[[#This Row],[VCMIN]] / 100, 0) * 12 + MOD(Table_hqolymsql14p_BridgeInventoryLocation_BRIDGEUNDERLOCATIONS[[#This Row],[VCMIN]], 100)</f>
        <v>202</v>
      </c>
      <c r="AA29">
        <f>Table_hqolymsql14p_BridgeInventoryLocation_BRIDGEUNDERLOCATIONS[[#This Row],[VCMIN_Inches]]-3</f>
        <v>199</v>
      </c>
      <c r="AB29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30" spans="1:28" x14ac:dyDescent="0.3">
      <c r="A30">
        <v>29</v>
      </c>
      <c r="B30" t="s">
        <v>180</v>
      </c>
      <c r="C30" t="s">
        <v>181</v>
      </c>
      <c r="D30" t="s">
        <v>32</v>
      </c>
      <c r="E30">
        <v>163.05000000000001</v>
      </c>
      <c r="G30">
        <v>0</v>
      </c>
      <c r="H30" t="s">
        <v>110</v>
      </c>
      <c r="I30">
        <v>162.99</v>
      </c>
      <c r="J30" t="s">
        <v>34</v>
      </c>
      <c r="K30">
        <v>47.572327999999999</v>
      </c>
      <c r="L30">
        <v>-122.320127</v>
      </c>
      <c r="M30" t="s">
        <v>182</v>
      </c>
      <c r="N30" t="s">
        <v>70</v>
      </c>
      <c r="O30" t="s">
        <v>183</v>
      </c>
      <c r="P30">
        <v>1664</v>
      </c>
      <c r="Q30">
        <v>4405</v>
      </c>
      <c r="R30">
        <v>4403</v>
      </c>
      <c r="S30">
        <v>4101</v>
      </c>
      <c r="T30">
        <v>4011</v>
      </c>
      <c r="U30">
        <v>4405</v>
      </c>
      <c r="V30">
        <v>4403</v>
      </c>
      <c r="W30">
        <v>9999</v>
      </c>
      <c r="X30" t="s">
        <v>38</v>
      </c>
      <c r="Y30">
        <v>1</v>
      </c>
      <c r="Z30">
        <f>ROUND(Table_hqolymsql14p_BridgeInventoryLocation_BRIDGEUNDERLOCATIONS[[#This Row],[VCMIN]] / 100, 0) * 12 + MOD(Table_hqolymsql14p_BridgeInventoryLocation_BRIDGEUNDERLOCATIONS[[#This Row],[VCMIN]], 100)</f>
        <v>531</v>
      </c>
      <c r="AA30">
        <f>Table_hqolymsql14p_BridgeInventoryLocation_BRIDGEUNDERLOCATIONS[[#This Row],[VCMIN_Inches]]-3</f>
        <v>528</v>
      </c>
      <c r="AB30">
        <f>(TRUNC((Table_hqolymsql14p_BridgeInventoryLocation_BRIDGEUNDERLOCATIONS[[#This Row],[Reported Inches]]/12))*100) + MOD(Table_hqolymsql14p_BridgeInventoryLocation_BRIDGEUNDERLOCATIONS[[#This Row],[Reported Inches]], 12)</f>
        <v>4400</v>
      </c>
    </row>
    <row r="31" spans="1:28" x14ac:dyDescent="0.3">
      <c r="A31">
        <v>30</v>
      </c>
      <c r="B31" t="s">
        <v>184</v>
      </c>
      <c r="C31" t="s">
        <v>185</v>
      </c>
      <c r="D31" t="s">
        <v>32</v>
      </c>
      <c r="E31">
        <v>1.141</v>
      </c>
      <c r="G31">
        <v>0</v>
      </c>
      <c r="H31" t="s">
        <v>79</v>
      </c>
      <c r="I31">
        <v>1.1399999999999999</v>
      </c>
      <c r="J31" t="s">
        <v>34</v>
      </c>
      <c r="K31">
        <v>45.646819000000001</v>
      </c>
      <c r="L31">
        <v>-122.641949</v>
      </c>
      <c r="M31" t="s">
        <v>186</v>
      </c>
      <c r="N31" t="s">
        <v>187</v>
      </c>
      <c r="O31" t="s">
        <v>188</v>
      </c>
      <c r="P31">
        <v>123</v>
      </c>
      <c r="Q31">
        <v>1700</v>
      </c>
      <c r="R31">
        <v>1700</v>
      </c>
      <c r="S31">
        <v>1700</v>
      </c>
      <c r="T31">
        <v>1700</v>
      </c>
      <c r="U31">
        <v>1700</v>
      </c>
      <c r="V31">
        <v>1700</v>
      </c>
      <c r="W31">
        <v>9999</v>
      </c>
      <c r="X31" t="s">
        <v>38</v>
      </c>
      <c r="Y31">
        <v>1</v>
      </c>
      <c r="Z31">
        <f>ROUND(Table_hqolymsql14p_BridgeInventoryLocation_BRIDGEUNDERLOCATIONS[[#This Row],[VCMIN]] / 100, 0) * 12 + MOD(Table_hqolymsql14p_BridgeInventoryLocation_BRIDGEUNDERLOCATIONS[[#This Row],[VCMIN]], 100)</f>
        <v>204</v>
      </c>
      <c r="AA31">
        <f>Table_hqolymsql14p_BridgeInventoryLocation_BRIDGEUNDERLOCATIONS[[#This Row],[VCMIN_Inches]]-3</f>
        <v>201</v>
      </c>
      <c r="AB31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32" spans="1:28" x14ac:dyDescent="0.3">
      <c r="A32">
        <v>31</v>
      </c>
      <c r="B32" t="s">
        <v>189</v>
      </c>
      <c r="C32" t="s">
        <v>190</v>
      </c>
      <c r="D32" t="s">
        <v>32</v>
      </c>
      <c r="E32">
        <v>112.42</v>
      </c>
      <c r="G32">
        <v>0</v>
      </c>
      <c r="H32" t="s">
        <v>92</v>
      </c>
      <c r="I32">
        <v>112.45</v>
      </c>
      <c r="J32" t="s">
        <v>34</v>
      </c>
      <c r="K32">
        <v>46.169806999999999</v>
      </c>
      <c r="L32">
        <v>-119.205468</v>
      </c>
      <c r="M32" t="s">
        <v>191</v>
      </c>
      <c r="N32" t="s">
        <v>192</v>
      </c>
      <c r="O32" t="s">
        <v>95</v>
      </c>
      <c r="P32">
        <v>340</v>
      </c>
      <c r="Q32">
        <v>1905</v>
      </c>
      <c r="R32">
        <v>1703</v>
      </c>
      <c r="S32">
        <v>2600</v>
      </c>
      <c r="T32">
        <v>2600</v>
      </c>
      <c r="U32">
        <v>1905</v>
      </c>
      <c r="V32">
        <v>1703</v>
      </c>
      <c r="W32">
        <v>9999</v>
      </c>
      <c r="X32" t="s">
        <v>38</v>
      </c>
      <c r="Y32">
        <v>1</v>
      </c>
      <c r="Z32">
        <f>ROUND(Table_hqolymsql14p_BridgeInventoryLocation_BRIDGEUNDERLOCATIONS[[#This Row],[VCMIN]] / 100, 0) * 12 + MOD(Table_hqolymsql14p_BridgeInventoryLocation_BRIDGEUNDERLOCATIONS[[#This Row],[VCMIN]], 100)</f>
        <v>207</v>
      </c>
      <c r="AA32">
        <f>Table_hqolymsql14p_BridgeInventoryLocation_BRIDGEUNDERLOCATIONS[[#This Row],[VCMIN_Inches]]-3</f>
        <v>204</v>
      </c>
      <c r="AB32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33" spans="1:28" x14ac:dyDescent="0.3">
      <c r="A33">
        <v>32</v>
      </c>
      <c r="B33" t="s">
        <v>193</v>
      </c>
      <c r="C33" t="s">
        <v>194</v>
      </c>
      <c r="D33" t="s">
        <v>32</v>
      </c>
      <c r="E33">
        <v>6.3710000000000004</v>
      </c>
      <c r="G33">
        <v>0</v>
      </c>
      <c r="H33" t="s">
        <v>195</v>
      </c>
      <c r="I33">
        <v>32.96</v>
      </c>
      <c r="J33" t="s">
        <v>34</v>
      </c>
      <c r="K33">
        <v>45.682205000000003</v>
      </c>
      <c r="L33">
        <v>-122.59238499999999</v>
      </c>
      <c r="M33" t="s">
        <v>196</v>
      </c>
      <c r="N33" t="s">
        <v>197</v>
      </c>
      <c r="O33" t="s">
        <v>198</v>
      </c>
      <c r="P33">
        <v>559</v>
      </c>
      <c r="Q33">
        <v>1801</v>
      </c>
      <c r="R33">
        <v>1801</v>
      </c>
      <c r="S33">
        <v>1801</v>
      </c>
      <c r="T33">
        <v>1801</v>
      </c>
      <c r="U33">
        <v>1801</v>
      </c>
      <c r="V33">
        <v>1801</v>
      </c>
      <c r="W33">
        <v>9999</v>
      </c>
      <c r="X33" t="s">
        <v>38</v>
      </c>
      <c r="Y33">
        <v>1</v>
      </c>
      <c r="Z33">
        <f>ROUND(Table_hqolymsql14p_BridgeInventoryLocation_BRIDGEUNDERLOCATIONS[[#This Row],[VCMIN]] / 100, 0) * 12 + MOD(Table_hqolymsql14p_BridgeInventoryLocation_BRIDGEUNDERLOCATIONS[[#This Row],[VCMIN]], 100)</f>
        <v>217</v>
      </c>
      <c r="AA33">
        <f>Table_hqolymsql14p_BridgeInventoryLocation_BRIDGEUNDERLOCATIONS[[#This Row],[VCMIN_Inches]]-3</f>
        <v>214</v>
      </c>
      <c r="AB33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34" spans="1:28" x14ac:dyDescent="0.3">
      <c r="A34">
        <v>33</v>
      </c>
      <c r="B34" t="s">
        <v>199</v>
      </c>
      <c r="C34" t="s">
        <v>200</v>
      </c>
      <c r="D34" t="s">
        <v>32</v>
      </c>
      <c r="E34">
        <v>9.93</v>
      </c>
      <c r="G34">
        <v>0</v>
      </c>
      <c r="H34" t="s">
        <v>201</v>
      </c>
      <c r="I34">
        <v>12.01</v>
      </c>
      <c r="J34" t="s">
        <v>34</v>
      </c>
      <c r="K34">
        <v>47.320855999999999</v>
      </c>
      <c r="L34">
        <v>-122.590441</v>
      </c>
      <c r="M34" t="s">
        <v>202</v>
      </c>
      <c r="N34" t="s">
        <v>203</v>
      </c>
      <c r="O34" t="s">
        <v>204</v>
      </c>
      <c r="P34">
        <v>228</v>
      </c>
      <c r="Q34">
        <v>1610</v>
      </c>
      <c r="R34">
        <v>1605</v>
      </c>
      <c r="S34">
        <v>2101</v>
      </c>
      <c r="T34">
        <v>2008</v>
      </c>
      <c r="U34">
        <v>1610</v>
      </c>
      <c r="V34">
        <v>1605</v>
      </c>
      <c r="W34">
        <v>9999</v>
      </c>
      <c r="X34" t="s">
        <v>38</v>
      </c>
      <c r="Y34">
        <v>1</v>
      </c>
      <c r="Z34">
        <f>ROUND(Table_hqolymsql14p_BridgeInventoryLocation_BRIDGEUNDERLOCATIONS[[#This Row],[VCMIN]] / 100, 0) * 12 + MOD(Table_hqolymsql14p_BridgeInventoryLocation_BRIDGEUNDERLOCATIONS[[#This Row],[VCMIN]], 100)</f>
        <v>197</v>
      </c>
      <c r="AA34">
        <f>Table_hqolymsql14p_BridgeInventoryLocation_BRIDGEUNDERLOCATIONS[[#This Row],[VCMIN_Inches]]-3</f>
        <v>194</v>
      </c>
      <c r="AB34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35" spans="1:28" x14ac:dyDescent="0.3">
      <c r="A35">
        <v>34</v>
      </c>
      <c r="B35" t="s">
        <v>205</v>
      </c>
      <c r="C35" t="s">
        <v>206</v>
      </c>
      <c r="D35" t="s">
        <v>32</v>
      </c>
      <c r="E35">
        <v>0.34</v>
      </c>
      <c r="G35">
        <v>0</v>
      </c>
      <c r="H35" t="s">
        <v>207</v>
      </c>
      <c r="I35">
        <v>0.34</v>
      </c>
      <c r="J35" t="s">
        <v>34</v>
      </c>
      <c r="K35">
        <v>47.682720000000003</v>
      </c>
      <c r="L35">
        <v>-122.317734</v>
      </c>
      <c r="M35" t="s">
        <v>208</v>
      </c>
      <c r="N35" t="s">
        <v>209</v>
      </c>
      <c r="O35" t="s">
        <v>210</v>
      </c>
      <c r="P35">
        <v>118</v>
      </c>
      <c r="Q35">
        <v>1500</v>
      </c>
      <c r="R35">
        <v>1411</v>
      </c>
      <c r="S35">
        <v>1500</v>
      </c>
      <c r="T35">
        <v>1411</v>
      </c>
      <c r="U35">
        <v>1500</v>
      </c>
      <c r="V35">
        <v>1411</v>
      </c>
      <c r="W35">
        <v>9999</v>
      </c>
      <c r="X35" t="s">
        <v>38</v>
      </c>
      <c r="Y35">
        <v>1</v>
      </c>
      <c r="Z35">
        <f>ROUND(Table_hqolymsql14p_BridgeInventoryLocation_BRIDGEUNDERLOCATIONS[[#This Row],[VCMIN]] / 100, 0) * 12 + MOD(Table_hqolymsql14p_BridgeInventoryLocation_BRIDGEUNDERLOCATIONS[[#This Row],[VCMIN]], 100)</f>
        <v>179</v>
      </c>
      <c r="AA35">
        <f>Table_hqolymsql14p_BridgeInventoryLocation_BRIDGEUNDERLOCATIONS[[#This Row],[VCMIN_Inches]]-3</f>
        <v>176</v>
      </c>
      <c r="AB35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36" spans="1:28" x14ac:dyDescent="0.3">
      <c r="A36">
        <v>35</v>
      </c>
      <c r="B36" t="s">
        <v>211</v>
      </c>
      <c r="C36" t="s">
        <v>212</v>
      </c>
      <c r="D36" t="s">
        <v>32</v>
      </c>
      <c r="E36">
        <v>5.27</v>
      </c>
      <c r="G36">
        <v>0</v>
      </c>
      <c r="H36" t="s">
        <v>33</v>
      </c>
      <c r="I36">
        <v>7.21</v>
      </c>
      <c r="J36" t="s">
        <v>34</v>
      </c>
      <c r="K36">
        <v>47.586151000000001</v>
      </c>
      <c r="L36">
        <v>-122.22772399999999</v>
      </c>
      <c r="M36" t="s">
        <v>213</v>
      </c>
      <c r="N36" t="s">
        <v>214</v>
      </c>
      <c r="O36" t="s">
        <v>37</v>
      </c>
      <c r="P36">
        <v>275</v>
      </c>
      <c r="Q36">
        <v>2108</v>
      </c>
      <c r="R36">
        <v>2005</v>
      </c>
      <c r="S36">
        <v>2203</v>
      </c>
      <c r="T36">
        <v>2100</v>
      </c>
      <c r="U36">
        <v>2108</v>
      </c>
      <c r="V36">
        <v>2005</v>
      </c>
      <c r="W36">
        <v>9999</v>
      </c>
      <c r="X36" t="s">
        <v>38</v>
      </c>
      <c r="Y36">
        <v>1</v>
      </c>
      <c r="Z36">
        <f>ROUND(Table_hqolymsql14p_BridgeInventoryLocation_BRIDGEUNDERLOCATIONS[[#This Row],[VCMIN]] / 100, 0) * 12 + MOD(Table_hqolymsql14p_BridgeInventoryLocation_BRIDGEUNDERLOCATIONS[[#This Row],[VCMIN]], 100)</f>
        <v>245</v>
      </c>
      <c r="AA36">
        <f>Table_hqolymsql14p_BridgeInventoryLocation_BRIDGEUNDERLOCATIONS[[#This Row],[VCMIN_Inches]]-3</f>
        <v>242</v>
      </c>
      <c r="AB36">
        <f>(TRUNC((Table_hqolymsql14p_BridgeInventoryLocation_BRIDGEUNDERLOCATIONS[[#This Row],[Reported Inches]]/12))*100) + MOD(Table_hqolymsql14p_BridgeInventoryLocation_BRIDGEUNDERLOCATIONS[[#This Row],[Reported Inches]], 12)</f>
        <v>2002</v>
      </c>
    </row>
    <row r="37" spans="1:28" x14ac:dyDescent="0.3">
      <c r="A37">
        <v>36</v>
      </c>
      <c r="B37" t="s">
        <v>215</v>
      </c>
      <c r="C37" t="s">
        <v>216</v>
      </c>
      <c r="D37" t="s">
        <v>32</v>
      </c>
      <c r="E37">
        <v>0.623</v>
      </c>
      <c r="G37">
        <v>0</v>
      </c>
      <c r="H37" t="s">
        <v>73</v>
      </c>
      <c r="I37">
        <v>0.62</v>
      </c>
      <c r="J37" t="s">
        <v>34</v>
      </c>
      <c r="K37">
        <v>47.160190999999998</v>
      </c>
      <c r="L37">
        <v>-122.46766599999999</v>
      </c>
      <c r="M37" t="s">
        <v>217</v>
      </c>
      <c r="N37" t="s">
        <v>218</v>
      </c>
      <c r="O37" t="s">
        <v>76</v>
      </c>
      <c r="P37">
        <v>139</v>
      </c>
      <c r="Q37">
        <v>1702</v>
      </c>
      <c r="R37">
        <v>1608</v>
      </c>
      <c r="S37">
        <v>1704</v>
      </c>
      <c r="T37">
        <v>1700</v>
      </c>
      <c r="U37">
        <v>1702</v>
      </c>
      <c r="V37">
        <v>1608</v>
      </c>
      <c r="W37">
        <v>9999</v>
      </c>
      <c r="X37" t="s">
        <v>38</v>
      </c>
      <c r="Y37">
        <v>1</v>
      </c>
      <c r="Z37">
        <f>ROUND(Table_hqolymsql14p_BridgeInventoryLocation_BRIDGEUNDERLOCATIONS[[#This Row],[VCMIN]] / 100, 0) * 12 + MOD(Table_hqolymsql14p_BridgeInventoryLocation_BRIDGEUNDERLOCATIONS[[#This Row],[VCMIN]], 100)</f>
        <v>200</v>
      </c>
      <c r="AA37">
        <f>Table_hqolymsql14p_BridgeInventoryLocation_BRIDGEUNDERLOCATIONS[[#This Row],[VCMIN_Inches]]-3</f>
        <v>197</v>
      </c>
      <c r="AB3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8" spans="1:28" x14ac:dyDescent="0.3">
      <c r="A38">
        <v>37</v>
      </c>
      <c r="B38" t="s">
        <v>219</v>
      </c>
      <c r="C38" t="s">
        <v>220</v>
      </c>
      <c r="D38" t="s">
        <v>32</v>
      </c>
      <c r="E38">
        <v>165.74799999999999</v>
      </c>
      <c r="G38">
        <v>0</v>
      </c>
      <c r="H38" t="s">
        <v>110</v>
      </c>
      <c r="I38">
        <v>165.69</v>
      </c>
      <c r="J38" t="s">
        <v>34</v>
      </c>
      <c r="K38">
        <v>47.608786000000002</v>
      </c>
      <c r="L38">
        <v>-122.331193</v>
      </c>
      <c r="M38" t="s">
        <v>221</v>
      </c>
      <c r="N38" t="s">
        <v>222</v>
      </c>
      <c r="O38" t="s">
        <v>113</v>
      </c>
      <c r="P38">
        <v>250</v>
      </c>
      <c r="Q38">
        <v>2900</v>
      </c>
      <c r="R38">
        <v>2511</v>
      </c>
      <c r="S38">
        <v>1902</v>
      </c>
      <c r="T38">
        <v>1503</v>
      </c>
      <c r="U38">
        <v>2900</v>
      </c>
      <c r="V38">
        <v>2511</v>
      </c>
      <c r="W38">
        <v>9999</v>
      </c>
      <c r="X38" t="s">
        <v>38</v>
      </c>
      <c r="Y38">
        <v>1</v>
      </c>
      <c r="Z38">
        <f>ROUND(Table_hqolymsql14p_BridgeInventoryLocation_BRIDGEUNDERLOCATIONS[[#This Row],[VCMIN]] / 100, 0) * 12 + MOD(Table_hqolymsql14p_BridgeInventoryLocation_BRIDGEUNDERLOCATIONS[[#This Row],[VCMIN]], 100)</f>
        <v>311</v>
      </c>
      <c r="AA38">
        <f>Table_hqolymsql14p_BridgeInventoryLocation_BRIDGEUNDERLOCATIONS[[#This Row],[VCMIN_Inches]]-3</f>
        <v>308</v>
      </c>
      <c r="AB38">
        <f>(TRUNC((Table_hqolymsql14p_BridgeInventoryLocation_BRIDGEUNDERLOCATIONS[[#This Row],[Reported Inches]]/12))*100) + MOD(Table_hqolymsql14p_BridgeInventoryLocation_BRIDGEUNDERLOCATIONS[[#This Row],[Reported Inches]], 12)</f>
        <v>2508</v>
      </c>
    </row>
    <row r="39" spans="1:28" x14ac:dyDescent="0.3">
      <c r="A39">
        <v>38</v>
      </c>
      <c r="B39" t="s">
        <v>223</v>
      </c>
      <c r="C39" t="s">
        <v>224</v>
      </c>
      <c r="D39" t="s">
        <v>32</v>
      </c>
      <c r="E39">
        <v>1.58</v>
      </c>
      <c r="G39">
        <v>0</v>
      </c>
      <c r="H39" t="s">
        <v>110</v>
      </c>
      <c r="I39">
        <v>1.58</v>
      </c>
      <c r="J39" t="s">
        <v>34</v>
      </c>
      <c r="K39">
        <v>45.638646999999999</v>
      </c>
      <c r="L39">
        <v>-122.66205100000001</v>
      </c>
      <c r="M39" t="s">
        <v>225</v>
      </c>
      <c r="N39" t="s">
        <v>226</v>
      </c>
      <c r="O39" t="s">
        <v>113</v>
      </c>
      <c r="P39">
        <v>253</v>
      </c>
      <c r="Q39">
        <v>1706</v>
      </c>
      <c r="R39">
        <v>1701</v>
      </c>
      <c r="S39">
        <v>1611</v>
      </c>
      <c r="T39">
        <v>1605</v>
      </c>
      <c r="U39">
        <v>1706</v>
      </c>
      <c r="V39">
        <v>1701</v>
      </c>
      <c r="W39">
        <v>9999</v>
      </c>
      <c r="X39" t="s">
        <v>38</v>
      </c>
      <c r="Y39">
        <v>1</v>
      </c>
      <c r="Z39">
        <f>ROUND(Table_hqolymsql14p_BridgeInventoryLocation_BRIDGEUNDERLOCATIONS[[#This Row],[VCMIN]] / 100, 0) * 12 + MOD(Table_hqolymsql14p_BridgeInventoryLocation_BRIDGEUNDERLOCATIONS[[#This Row],[VCMIN]], 100)</f>
        <v>205</v>
      </c>
      <c r="AA39">
        <f>Table_hqolymsql14p_BridgeInventoryLocation_BRIDGEUNDERLOCATIONS[[#This Row],[VCMIN_Inches]]-3</f>
        <v>202</v>
      </c>
      <c r="AB3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40" spans="1:28" x14ac:dyDescent="0.3">
      <c r="A40">
        <v>39</v>
      </c>
      <c r="B40" t="s">
        <v>227</v>
      </c>
      <c r="C40" t="s">
        <v>228</v>
      </c>
      <c r="D40" t="s">
        <v>32</v>
      </c>
      <c r="E40">
        <v>10.92</v>
      </c>
      <c r="G40">
        <v>0</v>
      </c>
      <c r="H40" t="s">
        <v>229</v>
      </c>
      <c r="I40">
        <v>9.64</v>
      </c>
      <c r="J40" t="s">
        <v>34</v>
      </c>
      <c r="K40">
        <v>47.235633999999997</v>
      </c>
      <c r="L40">
        <v>-122.252083</v>
      </c>
      <c r="M40" t="s">
        <v>230</v>
      </c>
      <c r="N40" t="s">
        <v>231</v>
      </c>
      <c r="O40" t="s">
        <v>232</v>
      </c>
      <c r="P40">
        <v>382</v>
      </c>
      <c r="Q40">
        <v>1505</v>
      </c>
      <c r="R40">
        <v>1505</v>
      </c>
      <c r="S40">
        <v>1505</v>
      </c>
      <c r="T40">
        <v>1505</v>
      </c>
      <c r="U40">
        <v>1505</v>
      </c>
      <c r="V40">
        <v>1505</v>
      </c>
      <c r="W40">
        <v>9999</v>
      </c>
      <c r="X40" t="s">
        <v>38</v>
      </c>
      <c r="Y40">
        <v>1</v>
      </c>
      <c r="Z40">
        <f>ROUND(Table_hqolymsql14p_BridgeInventoryLocation_BRIDGEUNDERLOCATIONS[[#This Row],[VCMIN]] / 100, 0) * 12 + MOD(Table_hqolymsql14p_BridgeInventoryLocation_BRIDGEUNDERLOCATIONS[[#This Row],[VCMIN]], 100)</f>
        <v>185</v>
      </c>
      <c r="AA40">
        <f>Table_hqolymsql14p_BridgeInventoryLocation_BRIDGEUNDERLOCATIONS[[#This Row],[VCMIN_Inches]]-3</f>
        <v>182</v>
      </c>
      <c r="AB40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41" spans="1:28" x14ac:dyDescent="0.3">
      <c r="A41">
        <v>40</v>
      </c>
      <c r="B41" t="s">
        <v>233</v>
      </c>
      <c r="C41" t="s">
        <v>234</v>
      </c>
      <c r="D41" t="s">
        <v>32</v>
      </c>
      <c r="E41">
        <v>41.31</v>
      </c>
      <c r="G41">
        <v>0</v>
      </c>
      <c r="H41" t="s">
        <v>235</v>
      </c>
      <c r="I41">
        <v>43.17</v>
      </c>
      <c r="J41" t="s">
        <v>34</v>
      </c>
      <c r="K41">
        <v>46.216957999999998</v>
      </c>
      <c r="L41">
        <v>-119.13802</v>
      </c>
      <c r="M41" t="s">
        <v>236</v>
      </c>
      <c r="N41" t="s">
        <v>237</v>
      </c>
      <c r="O41" t="s">
        <v>238</v>
      </c>
      <c r="P41">
        <v>72</v>
      </c>
      <c r="Q41">
        <v>1601</v>
      </c>
      <c r="R41">
        <v>1601</v>
      </c>
      <c r="U41">
        <v>1601</v>
      </c>
      <c r="V41">
        <v>1601</v>
      </c>
      <c r="W41">
        <v>9999</v>
      </c>
      <c r="X41" t="s">
        <v>239</v>
      </c>
      <c r="Y41">
        <v>1</v>
      </c>
      <c r="Z41">
        <f>ROUND(Table_hqolymsql14p_BridgeInventoryLocation_BRIDGEUNDERLOCATIONS[[#This Row],[VCMIN]] / 100, 0) * 12 + MOD(Table_hqolymsql14p_BridgeInventoryLocation_BRIDGEUNDERLOCATIONS[[#This Row],[VCMIN]], 100)</f>
        <v>193</v>
      </c>
      <c r="AA41">
        <f>Table_hqolymsql14p_BridgeInventoryLocation_BRIDGEUNDERLOCATIONS[[#This Row],[VCMIN_Inches]]-3</f>
        <v>190</v>
      </c>
      <c r="AB41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42" spans="1:28" x14ac:dyDescent="0.3">
      <c r="A42">
        <v>41</v>
      </c>
      <c r="B42" t="s">
        <v>240</v>
      </c>
      <c r="C42" t="s">
        <v>241</v>
      </c>
      <c r="D42" t="s">
        <v>32</v>
      </c>
      <c r="E42">
        <v>289.61</v>
      </c>
      <c r="G42">
        <v>0</v>
      </c>
      <c r="H42" t="s">
        <v>33</v>
      </c>
      <c r="I42">
        <v>291.92</v>
      </c>
      <c r="J42" t="s">
        <v>34</v>
      </c>
      <c r="K42">
        <v>47.669314</v>
      </c>
      <c r="L42">
        <v>-117.19661499999999</v>
      </c>
      <c r="M42" t="s">
        <v>242</v>
      </c>
      <c r="N42" t="s">
        <v>243</v>
      </c>
      <c r="O42" t="s">
        <v>37</v>
      </c>
      <c r="P42">
        <v>189</v>
      </c>
      <c r="Q42">
        <v>1806</v>
      </c>
      <c r="R42">
        <v>1605</v>
      </c>
      <c r="S42">
        <v>2007</v>
      </c>
      <c r="T42">
        <v>1904</v>
      </c>
      <c r="U42">
        <v>1806</v>
      </c>
      <c r="V42">
        <v>1605</v>
      </c>
      <c r="W42">
        <v>9999</v>
      </c>
      <c r="X42" t="s">
        <v>38</v>
      </c>
      <c r="Y42">
        <v>1</v>
      </c>
      <c r="Z42">
        <f>ROUND(Table_hqolymsql14p_BridgeInventoryLocation_BRIDGEUNDERLOCATIONS[[#This Row],[VCMIN]] / 100, 0) * 12 + MOD(Table_hqolymsql14p_BridgeInventoryLocation_BRIDGEUNDERLOCATIONS[[#This Row],[VCMIN]], 100)</f>
        <v>197</v>
      </c>
      <c r="AA42">
        <f>Table_hqolymsql14p_BridgeInventoryLocation_BRIDGEUNDERLOCATIONS[[#This Row],[VCMIN_Inches]]-3</f>
        <v>194</v>
      </c>
      <c r="AB4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43" spans="1:28" x14ac:dyDescent="0.3">
      <c r="A43">
        <v>42</v>
      </c>
      <c r="B43" t="s">
        <v>244</v>
      </c>
      <c r="C43" t="s">
        <v>245</v>
      </c>
      <c r="D43" t="s">
        <v>32</v>
      </c>
      <c r="E43">
        <v>15.65</v>
      </c>
      <c r="G43">
        <v>0</v>
      </c>
      <c r="H43" t="s">
        <v>201</v>
      </c>
      <c r="I43">
        <v>17.73</v>
      </c>
      <c r="J43" t="s">
        <v>34</v>
      </c>
      <c r="K43">
        <v>47.398366000000003</v>
      </c>
      <c r="L43">
        <v>-122.6223</v>
      </c>
      <c r="M43" t="s">
        <v>246</v>
      </c>
      <c r="N43" t="s">
        <v>247</v>
      </c>
      <c r="O43" t="s">
        <v>204</v>
      </c>
      <c r="P43">
        <v>215</v>
      </c>
      <c r="Q43">
        <v>1709</v>
      </c>
      <c r="R43">
        <v>1707</v>
      </c>
      <c r="S43">
        <v>1701</v>
      </c>
      <c r="T43">
        <v>1610</v>
      </c>
      <c r="U43">
        <v>1709</v>
      </c>
      <c r="V43">
        <v>1707</v>
      </c>
      <c r="W43">
        <v>9999</v>
      </c>
      <c r="X43" t="s">
        <v>38</v>
      </c>
      <c r="Y43">
        <v>1</v>
      </c>
      <c r="Z43">
        <f>ROUND(Table_hqolymsql14p_BridgeInventoryLocation_BRIDGEUNDERLOCATIONS[[#This Row],[VCMIN]] / 100, 0) * 12 + MOD(Table_hqolymsql14p_BridgeInventoryLocation_BRIDGEUNDERLOCATIONS[[#This Row],[VCMIN]], 100)</f>
        <v>211</v>
      </c>
      <c r="AA43">
        <f>Table_hqolymsql14p_BridgeInventoryLocation_BRIDGEUNDERLOCATIONS[[#This Row],[VCMIN_Inches]]-3</f>
        <v>208</v>
      </c>
      <c r="AB43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44" spans="1:28" x14ac:dyDescent="0.3">
      <c r="A44">
        <v>43</v>
      </c>
      <c r="B44" t="s">
        <v>248</v>
      </c>
      <c r="C44" t="s">
        <v>249</v>
      </c>
      <c r="D44" t="s">
        <v>32</v>
      </c>
      <c r="E44">
        <v>2.75</v>
      </c>
      <c r="G44">
        <v>0</v>
      </c>
      <c r="H44" t="s">
        <v>195</v>
      </c>
      <c r="I44">
        <v>29.34</v>
      </c>
      <c r="J44" t="s">
        <v>34</v>
      </c>
      <c r="K44">
        <v>45.635542000000001</v>
      </c>
      <c r="L44">
        <v>-122.56108399999999</v>
      </c>
      <c r="M44" t="s">
        <v>250</v>
      </c>
      <c r="N44" t="s">
        <v>251</v>
      </c>
      <c r="O44" t="s">
        <v>198</v>
      </c>
      <c r="P44">
        <v>276</v>
      </c>
      <c r="Q44">
        <v>1807</v>
      </c>
      <c r="R44">
        <v>1701</v>
      </c>
      <c r="S44">
        <v>1702</v>
      </c>
      <c r="T44">
        <v>1605</v>
      </c>
      <c r="U44">
        <v>1807</v>
      </c>
      <c r="V44">
        <v>1701</v>
      </c>
      <c r="W44">
        <v>9999</v>
      </c>
      <c r="X44" t="s">
        <v>38</v>
      </c>
      <c r="Y44">
        <v>1</v>
      </c>
      <c r="Z44">
        <f>ROUND(Table_hqolymsql14p_BridgeInventoryLocation_BRIDGEUNDERLOCATIONS[[#This Row],[VCMIN]] / 100, 0) * 12 + MOD(Table_hqolymsql14p_BridgeInventoryLocation_BRIDGEUNDERLOCATIONS[[#This Row],[VCMIN]], 100)</f>
        <v>205</v>
      </c>
      <c r="AA44">
        <f>Table_hqolymsql14p_BridgeInventoryLocation_BRIDGEUNDERLOCATIONS[[#This Row],[VCMIN_Inches]]-3</f>
        <v>202</v>
      </c>
      <c r="AB4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45" spans="1:28" x14ac:dyDescent="0.3">
      <c r="A45">
        <v>44</v>
      </c>
      <c r="B45" t="s">
        <v>252</v>
      </c>
      <c r="C45" t="s">
        <v>253</v>
      </c>
      <c r="D45" t="s">
        <v>32</v>
      </c>
      <c r="E45">
        <v>246.3</v>
      </c>
      <c r="G45">
        <v>0</v>
      </c>
      <c r="H45" t="s">
        <v>110</v>
      </c>
      <c r="I45">
        <v>246.24</v>
      </c>
      <c r="J45" t="s">
        <v>34</v>
      </c>
      <c r="K45">
        <v>48.687804</v>
      </c>
      <c r="L45">
        <v>-122.399163</v>
      </c>
      <c r="M45" t="s">
        <v>254</v>
      </c>
      <c r="N45" t="s">
        <v>255</v>
      </c>
      <c r="O45" t="s">
        <v>113</v>
      </c>
      <c r="P45">
        <v>270</v>
      </c>
      <c r="Q45">
        <v>2300</v>
      </c>
      <c r="R45">
        <v>2300</v>
      </c>
      <c r="S45">
        <v>1611</v>
      </c>
      <c r="T45">
        <v>1611</v>
      </c>
      <c r="U45">
        <v>2300</v>
      </c>
      <c r="V45">
        <v>2300</v>
      </c>
      <c r="W45">
        <v>9999</v>
      </c>
      <c r="X45" t="s">
        <v>38</v>
      </c>
      <c r="Y45">
        <v>1</v>
      </c>
      <c r="Z45">
        <f>ROUND(Table_hqolymsql14p_BridgeInventoryLocation_BRIDGEUNDERLOCATIONS[[#This Row],[VCMIN]] / 100, 0) * 12 + MOD(Table_hqolymsql14p_BridgeInventoryLocation_BRIDGEUNDERLOCATIONS[[#This Row],[VCMIN]], 100)</f>
        <v>276</v>
      </c>
      <c r="AA45">
        <f>Table_hqolymsql14p_BridgeInventoryLocation_BRIDGEUNDERLOCATIONS[[#This Row],[VCMIN_Inches]]-3</f>
        <v>273</v>
      </c>
      <c r="AB45">
        <f>(TRUNC((Table_hqolymsql14p_BridgeInventoryLocation_BRIDGEUNDERLOCATIONS[[#This Row],[Reported Inches]]/12))*100) + MOD(Table_hqolymsql14p_BridgeInventoryLocation_BRIDGEUNDERLOCATIONS[[#This Row],[Reported Inches]], 12)</f>
        <v>2209</v>
      </c>
    </row>
    <row r="46" spans="1:28" x14ac:dyDescent="0.3">
      <c r="A46">
        <v>45</v>
      </c>
      <c r="B46" t="s">
        <v>256</v>
      </c>
      <c r="C46" t="s">
        <v>257</v>
      </c>
      <c r="D46" t="s">
        <v>32</v>
      </c>
      <c r="E46">
        <v>5.7590000000000003</v>
      </c>
      <c r="G46">
        <v>0</v>
      </c>
      <c r="H46" t="s">
        <v>33</v>
      </c>
      <c r="I46">
        <v>7.7</v>
      </c>
      <c r="J46" t="s">
        <v>34</v>
      </c>
      <c r="K46">
        <v>47.582295000000002</v>
      </c>
      <c r="L46">
        <v>-122.219221</v>
      </c>
      <c r="M46" t="s">
        <v>258</v>
      </c>
      <c r="N46" t="s">
        <v>259</v>
      </c>
      <c r="O46" t="s">
        <v>37</v>
      </c>
      <c r="P46">
        <v>205</v>
      </c>
      <c r="Q46">
        <v>2205</v>
      </c>
      <c r="R46">
        <v>1711</v>
      </c>
      <c r="S46">
        <v>2202</v>
      </c>
      <c r="T46">
        <v>1711</v>
      </c>
      <c r="U46">
        <v>2205</v>
      </c>
      <c r="V46">
        <v>1711</v>
      </c>
      <c r="W46">
        <v>9999</v>
      </c>
      <c r="X46" t="s">
        <v>38</v>
      </c>
      <c r="Y46">
        <v>1</v>
      </c>
      <c r="Z46">
        <f>ROUND(Table_hqolymsql14p_BridgeInventoryLocation_BRIDGEUNDERLOCATIONS[[#This Row],[VCMIN]] / 100, 0) * 12 + MOD(Table_hqolymsql14p_BridgeInventoryLocation_BRIDGEUNDERLOCATIONS[[#This Row],[VCMIN]], 100)</f>
        <v>215</v>
      </c>
      <c r="AA46">
        <f>Table_hqolymsql14p_BridgeInventoryLocation_BRIDGEUNDERLOCATIONS[[#This Row],[VCMIN_Inches]]-3</f>
        <v>212</v>
      </c>
      <c r="AB46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47" spans="1:28" x14ac:dyDescent="0.3">
      <c r="A47">
        <v>46</v>
      </c>
      <c r="B47" t="s">
        <v>260</v>
      </c>
      <c r="C47" t="s">
        <v>261</v>
      </c>
      <c r="D47" t="s">
        <v>32</v>
      </c>
      <c r="E47">
        <v>0.52</v>
      </c>
      <c r="G47">
        <v>0</v>
      </c>
      <c r="H47" t="s">
        <v>45</v>
      </c>
      <c r="I47">
        <v>2.72</v>
      </c>
      <c r="J47" t="s">
        <v>89</v>
      </c>
      <c r="K47">
        <v>47.289682999999997</v>
      </c>
      <c r="L47">
        <v>-122.30685699999999</v>
      </c>
      <c r="M47" t="s">
        <v>262</v>
      </c>
      <c r="N47" t="s">
        <v>113</v>
      </c>
      <c r="O47" t="s">
        <v>48</v>
      </c>
      <c r="P47">
        <v>213</v>
      </c>
      <c r="Q47">
        <v>1608</v>
      </c>
      <c r="R47">
        <v>1602</v>
      </c>
      <c r="S47">
        <v>1600</v>
      </c>
      <c r="T47">
        <v>1510</v>
      </c>
      <c r="U47">
        <v>1608</v>
      </c>
      <c r="V47">
        <v>1602</v>
      </c>
      <c r="W47">
        <v>9999</v>
      </c>
      <c r="X47" t="s">
        <v>38</v>
      </c>
      <c r="Y47">
        <v>1</v>
      </c>
      <c r="Z47">
        <f>ROUND(Table_hqolymsql14p_BridgeInventoryLocation_BRIDGEUNDERLOCATIONS[[#This Row],[VCMIN]] / 100, 0) * 12 + MOD(Table_hqolymsql14p_BridgeInventoryLocation_BRIDGEUNDERLOCATIONS[[#This Row],[VCMIN]], 100)</f>
        <v>194</v>
      </c>
      <c r="AA47">
        <f>Table_hqolymsql14p_BridgeInventoryLocation_BRIDGEUNDERLOCATIONS[[#This Row],[VCMIN_Inches]]-3</f>
        <v>191</v>
      </c>
      <c r="AB47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48" spans="1:28" x14ac:dyDescent="0.3">
      <c r="A48">
        <v>47</v>
      </c>
      <c r="B48" t="s">
        <v>263</v>
      </c>
      <c r="C48" t="s">
        <v>264</v>
      </c>
      <c r="D48" t="s">
        <v>32</v>
      </c>
      <c r="E48">
        <v>171.07</v>
      </c>
      <c r="G48">
        <v>0</v>
      </c>
      <c r="H48" t="s">
        <v>110</v>
      </c>
      <c r="I48">
        <v>171.01</v>
      </c>
      <c r="J48" t="s">
        <v>34</v>
      </c>
      <c r="K48">
        <v>47.683888000000003</v>
      </c>
      <c r="L48">
        <v>-122.32289299999999</v>
      </c>
      <c r="M48" t="s">
        <v>265</v>
      </c>
      <c r="N48" t="s">
        <v>266</v>
      </c>
      <c r="O48" t="s">
        <v>113</v>
      </c>
      <c r="P48">
        <v>326</v>
      </c>
      <c r="Q48">
        <v>1902</v>
      </c>
      <c r="R48">
        <v>1707</v>
      </c>
      <c r="S48">
        <v>2105</v>
      </c>
      <c r="T48">
        <v>1706</v>
      </c>
      <c r="U48">
        <v>1902</v>
      </c>
      <c r="V48">
        <v>1707</v>
      </c>
      <c r="W48">
        <v>9999</v>
      </c>
      <c r="X48" t="s">
        <v>38</v>
      </c>
      <c r="Y48">
        <v>1</v>
      </c>
      <c r="Z48">
        <f>ROUND(Table_hqolymsql14p_BridgeInventoryLocation_BRIDGEUNDERLOCATIONS[[#This Row],[VCMIN]] / 100, 0) * 12 + MOD(Table_hqolymsql14p_BridgeInventoryLocation_BRIDGEUNDERLOCATIONS[[#This Row],[VCMIN]], 100)</f>
        <v>211</v>
      </c>
      <c r="AA48">
        <f>Table_hqolymsql14p_BridgeInventoryLocation_BRIDGEUNDERLOCATIONS[[#This Row],[VCMIN_Inches]]-3</f>
        <v>208</v>
      </c>
      <c r="AB4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49" spans="1:28" x14ac:dyDescent="0.3">
      <c r="A49">
        <v>48</v>
      </c>
      <c r="B49" t="s">
        <v>267</v>
      </c>
      <c r="C49" t="s">
        <v>268</v>
      </c>
      <c r="D49" t="s">
        <v>32</v>
      </c>
      <c r="E49">
        <v>0.5</v>
      </c>
      <c r="G49">
        <v>0</v>
      </c>
      <c r="H49" t="s">
        <v>110</v>
      </c>
      <c r="I49">
        <v>0.5</v>
      </c>
      <c r="J49" t="s">
        <v>34</v>
      </c>
      <c r="K49">
        <v>45.624419000000003</v>
      </c>
      <c r="L49">
        <v>-122.670022</v>
      </c>
      <c r="M49" t="s">
        <v>269</v>
      </c>
      <c r="N49" t="s">
        <v>270</v>
      </c>
      <c r="O49" t="s">
        <v>113</v>
      </c>
      <c r="P49">
        <v>392</v>
      </c>
      <c r="Q49">
        <v>1611</v>
      </c>
      <c r="R49">
        <v>1606</v>
      </c>
      <c r="S49">
        <v>1705</v>
      </c>
      <c r="T49">
        <v>1701</v>
      </c>
      <c r="U49">
        <v>1611</v>
      </c>
      <c r="V49">
        <v>1606</v>
      </c>
      <c r="W49">
        <v>9999</v>
      </c>
      <c r="X49" t="s">
        <v>38</v>
      </c>
      <c r="Y49">
        <v>1</v>
      </c>
      <c r="Z49">
        <f>ROUND(Table_hqolymsql14p_BridgeInventoryLocation_BRIDGEUNDERLOCATIONS[[#This Row],[VCMIN]] / 100, 0) * 12 + MOD(Table_hqolymsql14p_BridgeInventoryLocation_BRIDGEUNDERLOCATIONS[[#This Row],[VCMIN]], 100)</f>
        <v>198</v>
      </c>
      <c r="AA49">
        <f>Table_hqolymsql14p_BridgeInventoryLocation_BRIDGEUNDERLOCATIONS[[#This Row],[VCMIN_Inches]]-3</f>
        <v>195</v>
      </c>
      <c r="AB4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50" spans="1:28" x14ac:dyDescent="0.3">
      <c r="A50">
        <v>49</v>
      </c>
      <c r="B50" t="s">
        <v>271</v>
      </c>
      <c r="C50" t="s">
        <v>272</v>
      </c>
      <c r="D50" t="s">
        <v>32</v>
      </c>
      <c r="E50">
        <v>2.1</v>
      </c>
      <c r="G50">
        <v>0</v>
      </c>
      <c r="H50" t="s">
        <v>201</v>
      </c>
      <c r="I50">
        <v>1.95</v>
      </c>
      <c r="J50" t="s">
        <v>34</v>
      </c>
      <c r="K50">
        <v>47.235619999999997</v>
      </c>
      <c r="L50">
        <v>-122.49870199999999</v>
      </c>
      <c r="M50" t="s">
        <v>273</v>
      </c>
      <c r="N50" t="s">
        <v>274</v>
      </c>
      <c r="O50" t="s">
        <v>204</v>
      </c>
      <c r="P50">
        <v>310</v>
      </c>
      <c r="Q50">
        <v>2008</v>
      </c>
      <c r="R50">
        <v>2008</v>
      </c>
      <c r="S50">
        <v>2008</v>
      </c>
      <c r="T50">
        <v>2008</v>
      </c>
      <c r="U50">
        <v>2008</v>
      </c>
      <c r="V50">
        <v>2008</v>
      </c>
      <c r="W50">
        <v>9999</v>
      </c>
      <c r="X50" t="s">
        <v>38</v>
      </c>
      <c r="Y50">
        <v>1</v>
      </c>
      <c r="Z50">
        <f>ROUND(Table_hqolymsql14p_BridgeInventoryLocation_BRIDGEUNDERLOCATIONS[[#This Row],[VCMIN]] / 100, 0) * 12 + MOD(Table_hqolymsql14p_BridgeInventoryLocation_BRIDGEUNDERLOCATIONS[[#This Row],[VCMIN]], 100)</f>
        <v>248</v>
      </c>
      <c r="AA50">
        <f>Table_hqolymsql14p_BridgeInventoryLocation_BRIDGEUNDERLOCATIONS[[#This Row],[VCMIN_Inches]]-3</f>
        <v>245</v>
      </c>
      <c r="AB50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51" spans="1:28" x14ac:dyDescent="0.3">
      <c r="A51">
        <v>50</v>
      </c>
      <c r="B51" t="s">
        <v>275</v>
      </c>
      <c r="C51" t="s">
        <v>276</v>
      </c>
      <c r="D51" t="s">
        <v>32</v>
      </c>
      <c r="E51">
        <v>1.3280000000000001</v>
      </c>
      <c r="G51">
        <v>0</v>
      </c>
      <c r="H51" t="s">
        <v>62</v>
      </c>
      <c r="I51">
        <v>1.33</v>
      </c>
      <c r="J51" t="s">
        <v>34</v>
      </c>
      <c r="K51">
        <v>47.497086000000003</v>
      </c>
      <c r="L51">
        <v>-122.285872</v>
      </c>
      <c r="M51" t="s">
        <v>277</v>
      </c>
      <c r="N51" t="s">
        <v>278</v>
      </c>
      <c r="O51" t="s">
        <v>65</v>
      </c>
      <c r="P51">
        <v>240</v>
      </c>
      <c r="Q51">
        <v>2200</v>
      </c>
      <c r="R51">
        <v>2200</v>
      </c>
      <c r="S51">
        <v>2508</v>
      </c>
      <c r="T51">
        <v>2508</v>
      </c>
      <c r="U51">
        <v>2200</v>
      </c>
      <c r="V51">
        <v>2200</v>
      </c>
      <c r="X51" t="s">
        <v>38</v>
      </c>
      <c r="Y51">
        <v>1</v>
      </c>
      <c r="Z51">
        <f>ROUND(Table_hqolymsql14p_BridgeInventoryLocation_BRIDGEUNDERLOCATIONS[[#This Row],[VCMIN]] / 100, 0) * 12 + MOD(Table_hqolymsql14p_BridgeInventoryLocation_BRIDGEUNDERLOCATIONS[[#This Row],[VCMIN]], 100)</f>
        <v>264</v>
      </c>
      <c r="AA51">
        <f>Table_hqolymsql14p_BridgeInventoryLocation_BRIDGEUNDERLOCATIONS[[#This Row],[VCMIN_Inches]]-3</f>
        <v>261</v>
      </c>
      <c r="AB51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52" spans="1:28" x14ac:dyDescent="0.3">
      <c r="A52">
        <v>51</v>
      </c>
      <c r="B52" t="s">
        <v>279</v>
      </c>
      <c r="C52" t="s">
        <v>280</v>
      </c>
      <c r="D52" t="s">
        <v>32</v>
      </c>
      <c r="E52">
        <v>6.93</v>
      </c>
      <c r="G52">
        <v>0</v>
      </c>
      <c r="H52" t="s">
        <v>195</v>
      </c>
      <c r="I52">
        <v>33.520000000000003</v>
      </c>
      <c r="J52" t="s">
        <v>34</v>
      </c>
      <c r="K52">
        <v>45.687102000000003</v>
      </c>
      <c r="L52">
        <v>-122.60110299999999</v>
      </c>
      <c r="M52" t="s">
        <v>281</v>
      </c>
      <c r="N52" t="s">
        <v>282</v>
      </c>
      <c r="O52" t="s">
        <v>198</v>
      </c>
      <c r="P52">
        <v>260</v>
      </c>
      <c r="Q52">
        <v>1702</v>
      </c>
      <c r="R52">
        <v>1609</v>
      </c>
      <c r="S52">
        <v>1805</v>
      </c>
      <c r="T52">
        <v>1805</v>
      </c>
      <c r="U52">
        <v>1702</v>
      </c>
      <c r="V52">
        <v>1609</v>
      </c>
      <c r="W52">
        <v>9999</v>
      </c>
      <c r="X52" t="s">
        <v>38</v>
      </c>
      <c r="Y52">
        <v>1</v>
      </c>
      <c r="Z52">
        <f>ROUND(Table_hqolymsql14p_BridgeInventoryLocation_BRIDGEUNDERLOCATIONS[[#This Row],[VCMIN]] / 100, 0) * 12 + MOD(Table_hqolymsql14p_BridgeInventoryLocation_BRIDGEUNDERLOCATIONS[[#This Row],[VCMIN]], 100)</f>
        <v>201</v>
      </c>
      <c r="AA52">
        <f>Table_hqolymsql14p_BridgeInventoryLocation_BRIDGEUNDERLOCATIONS[[#This Row],[VCMIN_Inches]]-3</f>
        <v>198</v>
      </c>
      <c r="AB5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53" spans="1:28" x14ac:dyDescent="0.3">
      <c r="A53">
        <v>52</v>
      </c>
      <c r="B53" t="s">
        <v>283</v>
      </c>
      <c r="C53" t="s">
        <v>284</v>
      </c>
      <c r="D53" t="s">
        <v>32</v>
      </c>
      <c r="E53">
        <v>126.247</v>
      </c>
      <c r="G53">
        <v>0</v>
      </c>
      <c r="H53" t="s">
        <v>110</v>
      </c>
      <c r="I53">
        <v>126.19</v>
      </c>
      <c r="J53" t="s">
        <v>34</v>
      </c>
      <c r="K53">
        <v>47.150229000000003</v>
      </c>
      <c r="L53">
        <v>-122.49915</v>
      </c>
      <c r="M53" t="s">
        <v>285</v>
      </c>
      <c r="N53" t="s">
        <v>286</v>
      </c>
      <c r="O53" t="s">
        <v>113</v>
      </c>
      <c r="P53">
        <v>317</v>
      </c>
      <c r="Q53">
        <v>1509</v>
      </c>
      <c r="R53">
        <v>1409</v>
      </c>
      <c r="S53">
        <v>1511</v>
      </c>
      <c r="T53">
        <v>1505</v>
      </c>
      <c r="U53">
        <v>1509</v>
      </c>
      <c r="V53">
        <v>1409</v>
      </c>
      <c r="W53">
        <v>9999</v>
      </c>
      <c r="X53" t="s">
        <v>38</v>
      </c>
      <c r="Y53">
        <v>1</v>
      </c>
      <c r="Z53">
        <f>ROUND(Table_hqolymsql14p_BridgeInventoryLocation_BRIDGEUNDERLOCATIONS[[#This Row],[VCMIN]] / 100, 0) * 12 + MOD(Table_hqolymsql14p_BridgeInventoryLocation_BRIDGEUNDERLOCATIONS[[#This Row],[VCMIN]], 100)</f>
        <v>177</v>
      </c>
      <c r="AA53">
        <f>Table_hqolymsql14p_BridgeInventoryLocation_BRIDGEUNDERLOCATIONS[[#This Row],[VCMIN_Inches]]-3</f>
        <v>174</v>
      </c>
      <c r="AB53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54" spans="1:28" x14ac:dyDescent="0.3">
      <c r="A54">
        <v>53</v>
      </c>
      <c r="B54" t="s">
        <v>287</v>
      </c>
      <c r="C54" t="s">
        <v>288</v>
      </c>
      <c r="D54" t="s">
        <v>32</v>
      </c>
      <c r="E54">
        <v>97.292000000000002</v>
      </c>
      <c r="G54">
        <v>0</v>
      </c>
      <c r="H54" t="s">
        <v>110</v>
      </c>
      <c r="I54">
        <v>97.22</v>
      </c>
      <c r="J54" t="s">
        <v>34</v>
      </c>
      <c r="K54">
        <v>46.923620999999997</v>
      </c>
      <c r="L54">
        <v>-122.94617</v>
      </c>
      <c r="M54" t="s">
        <v>289</v>
      </c>
      <c r="N54" t="s">
        <v>290</v>
      </c>
      <c r="O54" t="s">
        <v>113</v>
      </c>
      <c r="P54">
        <v>204</v>
      </c>
      <c r="Q54">
        <v>1606</v>
      </c>
      <c r="R54">
        <v>1603</v>
      </c>
      <c r="S54">
        <v>1605</v>
      </c>
      <c r="T54">
        <v>1602</v>
      </c>
      <c r="U54">
        <v>1606</v>
      </c>
      <c r="V54">
        <v>1603</v>
      </c>
      <c r="W54">
        <v>9999</v>
      </c>
      <c r="X54" t="s">
        <v>38</v>
      </c>
      <c r="Y54">
        <v>1</v>
      </c>
      <c r="Z54">
        <f>ROUND(Table_hqolymsql14p_BridgeInventoryLocation_BRIDGEUNDERLOCATIONS[[#This Row],[VCMIN]] / 100, 0) * 12 + MOD(Table_hqolymsql14p_BridgeInventoryLocation_BRIDGEUNDERLOCATIONS[[#This Row],[VCMIN]], 100)</f>
        <v>195</v>
      </c>
      <c r="AA54">
        <f>Table_hqolymsql14p_BridgeInventoryLocation_BRIDGEUNDERLOCATIONS[[#This Row],[VCMIN_Inches]]-3</f>
        <v>192</v>
      </c>
      <c r="AB54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55" spans="1:28" x14ac:dyDescent="0.3">
      <c r="A55">
        <v>54</v>
      </c>
      <c r="B55" t="s">
        <v>291</v>
      </c>
      <c r="C55" t="s">
        <v>292</v>
      </c>
      <c r="D55" t="s">
        <v>32</v>
      </c>
      <c r="E55">
        <v>109.15</v>
      </c>
      <c r="G55">
        <v>0</v>
      </c>
      <c r="H55" t="s">
        <v>33</v>
      </c>
      <c r="I55">
        <v>110.87</v>
      </c>
      <c r="J55" t="s">
        <v>34</v>
      </c>
      <c r="K55">
        <v>46.970536000000003</v>
      </c>
      <c r="L55">
        <v>-120.510727</v>
      </c>
      <c r="M55" t="s">
        <v>293</v>
      </c>
      <c r="N55" t="s">
        <v>95</v>
      </c>
      <c r="O55" t="s">
        <v>37</v>
      </c>
      <c r="P55">
        <v>309</v>
      </c>
      <c r="Q55">
        <v>1608</v>
      </c>
      <c r="R55">
        <v>1608</v>
      </c>
      <c r="S55">
        <v>1701</v>
      </c>
      <c r="T55">
        <v>1701</v>
      </c>
      <c r="U55">
        <v>1608</v>
      </c>
      <c r="V55">
        <v>1608</v>
      </c>
      <c r="W55">
        <v>9999</v>
      </c>
      <c r="X55" t="s">
        <v>38</v>
      </c>
      <c r="Y55">
        <v>1</v>
      </c>
      <c r="Z55">
        <f>ROUND(Table_hqolymsql14p_BridgeInventoryLocation_BRIDGEUNDERLOCATIONS[[#This Row],[VCMIN]] / 100, 0) * 12 + MOD(Table_hqolymsql14p_BridgeInventoryLocation_BRIDGEUNDERLOCATIONS[[#This Row],[VCMIN]], 100)</f>
        <v>200</v>
      </c>
      <c r="AA55">
        <f>Table_hqolymsql14p_BridgeInventoryLocation_BRIDGEUNDERLOCATIONS[[#This Row],[VCMIN_Inches]]-3</f>
        <v>197</v>
      </c>
      <c r="AB5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6" spans="1:28" x14ac:dyDescent="0.3">
      <c r="A56">
        <v>55</v>
      </c>
      <c r="B56" t="s">
        <v>294</v>
      </c>
      <c r="C56" t="s">
        <v>295</v>
      </c>
      <c r="D56" t="s">
        <v>32</v>
      </c>
      <c r="E56">
        <v>6.24</v>
      </c>
      <c r="G56">
        <v>0</v>
      </c>
      <c r="H56" t="s">
        <v>296</v>
      </c>
      <c r="I56">
        <v>6.23</v>
      </c>
      <c r="J56" t="s">
        <v>34</v>
      </c>
      <c r="K56">
        <v>45.603136999999997</v>
      </c>
      <c r="L56">
        <v>-122.548513</v>
      </c>
      <c r="M56" t="s">
        <v>297</v>
      </c>
      <c r="N56" t="s">
        <v>270</v>
      </c>
      <c r="O56" t="s">
        <v>298</v>
      </c>
      <c r="P56">
        <v>268</v>
      </c>
      <c r="Q56">
        <v>1603</v>
      </c>
      <c r="R56">
        <v>1600</v>
      </c>
      <c r="S56">
        <v>1600</v>
      </c>
      <c r="T56">
        <v>1600</v>
      </c>
      <c r="U56">
        <v>1603</v>
      </c>
      <c r="V56">
        <v>1600</v>
      </c>
      <c r="W56">
        <v>9999</v>
      </c>
      <c r="X56" t="s">
        <v>38</v>
      </c>
      <c r="Y56">
        <v>1</v>
      </c>
      <c r="Z56">
        <f>ROUND(Table_hqolymsql14p_BridgeInventoryLocation_BRIDGEUNDERLOCATIONS[[#This Row],[VCMIN]] / 100, 0) * 12 + MOD(Table_hqolymsql14p_BridgeInventoryLocation_BRIDGEUNDERLOCATIONS[[#This Row],[VCMIN]], 100)</f>
        <v>192</v>
      </c>
      <c r="AA56">
        <f>Table_hqolymsql14p_BridgeInventoryLocation_BRIDGEUNDERLOCATIONS[[#This Row],[VCMIN_Inches]]-3</f>
        <v>189</v>
      </c>
      <c r="AB56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57" spans="1:28" x14ac:dyDescent="0.3">
      <c r="A57">
        <v>56</v>
      </c>
      <c r="B57" t="s">
        <v>299</v>
      </c>
      <c r="C57" t="s">
        <v>300</v>
      </c>
      <c r="D57" t="s">
        <v>32</v>
      </c>
      <c r="E57">
        <v>260.19</v>
      </c>
      <c r="G57">
        <v>0</v>
      </c>
      <c r="H57" t="s">
        <v>110</v>
      </c>
      <c r="I57">
        <v>260.13</v>
      </c>
      <c r="J57" t="s">
        <v>34</v>
      </c>
      <c r="K57">
        <v>48.817203999999997</v>
      </c>
      <c r="L57">
        <v>-122.548464</v>
      </c>
      <c r="M57" t="s">
        <v>301</v>
      </c>
      <c r="N57" t="s">
        <v>302</v>
      </c>
      <c r="O57" t="s">
        <v>113</v>
      </c>
      <c r="P57">
        <v>320</v>
      </c>
      <c r="Q57">
        <v>1808</v>
      </c>
      <c r="R57">
        <v>1805</v>
      </c>
      <c r="S57">
        <v>1611</v>
      </c>
      <c r="T57">
        <v>1609</v>
      </c>
      <c r="U57">
        <v>1808</v>
      </c>
      <c r="V57">
        <v>1805</v>
      </c>
      <c r="W57">
        <v>9999</v>
      </c>
      <c r="X57" t="s">
        <v>38</v>
      </c>
      <c r="Y57">
        <v>1</v>
      </c>
      <c r="Z57">
        <f>ROUND(Table_hqolymsql14p_BridgeInventoryLocation_BRIDGEUNDERLOCATIONS[[#This Row],[VCMIN]] / 100, 0) * 12 + MOD(Table_hqolymsql14p_BridgeInventoryLocation_BRIDGEUNDERLOCATIONS[[#This Row],[VCMIN]], 100)</f>
        <v>221</v>
      </c>
      <c r="AA57">
        <f>Table_hqolymsql14p_BridgeInventoryLocation_BRIDGEUNDERLOCATIONS[[#This Row],[VCMIN_Inches]]-3</f>
        <v>218</v>
      </c>
      <c r="AB57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58" spans="1:28" x14ac:dyDescent="0.3">
      <c r="A58">
        <v>57</v>
      </c>
      <c r="B58" t="s">
        <v>303</v>
      </c>
      <c r="C58" t="s">
        <v>304</v>
      </c>
      <c r="D58" t="s">
        <v>32</v>
      </c>
      <c r="E58">
        <v>277.029</v>
      </c>
      <c r="G58">
        <v>0</v>
      </c>
      <c r="H58" t="s">
        <v>33</v>
      </c>
      <c r="I58">
        <v>279.32</v>
      </c>
      <c r="J58" t="s">
        <v>34</v>
      </c>
      <c r="K58">
        <v>47.646434999999997</v>
      </c>
      <c r="L58">
        <v>-117.451992</v>
      </c>
      <c r="M58" t="s">
        <v>305</v>
      </c>
      <c r="N58" t="s">
        <v>306</v>
      </c>
      <c r="O58" t="s">
        <v>37</v>
      </c>
      <c r="P58">
        <v>181</v>
      </c>
      <c r="Q58">
        <v>1610</v>
      </c>
      <c r="R58">
        <v>1608</v>
      </c>
      <c r="S58">
        <v>1704</v>
      </c>
      <c r="T58">
        <v>1701</v>
      </c>
      <c r="U58">
        <v>1610</v>
      </c>
      <c r="V58">
        <v>1608</v>
      </c>
      <c r="W58">
        <v>9999</v>
      </c>
      <c r="X58" t="s">
        <v>38</v>
      </c>
      <c r="Y58">
        <v>1</v>
      </c>
      <c r="Z58">
        <f>ROUND(Table_hqolymsql14p_BridgeInventoryLocation_BRIDGEUNDERLOCATIONS[[#This Row],[VCMIN]] / 100, 0) * 12 + MOD(Table_hqolymsql14p_BridgeInventoryLocation_BRIDGEUNDERLOCATIONS[[#This Row],[VCMIN]], 100)</f>
        <v>200</v>
      </c>
      <c r="AA58">
        <f>Table_hqolymsql14p_BridgeInventoryLocation_BRIDGEUNDERLOCATIONS[[#This Row],[VCMIN_Inches]]-3</f>
        <v>197</v>
      </c>
      <c r="AB5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9" spans="1:28" x14ac:dyDescent="0.3">
      <c r="A59">
        <v>58</v>
      </c>
      <c r="B59" t="s">
        <v>307</v>
      </c>
      <c r="C59" t="s">
        <v>308</v>
      </c>
      <c r="D59" t="s">
        <v>32</v>
      </c>
      <c r="E59">
        <v>218.2</v>
      </c>
      <c r="G59">
        <v>0</v>
      </c>
      <c r="H59" t="s">
        <v>33</v>
      </c>
      <c r="I59">
        <v>220.49</v>
      </c>
      <c r="J59" t="s">
        <v>34</v>
      </c>
      <c r="K59">
        <v>47.111445000000003</v>
      </c>
      <c r="L59">
        <v>-118.39493899999999</v>
      </c>
      <c r="M59" t="s">
        <v>309</v>
      </c>
      <c r="N59" t="s">
        <v>310</v>
      </c>
      <c r="O59" t="s">
        <v>37</v>
      </c>
      <c r="P59">
        <v>308</v>
      </c>
      <c r="Q59">
        <v>1508</v>
      </c>
      <c r="R59">
        <v>1504</v>
      </c>
      <c r="S59">
        <v>1801</v>
      </c>
      <c r="T59">
        <v>1800</v>
      </c>
      <c r="U59">
        <v>1508</v>
      </c>
      <c r="V59">
        <v>1504</v>
      </c>
      <c r="W59">
        <v>9999</v>
      </c>
      <c r="X59" t="s">
        <v>38</v>
      </c>
      <c r="Y59">
        <v>1</v>
      </c>
      <c r="Z59">
        <f>ROUND(Table_hqolymsql14p_BridgeInventoryLocation_BRIDGEUNDERLOCATIONS[[#This Row],[VCMIN]] / 100, 0) * 12 + MOD(Table_hqolymsql14p_BridgeInventoryLocation_BRIDGEUNDERLOCATIONS[[#This Row],[VCMIN]], 100)</f>
        <v>184</v>
      </c>
      <c r="AA59">
        <f>Table_hqolymsql14p_BridgeInventoryLocation_BRIDGEUNDERLOCATIONS[[#This Row],[VCMIN_Inches]]-3</f>
        <v>181</v>
      </c>
      <c r="AB59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60" spans="1:28" x14ac:dyDescent="0.3">
      <c r="A60">
        <v>59</v>
      </c>
      <c r="B60" t="s">
        <v>311</v>
      </c>
      <c r="C60" t="s">
        <v>312</v>
      </c>
      <c r="D60" t="s">
        <v>32</v>
      </c>
      <c r="E60">
        <v>130.75</v>
      </c>
      <c r="G60">
        <v>0</v>
      </c>
      <c r="H60" t="s">
        <v>110</v>
      </c>
      <c r="I60">
        <v>130.69</v>
      </c>
      <c r="J60" t="s">
        <v>34</v>
      </c>
      <c r="K60">
        <v>47.206578999999998</v>
      </c>
      <c r="L60">
        <v>-122.461726</v>
      </c>
      <c r="M60" t="s">
        <v>313</v>
      </c>
      <c r="N60" t="s">
        <v>314</v>
      </c>
      <c r="O60" t="s">
        <v>113</v>
      </c>
      <c r="P60">
        <v>208</v>
      </c>
      <c r="Q60">
        <v>1610</v>
      </c>
      <c r="R60">
        <v>1607</v>
      </c>
      <c r="S60">
        <v>1611</v>
      </c>
      <c r="T60">
        <v>1610</v>
      </c>
      <c r="U60">
        <v>1610</v>
      </c>
      <c r="V60">
        <v>1607</v>
      </c>
      <c r="W60">
        <v>9999</v>
      </c>
      <c r="X60" t="s">
        <v>38</v>
      </c>
      <c r="Y60">
        <v>1</v>
      </c>
      <c r="Z60">
        <f>ROUND(Table_hqolymsql14p_BridgeInventoryLocation_BRIDGEUNDERLOCATIONS[[#This Row],[VCMIN]] / 100, 0) * 12 + MOD(Table_hqolymsql14p_BridgeInventoryLocation_BRIDGEUNDERLOCATIONS[[#This Row],[VCMIN]], 100)</f>
        <v>199</v>
      </c>
      <c r="AA60">
        <f>Table_hqolymsql14p_BridgeInventoryLocation_BRIDGEUNDERLOCATIONS[[#This Row],[VCMIN_Inches]]-3</f>
        <v>196</v>
      </c>
      <c r="AB6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1" spans="1:28" x14ac:dyDescent="0.3">
      <c r="A61">
        <v>60</v>
      </c>
      <c r="B61" t="s">
        <v>315</v>
      </c>
      <c r="C61" t="s">
        <v>316</v>
      </c>
      <c r="D61" t="s">
        <v>32</v>
      </c>
      <c r="E61">
        <v>150.38800000000001</v>
      </c>
      <c r="G61">
        <v>0</v>
      </c>
      <c r="H61" t="s">
        <v>110</v>
      </c>
      <c r="I61">
        <v>150.33000000000001</v>
      </c>
      <c r="J61" t="s">
        <v>34</v>
      </c>
      <c r="K61">
        <v>47.408189</v>
      </c>
      <c r="L61">
        <v>-122.292204</v>
      </c>
      <c r="M61" t="s">
        <v>317</v>
      </c>
      <c r="N61" t="s">
        <v>318</v>
      </c>
      <c r="O61" t="s">
        <v>113</v>
      </c>
      <c r="P61">
        <v>290</v>
      </c>
      <c r="Q61">
        <v>1811</v>
      </c>
      <c r="R61">
        <v>1802</v>
      </c>
      <c r="S61">
        <v>2011</v>
      </c>
      <c r="T61">
        <v>2004</v>
      </c>
      <c r="U61">
        <v>1811</v>
      </c>
      <c r="V61">
        <v>1802</v>
      </c>
      <c r="W61">
        <v>9999</v>
      </c>
      <c r="X61" t="s">
        <v>38</v>
      </c>
      <c r="Y61">
        <v>1</v>
      </c>
      <c r="Z61">
        <f>ROUND(Table_hqolymsql14p_BridgeInventoryLocation_BRIDGEUNDERLOCATIONS[[#This Row],[VCMIN]] / 100, 0) * 12 + MOD(Table_hqolymsql14p_BridgeInventoryLocation_BRIDGEUNDERLOCATIONS[[#This Row],[VCMIN]], 100)</f>
        <v>218</v>
      </c>
      <c r="AA61">
        <f>Table_hqolymsql14p_BridgeInventoryLocation_BRIDGEUNDERLOCATIONS[[#This Row],[VCMIN_Inches]]-3</f>
        <v>215</v>
      </c>
      <c r="AB61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62" spans="1:28" x14ac:dyDescent="0.3">
      <c r="A62">
        <v>61</v>
      </c>
      <c r="B62" t="s">
        <v>319</v>
      </c>
      <c r="C62" t="s">
        <v>320</v>
      </c>
      <c r="D62" t="s">
        <v>32</v>
      </c>
      <c r="E62">
        <v>182.67</v>
      </c>
      <c r="G62">
        <v>0</v>
      </c>
      <c r="H62" t="s">
        <v>110</v>
      </c>
      <c r="I62">
        <v>182.61</v>
      </c>
      <c r="J62" t="s">
        <v>34</v>
      </c>
      <c r="K62">
        <v>47.831955000000001</v>
      </c>
      <c r="L62">
        <v>-122.26280300000001</v>
      </c>
      <c r="M62" t="s">
        <v>321</v>
      </c>
      <c r="N62" t="s">
        <v>101</v>
      </c>
      <c r="O62" t="s">
        <v>113</v>
      </c>
      <c r="P62">
        <v>646</v>
      </c>
      <c r="Q62">
        <v>2006</v>
      </c>
      <c r="R62">
        <v>1910</v>
      </c>
      <c r="S62">
        <v>2008</v>
      </c>
      <c r="T62">
        <v>1706</v>
      </c>
      <c r="U62">
        <v>2006</v>
      </c>
      <c r="V62">
        <v>1910</v>
      </c>
      <c r="W62">
        <v>9999</v>
      </c>
      <c r="X62" t="s">
        <v>38</v>
      </c>
      <c r="Y62">
        <v>1</v>
      </c>
      <c r="Z62">
        <f>ROUND(Table_hqolymsql14p_BridgeInventoryLocation_BRIDGEUNDERLOCATIONS[[#This Row],[VCMIN]] / 100, 0) * 12 + MOD(Table_hqolymsql14p_BridgeInventoryLocation_BRIDGEUNDERLOCATIONS[[#This Row],[VCMIN]], 100)</f>
        <v>238</v>
      </c>
      <c r="AA62">
        <f>Table_hqolymsql14p_BridgeInventoryLocation_BRIDGEUNDERLOCATIONS[[#This Row],[VCMIN_Inches]]-3</f>
        <v>235</v>
      </c>
      <c r="AB62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63" spans="1:28" x14ac:dyDescent="0.3">
      <c r="A63">
        <v>62</v>
      </c>
      <c r="B63" t="s">
        <v>322</v>
      </c>
      <c r="C63" t="s">
        <v>323</v>
      </c>
      <c r="D63" t="s">
        <v>32</v>
      </c>
      <c r="E63">
        <v>30.45</v>
      </c>
      <c r="G63">
        <v>0</v>
      </c>
      <c r="H63" t="s">
        <v>68</v>
      </c>
      <c r="I63">
        <v>23.69</v>
      </c>
      <c r="J63" t="s">
        <v>34</v>
      </c>
      <c r="K63">
        <v>46.265008000000002</v>
      </c>
      <c r="L63">
        <v>-119.08696500000001</v>
      </c>
      <c r="M63" t="s">
        <v>324</v>
      </c>
      <c r="N63" t="s">
        <v>325</v>
      </c>
      <c r="O63" t="s">
        <v>237</v>
      </c>
      <c r="P63">
        <v>380</v>
      </c>
      <c r="Q63">
        <v>1806</v>
      </c>
      <c r="R63">
        <v>1804</v>
      </c>
      <c r="S63">
        <v>1800</v>
      </c>
      <c r="T63">
        <v>1800</v>
      </c>
      <c r="U63">
        <v>1806</v>
      </c>
      <c r="V63">
        <v>1804</v>
      </c>
      <c r="W63">
        <v>9999</v>
      </c>
      <c r="X63" t="s">
        <v>38</v>
      </c>
      <c r="Y63">
        <v>1</v>
      </c>
      <c r="Z63">
        <f>ROUND(Table_hqolymsql14p_BridgeInventoryLocation_BRIDGEUNDERLOCATIONS[[#This Row],[VCMIN]] / 100, 0) * 12 + MOD(Table_hqolymsql14p_BridgeInventoryLocation_BRIDGEUNDERLOCATIONS[[#This Row],[VCMIN]], 100)</f>
        <v>220</v>
      </c>
      <c r="AA63">
        <f>Table_hqolymsql14p_BridgeInventoryLocation_BRIDGEUNDERLOCATIONS[[#This Row],[VCMIN_Inches]]-3</f>
        <v>217</v>
      </c>
      <c r="AB6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64" spans="1:28" x14ac:dyDescent="0.3">
      <c r="A64">
        <v>63</v>
      </c>
      <c r="B64" t="s">
        <v>326</v>
      </c>
      <c r="C64" t="s">
        <v>327</v>
      </c>
      <c r="D64" t="s">
        <v>32</v>
      </c>
      <c r="E64">
        <v>7.28</v>
      </c>
      <c r="G64">
        <v>0</v>
      </c>
      <c r="H64" t="s">
        <v>145</v>
      </c>
      <c r="I64">
        <v>6.09</v>
      </c>
      <c r="J64" t="s">
        <v>34</v>
      </c>
      <c r="K64">
        <v>48.043756999999999</v>
      </c>
      <c r="L64">
        <v>-122.181111</v>
      </c>
      <c r="M64" t="s">
        <v>328</v>
      </c>
      <c r="N64" t="s">
        <v>113</v>
      </c>
      <c r="O64" t="s">
        <v>329</v>
      </c>
      <c r="P64">
        <v>1920</v>
      </c>
      <c r="Q64">
        <v>2007</v>
      </c>
      <c r="R64">
        <v>2007</v>
      </c>
      <c r="U64">
        <v>2007</v>
      </c>
      <c r="V64">
        <v>2007</v>
      </c>
      <c r="W64">
        <v>9999</v>
      </c>
      <c r="X64" t="s">
        <v>38</v>
      </c>
      <c r="Y64">
        <v>1</v>
      </c>
      <c r="Z64">
        <f>ROUND(Table_hqolymsql14p_BridgeInventoryLocation_BRIDGEUNDERLOCATIONS[[#This Row],[VCMIN]] / 100, 0) * 12 + MOD(Table_hqolymsql14p_BridgeInventoryLocation_BRIDGEUNDERLOCATIONS[[#This Row],[VCMIN]], 100)</f>
        <v>247</v>
      </c>
      <c r="AA64">
        <f>Table_hqolymsql14p_BridgeInventoryLocation_BRIDGEUNDERLOCATIONS[[#This Row],[VCMIN_Inches]]-3</f>
        <v>244</v>
      </c>
      <c r="AB64">
        <f>(TRUNC((Table_hqolymsql14p_BridgeInventoryLocation_BRIDGEUNDERLOCATIONS[[#This Row],[Reported Inches]]/12))*100) + MOD(Table_hqolymsql14p_BridgeInventoryLocation_BRIDGEUNDERLOCATIONS[[#This Row],[Reported Inches]], 12)</f>
        <v>2004</v>
      </c>
    </row>
    <row r="65" spans="1:28" x14ac:dyDescent="0.3">
      <c r="A65">
        <v>64</v>
      </c>
      <c r="B65" t="s">
        <v>330</v>
      </c>
      <c r="C65" t="s">
        <v>331</v>
      </c>
      <c r="D65" t="s">
        <v>32</v>
      </c>
      <c r="E65">
        <v>207.82</v>
      </c>
      <c r="G65">
        <v>0</v>
      </c>
      <c r="H65" t="s">
        <v>110</v>
      </c>
      <c r="I65">
        <v>207.77</v>
      </c>
      <c r="J65" t="s">
        <v>34</v>
      </c>
      <c r="K65">
        <v>48.176509000000003</v>
      </c>
      <c r="L65">
        <v>-122.193462</v>
      </c>
      <c r="M65" t="s">
        <v>332</v>
      </c>
      <c r="N65" t="s">
        <v>333</v>
      </c>
      <c r="O65" t="s">
        <v>113</v>
      </c>
      <c r="P65">
        <v>254</v>
      </c>
      <c r="Q65">
        <v>2005</v>
      </c>
      <c r="R65">
        <v>1906</v>
      </c>
      <c r="S65">
        <v>1811</v>
      </c>
      <c r="T65">
        <v>1706</v>
      </c>
      <c r="U65">
        <v>2005</v>
      </c>
      <c r="V65">
        <v>1906</v>
      </c>
      <c r="W65">
        <v>9999</v>
      </c>
      <c r="X65" t="s">
        <v>38</v>
      </c>
      <c r="Y65">
        <v>1</v>
      </c>
      <c r="Z65">
        <f>ROUND(Table_hqolymsql14p_BridgeInventoryLocation_BRIDGEUNDERLOCATIONS[[#This Row],[VCMIN]] / 100, 0) * 12 + MOD(Table_hqolymsql14p_BridgeInventoryLocation_BRIDGEUNDERLOCATIONS[[#This Row],[VCMIN]], 100)</f>
        <v>234</v>
      </c>
      <c r="AA65">
        <f>Table_hqolymsql14p_BridgeInventoryLocation_BRIDGEUNDERLOCATIONS[[#This Row],[VCMIN_Inches]]-3</f>
        <v>231</v>
      </c>
      <c r="AB65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66" spans="1:28" x14ac:dyDescent="0.3">
      <c r="A66">
        <v>65</v>
      </c>
      <c r="B66" t="s">
        <v>334</v>
      </c>
      <c r="C66" t="s">
        <v>335</v>
      </c>
      <c r="D66" t="s">
        <v>32</v>
      </c>
      <c r="E66">
        <v>158.07</v>
      </c>
      <c r="G66">
        <v>0</v>
      </c>
      <c r="H66" t="s">
        <v>110</v>
      </c>
      <c r="I66">
        <v>158.01</v>
      </c>
      <c r="J66" t="s">
        <v>34</v>
      </c>
      <c r="K66">
        <v>47.507795000000002</v>
      </c>
      <c r="L66">
        <v>-122.28175</v>
      </c>
      <c r="M66" t="s">
        <v>336</v>
      </c>
      <c r="N66" t="s">
        <v>337</v>
      </c>
      <c r="O66" t="s">
        <v>113</v>
      </c>
      <c r="P66">
        <v>337</v>
      </c>
      <c r="Q66">
        <v>2101</v>
      </c>
      <c r="R66">
        <v>1909</v>
      </c>
      <c r="S66">
        <v>1809</v>
      </c>
      <c r="T66">
        <v>1700</v>
      </c>
      <c r="U66">
        <v>2101</v>
      </c>
      <c r="V66">
        <v>1909</v>
      </c>
      <c r="W66">
        <v>9999</v>
      </c>
      <c r="X66" t="s">
        <v>38</v>
      </c>
      <c r="Y66">
        <v>1</v>
      </c>
      <c r="Z66">
        <f>ROUND(Table_hqolymsql14p_BridgeInventoryLocation_BRIDGEUNDERLOCATIONS[[#This Row],[VCMIN]] / 100, 0) * 12 + MOD(Table_hqolymsql14p_BridgeInventoryLocation_BRIDGEUNDERLOCATIONS[[#This Row],[VCMIN]], 100)</f>
        <v>237</v>
      </c>
      <c r="AA66">
        <f>Table_hqolymsql14p_BridgeInventoryLocation_BRIDGEUNDERLOCATIONS[[#This Row],[VCMIN_Inches]]-3</f>
        <v>234</v>
      </c>
      <c r="AB66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67" spans="1:28" x14ac:dyDescent="0.3">
      <c r="A67">
        <v>66</v>
      </c>
      <c r="B67" t="s">
        <v>338</v>
      </c>
      <c r="C67" t="s">
        <v>339</v>
      </c>
      <c r="D67" t="s">
        <v>32</v>
      </c>
      <c r="E67">
        <v>202.34</v>
      </c>
      <c r="G67">
        <v>0</v>
      </c>
      <c r="H67" t="s">
        <v>110</v>
      </c>
      <c r="I67">
        <v>202.29</v>
      </c>
      <c r="J67" t="s">
        <v>34</v>
      </c>
      <c r="K67">
        <v>48.097616000000002</v>
      </c>
      <c r="L67">
        <v>-122.18502100000001</v>
      </c>
      <c r="M67" t="s">
        <v>340</v>
      </c>
      <c r="N67" t="s">
        <v>341</v>
      </c>
      <c r="O67" t="s">
        <v>113</v>
      </c>
      <c r="P67">
        <v>294</v>
      </c>
      <c r="Q67">
        <v>1607</v>
      </c>
      <c r="R67">
        <v>1604</v>
      </c>
      <c r="S67">
        <v>1606</v>
      </c>
      <c r="T67">
        <v>1603</v>
      </c>
      <c r="U67">
        <v>1607</v>
      </c>
      <c r="V67">
        <v>1604</v>
      </c>
      <c r="W67">
        <v>9999</v>
      </c>
      <c r="X67" t="s">
        <v>38</v>
      </c>
      <c r="Y67">
        <v>1</v>
      </c>
      <c r="Z67">
        <f>ROUND(Table_hqolymsql14p_BridgeInventoryLocation_BRIDGEUNDERLOCATIONS[[#This Row],[VCMIN]] / 100, 0) * 12 + MOD(Table_hqolymsql14p_BridgeInventoryLocation_BRIDGEUNDERLOCATIONS[[#This Row],[VCMIN]], 100)</f>
        <v>196</v>
      </c>
      <c r="AA67">
        <f>Table_hqolymsql14p_BridgeInventoryLocation_BRIDGEUNDERLOCATIONS[[#This Row],[VCMIN_Inches]]-3</f>
        <v>193</v>
      </c>
      <c r="AB67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68" spans="1:28" x14ac:dyDescent="0.3">
      <c r="A68">
        <v>67</v>
      </c>
      <c r="B68" t="s">
        <v>342</v>
      </c>
      <c r="C68" t="s">
        <v>343</v>
      </c>
      <c r="D68" t="s">
        <v>32</v>
      </c>
      <c r="E68">
        <v>29.751000000000001</v>
      </c>
      <c r="G68">
        <v>0</v>
      </c>
      <c r="H68" t="s">
        <v>344</v>
      </c>
      <c r="I68">
        <v>36.01</v>
      </c>
      <c r="J68" t="s">
        <v>34</v>
      </c>
      <c r="K68">
        <v>47.669935000000002</v>
      </c>
      <c r="L68">
        <v>-122.347278</v>
      </c>
      <c r="M68" t="s">
        <v>345</v>
      </c>
      <c r="N68" t="s">
        <v>346</v>
      </c>
      <c r="O68" t="s">
        <v>347</v>
      </c>
      <c r="P68">
        <v>77</v>
      </c>
      <c r="Q68">
        <v>1809</v>
      </c>
      <c r="R68">
        <v>1505</v>
      </c>
      <c r="S68">
        <v>1810</v>
      </c>
      <c r="T68">
        <v>1508</v>
      </c>
      <c r="U68">
        <v>1809</v>
      </c>
      <c r="V68">
        <v>1505</v>
      </c>
      <c r="W68">
        <v>9999</v>
      </c>
      <c r="X68" t="s">
        <v>38</v>
      </c>
      <c r="Y68">
        <v>1</v>
      </c>
      <c r="Z68">
        <f>ROUND(Table_hqolymsql14p_BridgeInventoryLocation_BRIDGEUNDERLOCATIONS[[#This Row],[VCMIN]] / 100, 0) * 12 + MOD(Table_hqolymsql14p_BridgeInventoryLocation_BRIDGEUNDERLOCATIONS[[#This Row],[VCMIN]], 100)</f>
        <v>185</v>
      </c>
      <c r="AA68">
        <f>Table_hqolymsql14p_BridgeInventoryLocation_BRIDGEUNDERLOCATIONS[[#This Row],[VCMIN_Inches]]-3</f>
        <v>182</v>
      </c>
      <c r="AB68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69" spans="1:28" x14ac:dyDescent="0.3">
      <c r="A69">
        <v>68</v>
      </c>
      <c r="B69" t="s">
        <v>348</v>
      </c>
      <c r="C69" t="s">
        <v>349</v>
      </c>
      <c r="D69" t="s">
        <v>32</v>
      </c>
      <c r="E69">
        <v>292.62</v>
      </c>
      <c r="G69">
        <v>0</v>
      </c>
      <c r="H69" t="s">
        <v>33</v>
      </c>
      <c r="I69">
        <v>294.93</v>
      </c>
      <c r="J69" t="s">
        <v>34</v>
      </c>
      <c r="K69">
        <v>47.665688000000003</v>
      </c>
      <c r="L69">
        <v>-117.132599</v>
      </c>
      <c r="M69" t="s">
        <v>350</v>
      </c>
      <c r="N69" t="s">
        <v>351</v>
      </c>
      <c r="O69" t="s">
        <v>37</v>
      </c>
      <c r="P69">
        <v>308</v>
      </c>
      <c r="Q69">
        <v>1411</v>
      </c>
      <c r="R69">
        <v>1410</v>
      </c>
      <c r="S69">
        <v>1500</v>
      </c>
      <c r="T69">
        <v>1500</v>
      </c>
      <c r="U69">
        <v>1411</v>
      </c>
      <c r="V69">
        <v>1410</v>
      </c>
      <c r="W69">
        <v>9999</v>
      </c>
      <c r="X69" t="s">
        <v>38</v>
      </c>
      <c r="Y69">
        <v>1</v>
      </c>
      <c r="Z69">
        <f>ROUND(Table_hqolymsql14p_BridgeInventoryLocation_BRIDGEUNDERLOCATIONS[[#This Row],[VCMIN]] / 100, 0) * 12 + MOD(Table_hqolymsql14p_BridgeInventoryLocation_BRIDGEUNDERLOCATIONS[[#This Row],[VCMIN]], 100)</f>
        <v>178</v>
      </c>
      <c r="AA69">
        <f>Table_hqolymsql14p_BridgeInventoryLocation_BRIDGEUNDERLOCATIONS[[#This Row],[VCMIN_Inches]]-3</f>
        <v>175</v>
      </c>
      <c r="AB69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70" spans="1:28" x14ac:dyDescent="0.3">
      <c r="A70">
        <v>69</v>
      </c>
      <c r="B70" t="s">
        <v>352</v>
      </c>
      <c r="C70" t="s">
        <v>353</v>
      </c>
      <c r="D70" t="s">
        <v>32</v>
      </c>
      <c r="E70">
        <v>7.99</v>
      </c>
      <c r="G70">
        <v>0</v>
      </c>
      <c r="H70" t="s">
        <v>33</v>
      </c>
      <c r="I70">
        <v>9.93</v>
      </c>
      <c r="J70" t="s">
        <v>34</v>
      </c>
      <c r="K70">
        <v>47.580542999999999</v>
      </c>
      <c r="L70">
        <v>-122.174335</v>
      </c>
      <c r="M70" t="s">
        <v>354</v>
      </c>
      <c r="N70" t="s">
        <v>101</v>
      </c>
      <c r="O70" t="s">
        <v>355</v>
      </c>
      <c r="P70">
        <v>602</v>
      </c>
      <c r="Q70">
        <v>3000</v>
      </c>
      <c r="R70">
        <v>3000</v>
      </c>
      <c r="S70">
        <v>3000</v>
      </c>
      <c r="T70">
        <v>3000</v>
      </c>
      <c r="U70">
        <v>3000</v>
      </c>
      <c r="V70">
        <v>3000</v>
      </c>
      <c r="W70">
        <v>9999</v>
      </c>
      <c r="X70" t="s">
        <v>38</v>
      </c>
      <c r="Y70">
        <v>1</v>
      </c>
      <c r="Z70">
        <f>ROUND(Table_hqolymsql14p_BridgeInventoryLocation_BRIDGEUNDERLOCATIONS[[#This Row],[VCMIN]] / 100, 0) * 12 + MOD(Table_hqolymsql14p_BridgeInventoryLocation_BRIDGEUNDERLOCATIONS[[#This Row],[VCMIN]], 100)</f>
        <v>360</v>
      </c>
      <c r="AA70">
        <f>Table_hqolymsql14p_BridgeInventoryLocation_BRIDGEUNDERLOCATIONS[[#This Row],[VCMIN_Inches]]-3</f>
        <v>357</v>
      </c>
      <c r="AB70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71" spans="1:28" x14ac:dyDescent="0.3">
      <c r="A71">
        <v>70</v>
      </c>
      <c r="B71" t="s">
        <v>356</v>
      </c>
      <c r="C71" t="s">
        <v>357</v>
      </c>
      <c r="D71" t="s">
        <v>32</v>
      </c>
      <c r="E71">
        <v>30.64</v>
      </c>
      <c r="G71">
        <v>0</v>
      </c>
      <c r="H71" t="s">
        <v>110</v>
      </c>
      <c r="I71">
        <v>30.64</v>
      </c>
      <c r="J71" t="s">
        <v>34</v>
      </c>
      <c r="K71">
        <v>46.018493999999997</v>
      </c>
      <c r="L71">
        <v>-122.849808</v>
      </c>
      <c r="M71" t="s">
        <v>358</v>
      </c>
      <c r="N71" t="s">
        <v>359</v>
      </c>
      <c r="O71" t="s">
        <v>113</v>
      </c>
      <c r="P71">
        <v>232</v>
      </c>
      <c r="Q71">
        <v>2209</v>
      </c>
      <c r="R71">
        <v>2011</v>
      </c>
      <c r="S71">
        <v>1801</v>
      </c>
      <c r="T71">
        <v>1606</v>
      </c>
      <c r="U71">
        <v>2209</v>
      </c>
      <c r="V71">
        <v>2011</v>
      </c>
      <c r="W71">
        <v>9999</v>
      </c>
      <c r="X71" t="s">
        <v>38</v>
      </c>
      <c r="Y71">
        <v>1</v>
      </c>
      <c r="Z71">
        <f>ROUND(Table_hqolymsql14p_BridgeInventoryLocation_BRIDGEUNDERLOCATIONS[[#This Row],[VCMIN]] / 100, 0) * 12 + MOD(Table_hqolymsql14p_BridgeInventoryLocation_BRIDGEUNDERLOCATIONS[[#This Row],[VCMIN]], 100)</f>
        <v>251</v>
      </c>
      <c r="AA71">
        <f>Table_hqolymsql14p_BridgeInventoryLocation_BRIDGEUNDERLOCATIONS[[#This Row],[VCMIN_Inches]]-3</f>
        <v>248</v>
      </c>
      <c r="AB71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72" spans="1:28" x14ac:dyDescent="0.3">
      <c r="A72">
        <v>71</v>
      </c>
      <c r="B72" t="s">
        <v>360</v>
      </c>
      <c r="C72" t="s">
        <v>361</v>
      </c>
      <c r="D72" t="s">
        <v>32</v>
      </c>
      <c r="E72">
        <v>289.57</v>
      </c>
      <c r="G72">
        <v>0</v>
      </c>
      <c r="H72" t="s">
        <v>362</v>
      </c>
      <c r="I72">
        <v>292.39</v>
      </c>
      <c r="J72" t="s">
        <v>34</v>
      </c>
      <c r="K72">
        <v>46.239572000000003</v>
      </c>
      <c r="L72">
        <v>-119.056737</v>
      </c>
      <c r="M72" t="s">
        <v>363</v>
      </c>
      <c r="N72" t="s">
        <v>364</v>
      </c>
      <c r="O72" t="s">
        <v>365</v>
      </c>
      <c r="P72">
        <v>270</v>
      </c>
      <c r="Q72">
        <v>1701</v>
      </c>
      <c r="R72">
        <v>1701</v>
      </c>
      <c r="S72">
        <v>1701</v>
      </c>
      <c r="T72">
        <v>1701</v>
      </c>
      <c r="U72">
        <v>1701</v>
      </c>
      <c r="V72">
        <v>1701</v>
      </c>
      <c r="W72">
        <v>9999</v>
      </c>
      <c r="X72" t="s">
        <v>38</v>
      </c>
      <c r="Y72">
        <v>1</v>
      </c>
      <c r="Z72">
        <f>ROUND(Table_hqolymsql14p_BridgeInventoryLocation_BRIDGEUNDERLOCATIONS[[#This Row],[VCMIN]] / 100, 0) * 12 + MOD(Table_hqolymsql14p_BridgeInventoryLocation_BRIDGEUNDERLOCATIONS[[#This Row],[VCMIN]], 100)</f>
        <v>205</v>
      </c>
      <c r="AA72">
        <f>Table_hqolymsql14p_BridgeInventoryLocation_BRIDGEUNDERLOCATIONS[[#This Row],[VCMIN_Inches]]-3</f>
        <v>202</v>
      </c>
      <c r="AB7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73" spans="1:28" x14ac:dyDescent="0.3">
      <c r="A73">
        <v>72</v>
      </c>
      <c r="B73" t="s">
        <v>366</v>
      </c>
      <c r="C73" t="s">
        <v>367</v>
      </c>
      <c r="D73" t="s">
        <v>32</v>
      </c>
      <c r="E73">
        <v>187.17</v>
      </c>
      <c r="G73">
        <v>0</v>
      </c>
      <c r="H73" t="s">
        <v>33</v>
      </c>
      <c r="I73">
        <v>188.89</v>
      </c>
      <c r="J73" t="s">
        <v>34</v>
      </c>
      <c r="K73">
        <v>47.085824000000002</v>
      </c>
      <c r="L73">
        <v>-119.044731</v>
      </c>
      <c r="M73" t="s">
        <v>368</v>
      </c>
      <c r="N73" t="s">
        <v>369</v>
      </c>
      <c r="O73" t="s">
        <v>37</v>
      </c>
      <c r="P73">
        <v>191</v>
      </c>
      <c r="Q73">
        <v>1511</v>
      </c>
      <c r="R73">
        <v>1511</v>
      </c>
      <c r="S73">
        <v>1609</v>
      </c>
      <c r="T73">
        <v>1609</v>
      </c>
      <c r="U73">
        <v>1511</v>
      </c>
      <c r="V73">
        <v>1511</v>
      </c>
      <c r="W73">
        <v>9999</v>
      </c>
      <c r="X73" t="s">
        <v>38</v>
      </c>
      <c r="Y73">
        <v>1</v>
      </c>
      <c r="Z73">
        <f>ROUND(Table_hqolymsql14p_BridgeInventoryLocation_BRIDGEUNDERLOCATIONS[[#This Row],[VCMIN]] / 100, 0) * 12 + MOD(Table_hqolymsql14p_BridgeInventoryLocation_BRIDGEUNDERLOCATIONS[[#This Row],[VCMIN]], 100)</f>
        <v>191</v>
      </c>
      <c r="AA73">
        <f>Table_hqolymsql14p_BridgeInventoryLocation_BRIDGEUNDERLOCATIONS[[#This Row],[VCMIN_Inches]]-3</f>
        <v>188</v>
      </c>
      <c r="AB73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74" spans="1:28" x14ac:dyDescent="0.3">
      <c r="A74">
        <v>73</v>
      </c>
      <c r="B74" t="s">
        <v>370</v>
      </c>
      <c r="C74" t="s">
        <v>371</v>
      </c>
      <c r="D74" t="s">
        <v>32</v>
      </c>
      <c r="E74">
        <v>186.49</v>
      </c>
      <c r="G74">
        <v>0</v>
      </c>
      <c r="H74" t="s">
        <v>110</v>
      </c>
      <c r="I74">
        <v>186.43</v>
      </c>
      <c r="J74" t="s">
        <v>34</v>
      </c>
      <c r="K74">
        <v>47.881923</v>
      </c>
      <c r="L74">
        <v>-122.234031</v>
      </c>
      <c r="M74" t="s">
        <v>372</v>
      </c>
      <c r="N74" t="s">
        <v>373</v>
      </c>
      <c r="O74" t="s">
        <v>113</v>
      </c>
      <c r="P74">
        <v>344</v>
      </c>
      <c r="Q74">
        <v>1703</v>
      </c>
      <c r="R74">
        <v>1605</v>
      </c>
      <c r="S74">
        <v>1708</v>
      </c>
      <c r="T74">
        <v>1604</v>
      </c>
      <c r="U74">
        <v>1703</v>
      </c>
      <c r="V74">
        <v>1605</v>
      </c>
      <c r="W74">
        <v>9999</v>
      </c>
      <c r="X74" t="s">
        <v>38</v>
      </c>
      <c r="Y74">
        <v>1</v>
      </c>
      <c r="Z74">
        <f>ROUND(Table_hqolymsql14p_BridgeInventoryLocation_BRIDGEUNDERLOCATIONS[[#This Row],[VCMIN]] / 100, 0) * 12 + MOD(Table_hqolymsql14p_BridgeInventoryLocation_BRIDGEUNDERLOCATIONS[[#This Row],[VCMIN]], 100)</f>
        <v>197</v>
      </c>
      <c r="AA74">
        <f>Table_hqolymsql14p_BridgeInventoryLocation_BRIDGEUNDERLOCATIONS[[#This Row],[VCMIN_Inches]]-3</f>
        <v>194</v>
      </c>
      <c r="AB74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75" spans="1:28" x14ac:dyDescent="0.3">
      <c r="A75">
        <v>74</v>
      </c>
      <c r="B75" t="s">
        <v>374</v>
      </c>
      <c r="C75" t="s">
        <v>375</v>
      </c>
      <c r="D75" t="s">
        <v>32</v>
      </c>
      <c r="E75">
        <v>6.48</v>
      </c>
      <c r="G75">
        <v>0</v>
      </c>
      <c r="H75" t="s">
        <v>98</v>
      </c>
      <c r="I75">
        <v>6.51</v>
      </c>
      <c r="J75" t="s">
        <v>34</v>
      </c>
      <c r="K75">
        <v>47.518447999999999</v>
      </c>
      <c r="L75">
        <v>-122.198633</v>
      </c>
      <c r="M75" t="s">
        <v>376</v>
      </c>
      <c r="N75" t="s">
        <v>377</v>
      </c>
      <c r="O75" t="s">
        <v>378</v>
      </c>
      <c r="P75">
        <v>189</v>
      </c>
      <c r="Q75">
        <v>1903</v>
      </c>
      <c r="R75">
        <v>1700</v>
      </c>
      <c r="S75">
        <v>2204</v>
      </c>
      <c r="T75">
        <v>2009</v>
      </c>
      <c r="U75">
        <v>1903</v>
      </c>
      <c r="V75">
        <v>1700</v>
      </c>
      <c r="W75">
        <v>9999</v>
      </c>
      <c r="X75" t="s">
        <v>38</v>
      </c>
      <c r="Y75">
        <v>1</v>
      </c>
      <c r="Z75">
        <f>ROUND(Table_hqolymsql14p_BridgeInventoryLocation_BRIDGEUNDERLOCATIONS[[#This Row],[VCMIN]] / 100, 0) * 12 + MOD(Table_hqolymsql14p_BridgeInventoryLocation_BRIDGEUNDERLOCATIONS[[#This Row],[VCMIN]], 100)</f>
        <v>204</v>
      </c>
      <c r="AA75">
        <f>Table_hqolymsql14p_BridgeInventoryLocation_BRIDGEUNDERLOCATIONS[[#This Row],[VCMIN_Inches]]-3</f>
        <v>201</v>
      </c>
      <c r="AB75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76" spans="1:28" x14ac:dyDescent="0.3">
      <c r="A76">
        <v>75</v>
      </c>
      <c r="B76" t="s">
        <v>379</v>
      </c>
      <c r="C76" t="s">
        <v>380</v>
      </c>
      <c r="D76" t="s">
        <v>32</v>
      </c>
      <c r="E76">
        <v>30.161000000000001</v>
      </c>
      <c r="G76">
        <v>0</v>
      </c>
      <c r="H76" t="s">
        <v>158</v>
      </c>
      <c r="I76">
        <v>25.36</v>
      </c>
      <c r="J76" t="s">
        <v>34</v>
      </c>
      <c r="K76">
        <v>47.466904999999997</v>
      </c>
      <c r="L76">
        <v>-122.33249499999999</v>
      </c>
      <c r="M76" t="s">
        <v>381</v>
      </c>
      <c r="N76" t="s">
        <v>382</v>
      </c>
      <c r="O76" t="s">
        <v>161</v>
      </c>
      <c r="P76">
        <v>224</v>
      </c>
      <c r="Q76">
        <v>1803</v>
      </c>
      <c r="R76">
        <v>1701</v>
      </c>
      <c r="S76">
        <v>1804</v>
      </c>
      <c r="T76">
        <v>1709</v>
      </c>
      <c r="U76">
        <v>1803</v>
      </c>
      <c r="V76">
        <v>1701</v>
      </c>
      <c r="W76">
        <v>9999</v>
      </c>
      <c r="X76" t="s">
        <v>38</v>
      </c>
      <c r="Y76">
        <v>1</v>
      </c>
      <c r="Z76">
        <f>ROUND(Table_hqolymsql14p_BridgeInventoryLocation_BRIDGEUNDERLOCATIONS[[#This Row],[VCMIN]] / 100, 0) * 12 + MOD(Table_hqolymsql14p_BridgeInventoryLocation_BRIDGEUNDERLOCATIONS[[#This Row],[VCMIN]], 100)</f>
        <v>205</v>
      </c>
      <c r="AA76">
        <f>Table_hqolymsql14p_BridgeInventoryLocation_BRIDGEUNDERLOCATIONS[[#This Row],[VCMIN_Inches]]-3</f>
        <v>202</v>
      </c>
      <c r="AB7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77" spans="1:28" x14ac:dyDescent="0.3">
      <c r="A77">
        <v>76</v>
      </c>
      <c r="B77" t="s">
        <v>383</v>
      </c>
      <c r="C77" t="s">
        <v>384</v>
      </c>
      <c r="D77" t="s">
        <v>32</v>
      </c>
      <c r="E77">
        <v>0.03</v>
      </c>
      <c r="G77">
        <v>0</v>
      </c>
      <c r="H77" t="s">
        <v>385</v>
      </c>
      <c r="I77">
        <v>0.03</v>
      </c>
      <c r="J77" t="s">
        <v>34</v>
      </c>
      <c r="K77">
        <v>48.783045000000001</v>
      </c>
      <c r="L77">
        <v>-122.486248</v>
      </c>
      <c r="M77" t="s">
        <v>386</v>
      </c>
      <c r="N77" t="s">
        <v>387</v>
      </c>
      <c r="O77" t="s">
        <v>388</v>
      </c>
      <c r="P77">
        <v>520</v>
      </c>
      <c r="Q77">
        <v>1900</v>
      </c>
      <c r="R77">
        <v>1900</v>
      </c>
      <c r="S77">
        <v>1900</v>
      </c>
      <c r="T77">
        <v>1900</v>
      </c>
      <c r="U77">
        <v>1900</v>
      </c>
      <c r="V77">
        <v>1900</v>
      </c>
      <c r="W77">
        <v>9999</v>
      </c>
      <c r="X77" t="s">
        <v>38</v>
      </c>
      <c r="Y77">
        <v>1</v>
      </c>
      <c r="Z77">
        <f>ROUND(Table_hqolymsql14p_BridgeInventoryLocation_BRIDGEUNDERLOCATIONS[[#This Row],[VCMIN]] / 100, 0) * 12 + MOD(Table_hqolymsql14p_BridgeInventoryLocation_BRIDGEUNDERLOCATIONS[[#This Row],[VCMIN]], 100)</f>
        <v>228</v>
      </c>
      <c r="AA77">
        <f>Table_hqolymsql14p_BridgeInventoryLocation_BRIDGEUNDERLOCATIONS[[#This Row],[VCMIN_Inches]]-3</f>
        <v>225</v>
      </c>
      <c r="AB77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78" spans="1:28" x14ac:dyDescent="0.3">
      <c r="A78">
        <v>77</v>
      </c>
      <c r="B78" t="s">
        <v>389</v>
      </c>
      <c r="C78" t="s">
        <v>390</v>
      </c>
      <c r="D78" t="s">
        <v>32</v>
      </c>
      <c r="E78">
        <v>10.130000000000001</v>
      </c>
      <c r="G78">
        <v>0</v>
      </c>
      <c r="H78" t="s">
        <v>391</v>
      </c>
      <c r="I78">
        <v>10.14</v>
      </c>
      <c r="J78" t="s">
        <v>34</v>
      </c>
      <c r="K78">
        <v>47.646025000000002</v>
      </c>
      <c r="L78">
        <v>-122.135008</v>
      </c>
      <c r="M78" t="s">
        <v>392</v>
      </c>
      <c r="N78" t="s">
        <v>393</v>
      </c>
      <c r="O78" t="s">
        <v>394</v>
      </c>
      <c r="P78">
        <v>219</v>
      </c>
      <c r="Q78">
        <v>2101</v>
      </c>
      <c r="R78">
        <v>1909</v>
      </c>
      <c r="S78">
        <v>1706</v>
      </c>
      <c r="T78">
        <v>1607</v>
      </c>
      <c r="U78">
        <v>2101</v>
      </c>
      <c r="V78">
        <v>1909</v>
      </c>
      <c r="W78">
        <v>9999</v>
      </c>
      <c r="X78" t="s">
        <v>38</v>
      </c>
      <c r="Y78">
        <v>1</v>
      </c>
      <c r="Z78">
        <f>ROUND(Table_hqolymsql14p_BridgeInventoryLocation_BRIDGEUNDERLOCATIONS[[#This Row],[VCMIN]] / 100, 0) * 12 + MOD(Table_hqolymsql14p_BridgeInventoryLocation_BRIDGEUNDERLOCATIONS[[#This Row],[VCMIN]], 100)</f>
        <v>237</v>
      </c>
      <c r="AA78">
        <f>Table_hqolymsql14p_BridgeInventoryLocation_BRIDGEUNDERLOCATIONS[[#This Row],[VCMIN_Inches]]-3</f>
        <v>234</v>
      </c>
      <c r="AB78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79" spans="1:28" x14ac:dyDescent="0.3">
      <c r="A79">
        <v>78</v>
      </c>
      <c r="B79" t="s">
        <v>395</v>
      </c>
      <c r="C79" t="s">
        <v>396</v>
      </c>
      <c r="D79" t="s">
        <v>32</v>
      </c>
      <c r="E79">
        <v>0.13</v>
      </c>
      <c r="G79">
        <v>0</v>
      </c>
      <c r="H79" t="s">
        <v>397</v>
      </c>
      <c r="I79">
        <v>0</v>
      </c>
      <c r="J79" t="s">
        <v>34</v>
      </c>
      <c r="K79">
        <v>47.980746000000003</v>
      </c>
      <c r="L79">
        <v>-122.188143</v>
      </c>
      <c r="M79" t="s">
        <v>398</v>
      </c>
      <c r="N79" t="s">
        <v>113</v>
      </c>
      <c r="O79" t="s">
        <v>399</v>
      </c>
      <c r="P79">
        <v>361</v>
      </c>
      <c r="Q79">
        <v>1707</v>
      </c>
      <c r="R79">
        <v>1608</v>
      </c>
      <c r="U79">
        <v>1707</v>
      </c>
      <c r="V79">
        <v>1608</v>
      </c>
      <c r="W79">
        <v>9999</v>
      </c>
      <c r="X79" t="s">
        <v>89</v>
      </c>
      <c r="Y79">
        <v>1</v>
      </c>
      <c r="Z79">
        <f>ROUND(Table_hqolymsql14p_BridgeInventoryLocation_BRIDGEUNDERLOCATIONS[[#This Row],[VCMIN]] / 100, 0) * 12 + MOD(Table_hqolymsql14p_BridgeInventoryLocation_BRIDGEUNDERLOCATIONS[[#This Row],[VCMIN]], 100)</f>
        <v>200</v>
      </c>
      <c r="AA79">
        <f>Table_hqolymsql14p_BridgeInventoryLocation_BRIDGEUNDERLOCATIONS[[#This Row],[VCMIN_Inches]]-3</f>
        <v>197</v>
      </c>
      <c r="AB7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0" spans="1:28" x14ac:dyDescent="0.3">
      <c r="A80">
        <v>79</v>
      </c>
      <c r="B80" t="s">
        <v>400</v>
      </c>
      <c r="C80" t="s">
        <v>401</v>
      </c>
      <c r="D80" t="s">
        <v>32</v>
      </c>
      <c r="E80">
        <v>7.75</v>
      </c>
      <c r="G80">
        <v>0</v>
      </c>
      <c r="H80" t="s">
        <v>402</v>
      </c>
      <c r="I80">
        <v>7.75</v>
      </c>
      <c r="J80" t="s">
        <v>34</v>
      </c>
      <c r="K80">
        <v>47.669794000000003</v>
      </c>
      <c r="L80">
        <v>-122.107282</v>
      </c>
      <c r="M80" t="s">
        <v>403</v>
      </c>
      <c r="N80" t="s">
        <v>394</v>
      </c>
      <c r="O80" t="s">
        <v>404</v>
      </c>
      <c r="P80">
        <v>463</v>
      </c>
      <c r="Q80">
        <v>2201</v>
      </c>
      <c r="R80">
        <v>2201</v>
      </c>
      <c r="S80">
        <v>2207</v>
      </c>
      <c r="T80">
        <v>2207</v>
      </c>
      <c r="U80">
        <v>2201</v>
      </c>
      <c r="V80">
        <v>2201</v>
      </c>
      <c r="W80">
        <v>9999</v>
      </c>
      <c r="X80" t="s">
        <v>38</v>
      </c>
      <c r="Y80">
        <v>1</v>
      </c>
      <c r="Z80">
        <f>ROUND(Table_hqolymsql14p_BridgeInventoryLocation_BRIDGEUNDERLOCATIONS[[#This Row],[VCMIN]] / 100, 0) * 12 + MOD(Table_hqolymsql14p_BridgeInventoryLocation_BRIDGEUNDERLOCATIONS[[#This Row],[VCMIN]], 100)</f>
        <v>265</v>
      </c>
      <c r="AA80">
        <f>Table_hqolymsql14p_BridgeInventoryLocation_BRIDGEUNDERLOCATIONS[[#This Row],[VCMIN_Inches]]-3</f>
        <v>262</v>
      </c>
      <c r="AB80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81" spans="1:28" x14ac:dyDescent="0.3">
      <c r="A81">
        <v>80</v>
      </c>
      <c r="B81" t="s">
        <v>405</v>
      </c>
      <c r="C81" t="s">
        <v>406</v>
      </c>
      <c r="D81" t="s">
        <v>32</v>
      </c>
      <c r="E81">
        <v>163.08000000000001</v>
      </c>
      <c r="G81">
        <v>0</v>
      </c>
      <c r="H81" t="s">
        <v>110</v>
      </c>
      <c r="I81">
        <v>163.02000000000001</v>
      </c>
      <c r="J81" t="s">
        <v>34</v>
      </c>
      <c r="K81">
        <v>47.572418999999996</v>
      </c>
      <c r="L81">
        <v>-122.32012899999999</v>
      </c>
      <c r="M81" t="s">
        <v>407</v>
      </c>
      <c r="N81" t="s">
        <v>408</v>
      </c>
      <c r="O81" t="s">
        <v>113</v>
      </c>
      <c r="P81">
        <v>2885</v>
      </c>
      <c r="Q81">
        <v>3908</v>
      </c>
      <c r="R81">
        <v>3706</v>
      </c>
      <c r="S81">
        <v>3904</v>
      </c>
      <c r="T81">
        <v>3800</v>
      </c>
      <c r="U81">
        <v>3908</v>
      </c>
      <c r="V81">
        <v>3706</v>
      </c>
      <c r="W81">
        <v>9999</v>
      </c>
      <c r="X81" t="s">
        <v>38</v>
      </c>
      <c r="Y81">
        <v>1</v>
      </c>
      <c r="Z81">
        <f>ROUND(Table_hqolymsql14p_BridgeInventoryLocation_BRIDGEUNDERLOCATIONS[[#This Row],[VCMIN]] / 100, 0) * 12 + MOD(Table_hqolymsql14p_BridgeInventoryLocation_BRIDGEUNDERLOCATIONS[[#This Row],[VCMIN]], 100)</f>
        <v>450</v>
      </c>
      <c r="AA81">
        <f>Table_hqolymsql14p_BridgeInventoryLocation_BRIDGEUNDERLOCATIONS[[#This Row],[VCMIN_Inches]]-3</f>
        <v>447</v>
      </c>
      <c r="AB81">
        <f>(TRUNC((Table_hqolymsql14p_BridgeInventoryLocation_BRIDGEUNDERLOCATIONS[[#This Row],[Reported Inches]]/12))*100) + MOD(Table_hqolymsql14p_BridgeInventoryLocation_BRIDGEUNDERLOCATIONS[[#This Row],[Reported Inches]], 12)</f>
        <v>3703</v>
      </c>
    </row>
    <row r="82" spans="1:28" x14ac:dyDescent="0.3">
      <c r="A82">
        <v>81</v>
      </c>
      <c r="B82" t="s">
        <v>409</v>
      </c>
      <c r="C82" t="s">
        <v>410</v>
      </c>
      <c r="D82" t="s">
        <v>32</v>
      </c>
      <c r="E82">
        <v>0.2</v>
      </c>
      <c r="G82">
        <v>0</v>
      </c>
      <c r="H82" t="s">
        <v>201</v>
      </c>
      <c r="I82">
        <v>0.05</v>
      </c>
      <c r="J82" t="s">
        <v>34</v>
      </c>
      <c r="K82">
        <v>47.230705999999998</v>
      </c>
      <c r="L82">
        <v>-122.462389</v>
      </c>
      <c r="M82" t="s">
        <v>411</v>
      </c>
      <c r="N82" t="s">
        <v>178</v>
      </c>
      <c r="O82" t="s">
        <v>412</v>
      </c>
      <c r="P82">
        <v>590</v>
      </c>
      <c r="Q82">
        <v>1809</v>
      </c>
      <c r="R82">
        <v>1609</v>
      </c>
      <c r="U82">
        <v>1809</v>
      </c>
      <c r="V82">
        <v>1609</v>
      </c>
      <c r="W82">
        <v>9999</v>
      </c>
      <c r="X82" t="s">
        <v>38</v>
      </c>
      <c r="Y82">
        <v>1</v>
      </c>
      <c r="Z82">
        <f>ROUND(Table_hqolymsql14p_BridgeInventoryLocation_BRIDGEUNDERLOCATIONS[[#This Row],[VCMIN]] / 100, 0) * 12 + MOD(Table_hqolymsql14p_BridgeInventoryLocation_BRIDGEUNDERLOCATIONS[[#This Row],[VCMIN]], 100)</f>
        <v>201</v>
      </c>
      <c r="AA82">
        <f>Table_hqolymsql14p_BridgeInventoryLocation_BRIDGEUNDERLOCATIONS[[#This Row],[VCMIN_Inches]]-3</f>
        <v>198</v>
      </c>
      <c r="AB8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83" spans="1:28" x14ac:dyDescent="0.3">
      <c r="A83">
        <v>82</v>
      </c>
      <c r="B83" t="s">
        <v>413</v>
      </c>
      <c r="C83" t="s">
        <v>414</v>
      </c>
      <c r="D83" t="s">
        <v>32</v>
      </c>
      <c r="E83">
        <v>1.0669999999999999</v>
      </c>
      <c r="G83">
        <v>0</v>
      </c>
      <c r="H83" t="s">
        <v>85</v>
      </c>
      <c r="I83">
        <v>1.07</v>
      </c>
      <c r="J83" t="s">
        <v>34</v>
      </c>
      <c r="K83">
        <v>47.248021000000001</v>
      </c>
      <c r="L83">
        <v>-122.43578599999999</v>
      </c>
      <c r="M83" t="s">
        <v>415</v>
      </c>
      <c r="N83" t="s">
        <v>416</v>
      </c>
      <c r="O83" t="s">
        <v>417</v>
      </c>
      <c r="P83">
        <v>1242</v>
      </c>
      <c r="Q83">
        <v>1702</v>
      </c>
      <c r="R83">
        <v>1702</v>
      </c>
      <c r="U83">
        <v>1702</v>
      </c>
      <c r="V83">
        <v>1702</v>
      </c>
      <c r="W83">
        <v>9999</v>
      </c>
      <c r="X83" t="s">
        <v>38</v>
      </c>
      <c r="Y83">
        <v>1</v>
      </c>
      <c r="Z83">
        <f>ROUND(Table_hqolymsql14p_BridgeInventoryLocation_BRIDGEUNDERLOCATIONS[[#This Row],[VCMIN]] / 100, 0) * 12 + MOD(Table_hqolymsql14p_BridgeInventoryLocation_BRIDGEUNDERLOCATIONS[[#This Row],[VCMIN]], 100)</f>
        <v>206</v>
      </c>
      <c r="AA83">
        <f>Table_hqolymsql14p_BridgeInventoryLocation_BRIDGEUNDERLOCATIONS[[#This Row],[VCMIN_Inches]]-3</f>
        <v>203</v>
      </c>
      <c r="AB83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84" spans="1:28" x14ac:dyDescent="0.3">
      <c r="A84">
        <v>83</v>
      </c>
      <c r="B84" t="s">
        <v>418</v>
      </c>
      <c r="C84" t="s">
        <v>419</v>
      </c>
      <c r="D84" t="s">
        <v>32</v>
      </c>
      <c r="E84">
        <v>16.87</v>
      </c>
      <c r="G84">
        <v>0</v>
      </c>
      <c r="H84" t="s">
        <v>420</v>
      </c>
      <c r="I84">
        <v>16.87</v>
      </c>
      <c r="J84" t="s">
        <v>34</v>
      </c>
      <c r="K84">
        <v>47.371304000000002</v>
      </c>
      <c r="L84">
        <v>-122.618807</v>
      </c>
      <c r="M84" t="s">
        <v>421</v>
      </c>
      <c r="N84" t="s">
        <v>204</v>
      </c>
      <c r="O84" t="s">
        <v>422</v>
      </c>
      <c r="P84">
        <v>251</v>
      </c>
      <c r="Q84">
        <v>1709</v>
      </c>
      <c r="R84">
        <v>1704</v>
      </c>
      <c r="S84">
        <v>1709</v>
      </c>
      <c r="T84">
        <v>1704</v>
      </c>
      <c r="W84">
        <v>9999</v>
      </c>
      <c r="X84" t="s">
        <v>38</v>
      </c>
      <c r="Y84">
        <v>1</v>
      </c>
      <c r="Z84">
        <f>ROUND(Table_hqolymsql14p_BridgeInventoryLocation_BRIDGEUNDERLOCATIONS[[#This Row],[VCMIN]] / 100, 0) * 12 + MOD(Table_hqolymsql14p_BridgeInventoryLocation_BRIDGEUNDERLOCATIONS[[#This Row],[VCMIN]], 100)</f>
        <v>208</v>
      </c>
      <c r="AA84">
        <f>Table_hqolymsql14p_BridgeInventoryLocation_BRIDGEUNDERLOCATIONS[[#This Row],[VCMIN_Inches]]-3</f>
        <v>205</v>
      </c>
      <c r="AB8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85" spans="1:28" x14ac:dyDescent="0.3">
      <c r="A85">
        <v>84</v>
      </c>
      <c r="B85" t="s">
        <v>423</v>
      </c>
      <c r="C85" t="s">
        <v>424</v>
      </c>
      <c r="D85" t="s">
        <v>32</v>
      </c>
      <c r="E85">
        <v>11.097</v>
      </c>
      <c r="G85">
        <v>0</v>
      </c>
      <c r="H85" t="s">
        <v>33</v>
      </c>
      <c r="I85">
        <v>13.04</v>
      </c>
      <c r="J85" t="s">
        <v>34</v>
      </c>
      <c r="K85">
        <v>47.570819</v>
      </c>
      <c r="L85">
        <v>-122.110923</v>
      </c>
      <c r="M85" t="s">
        <v>425</v>
      </c>
      <c r="N85" t="s">
        <v>426</v>
      </c>
      <c r="O85" t="s">
        <v>37</v>
      </c>
      <c r="P85">
        <v>413</v>
      </c>
      <c r="Q85">
        <v>3003</v>
      </c>
      <c r="R85">
        <v>2211</v>
      </c>
      <c r="S85">
        <v>1811</v>
      </c>
      <c r="T85">
        <v>1806</v>
      </c>
      <c r="U85">
        <v>3003</v>
      </c>
      <c r="V85">
        <v>2211</v>
      </c>
      <c r="W85">
        <v>9999</v>
      </c>
      <c r="X85" t="s">
        <v>38</v>
      </c>
      <c r="Y85">
        <v>1</v>
      </c>
      <c r="Z85">
        <f>ROUND(Table_hqolymsql14p_BridgeInventoryLocation_BRIDGEUNDERLOCATIONS[[#This Row],[VCMIN]] / 100, 0) * 12 + MOD(Table_hqolymsql14p_BridgeInventoryLocation_BRIDGEUNDERLOCATIONS[[#This Row],[VCMIN]], 100)</f>
        <v>275</v>
      </c>
      <c r="AA85">
        <f>Table_hqolymsql14p_BridgeInventoryLocation_BRIDGEUNDERLOCATIONS[[#This Row],[VCMIN_Inches]]-3</f>
        <v>272</v>
      </c>
      <c r="AB85">
        <f>(TRUNC((Table_hqolymsql14p_BridgeInventoryLocation_BRIDGEUNDERLOCATIONS[[#This Row],[Reported Inches]]/12))*100) + MOD(Table_hqolymsql14p_BridgeInventoryLocation_BRIDGEUNDERLOCATIONS[[#This Row],[Reported Inches]], 12)</f>
        <v>2208</v>
      </c>
    </row>
    <row r="86" spans="1:28" x14ac:dyDescent="0.3">
      <c r="A86">
        <v>85</v>
      </c>
      <c r="B86" t="s">
        <v>427</v>
      </c>
      <c r="C86" t="s">
        <v>428</v>
      </c>
      <c r="D86" t="s">
        <v>32</v>
      </c>
      <c r="E86">
        <v>270.3</v>
      </c>
      <c r="G86">
        <v>0</v>
      </c>
      <c r="H86" t="s">
        <v>110</v>
      </c>
      <c r="I86">
        <v>270.24</v>
      </c>
      <c r="J86" t="s">
        <v>34</v>
      </c>
      <c r="K86">
        <v>48.935409</v>
      </c>
      <c r="L86">
        <v>-122.66228</v>
      </c>
      <c r="M86" t="s">
        <v>429</v>
      </c>
      <c r="N86" t="s">
        <v>430</v>
      </c>
      <c r="O86" t="s">
        <v>113</v>
      </c>
      <c r="P86">
        <v>272</v>
      </c>
      <c r="Q86">
        <v>1511</v>
      </c>
      <c r="R86">
        <v>1511</v>
      </c>
      <c r="S86">
        <v>1601</v>
      </c>
      <c r="T86">
        <v>1601</v>
      </c>
      <c r="U86">
        <v>1511</v>
      </c>
      <c r="V86">
        <v>1511</v>
      </c>
      <c r="W86">
        <v>9999</v>
      </c>
      <c r="X86" t="s">
        <v>38</v>
      </c>
      <c r="Y86">
        <v>1</v>
      </c>
      <c r="Z86">
        <f>ROUND(Table_hqolymsql14p_BridgeInventoryLocation_BRIDGEUNDERLOCATIONS[[#This Row],[VCMIN]] / 100, 0) * 12 + MOD(Table_hqolymsql14p_BridgeInventoryLocation_BRIDGEUNDERLOCATIONS[[#This Row],[VCMIN]], 100)</f>
        <v>191</v>
      </c>
      <c r="AA86">
        <f>Table_hqolymsql14p_BridgeInventoryLocation_BRIDGEUNDERLOCATIONS[[#This Row],[VCMIN_Inches]]-3</f>
        <v>188</v>
      </c>
      <c r="AB86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87" spans="1:28" x14ac:dyDescent="0.3">
      <c r="A87">
        <v>86</v>
      </c>
      <c r="B87" t="s">
        <v>431</v>
      </c>
      <c r="C87" t="s">
        <v>432</v>
      </c>
      <c r="D87" t="s">
        <v>32</v>
      </c>
      <c r="E87">
        <v>6.41</v>
      </c>
      <c r="G87">
        <v>0</v>
      </c>
      <c r="H87" t="s">
        <v>33</v>
      </c>
      <c r="I87">
        <v>8.35</v>
      </c>
      <c r="J87" t="s">
        <v>34</v>
      </c>
      <c r="K87">
        <v>47.578280999999997</v>
      </c>
      <c r="L87">
        <v>-122.207318</v>
      </c>
      <c r="M87" t="s">
        <v>433</v>
      </c>
      <c r="N87" t="s">
        <v>434</v>
      </c>
      <c r="O87" t="s">
        <v>37</v>
      </c>
      <c r="P87">
        <v>238</v>
      </c>
      <c r="Q87">
        <v>2006</v>
      </c>
      <c r="R87">
        <v>2006</v>
      </c>
      <c r="S87">
        <v>2000</v>
      </c>
      <c r="T87">
        <v>1706</v>
      </c>
      <c r="U87">
        <v>2006</v>
      </c>
      <c r="V87">
        <v>2006</v>
      </c>
      <c r="W87">
        <v>9999</v>
      </c>
      <c r="X87" t="s">
        <v>38</v>
      </c>
      <c r="Y87">
        <v>1</v>
      </c>
      <c r="Z87">
        <f>ROUND(Table_hqolymsql14p_BridgeInventoryLocation_BRIDGEUNDERLOCATIONS[[#This Row],[VCMIN]] / 100, 0) * 12 + MOD(Table_hqolymsql14p_BridgeInventoryLocation_BRIDGEUNDERLOCATIONS[[#This Row],[VCMIN]], 100)</f>
        <v>246</v>
      </c>
      <c r="AA87">
        <f>Table_hqolymsql14p_BridgeInventoryLocation_BRIDGEUNDERLOCATIONS[[#This Row],[VCMIN_Inches]]-3</f>
        <v>243</v>
      </c>
      <c r="AB87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88" spans="1:28" x14ac:dyDescent="0.3">
      <c r="A88">
        <v>87</v>
      </c>
      <c r="B88" t="s">
        <v>435</v>
      </c>
      <c r="C88" t="s">
        <v>436</v>
      </c>
      <c r="D88" t="s">
        <v>32</v>
      </c>
      <c r="E88">
        <v>217.99</v>
      </c>
      <c r="G88">
        <v>0</v>
      </c>
      <c r="H88" t="s">
        <v>33</v>
      </c>
      <c r="I88">
        <v>220.28</v>
      </c>
      <c r="J88" t="s">
        <v>34</v>
      </c>
      <c r="K88">
        <v>47.111409000000002</v>
      </c>
      <c r="L88">
        <v>-118.39926</v>
      </c>
      <c r="M88" t="s">
        <v>437</v>
      </c>
      <c r="N88" t="s">
        <v>53</v>
      </c>
      <c r="O88" t="s">
        <v>37</v>
      </c>
      <c r="P88">
        <v>253</v>
      </c>
      <c r="Q88">
        <v>1500</v>
      </c>
      <c r="R88">
        <v>1500</v>
      </c>
      <c r="S88">
        <v>1509</v>
      </c>
      <c r="T88">
        <v>1509</v>
      </c>
      <c r="U88">
        <v>1500</v>
      </c>
      <c r="V88">
        <v>1500</v>
      </c>
      <c r="W88">
        <v>9999</v>
      </c>
      <c r="X88" t="s">
        <v>38</v>
      </c>
      <c r="Y88">
        <v>1</v>
      </c>
      <c r="Z88">
        <f>ROUND(Table_hqolymsql14p_BridgeInventoryLocation_BRIDGEUNDERLOCATIONS[[#This Row],[VCMIN]] / 100, 0) * 12 + MOD(Table_hqolymsql14p_BridgeInventoryLocation_BRIDGEUNDERLOCATIONS[[#This Row],[VCMIN]], 100)</f>
        <v>180</v>
      </c>
      <c r="AA88">
        <f>Table_hqolymsql14p_BridgeInventoryLocation_BRIDGEUNDERLOCATIONS[[#This Row],[VCMIN_Inches]]-3</f>
        <v>177</v>
      </c>
      <c r="AB88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89" spans="1:28" x14ac:dyDescent="0.3">
      <c r="A89">
        <v>88</v>
      </c>
      <c r="B89" t="s">
        <v>438</v>
      </c>
      <c r="C89" t="s">
        <v>439</v>
      </c>
      <c r="D89" t="s">
        <v>32</v>
      </c>
      <c r="E89">
        <v>189.15</v>
      </c>
      <c r="G89">
        <v>0</v>
      </c>
      <c r="H89" t="s">
        <v>110</v>
      </c>
      <c r="I89">
        <v>189.09</v>
      </c>
      <c r="J89" t="s">
        <v>34</v>
      </c>
      <c r="K89">
        <v>47.915106000000002</v>
      </c>
      <c r="L89">
        <v>-122.208444</v>
      </c>
      <c r="M89" t="s">
        <v>440</v>
      </c>
      <c r="N89" t="s">
        <v>347</v>
      </c>
      <c r="O89" t="s">
        <v>113</v>
      </c>
      <c r="P89">
        <v>341</v>
      </c>
      <c r="Q89">
        <v>1701</v>
      </c>
      <c r="R89">
        <v>1602</v>
      </c>
      <c r="S89">
        <v>1902</v>
      </c>
      <c r="T89">
        <v>1710</v>
      </c>
      <c r="U89">
        <v>1701</v>
      </c>
      <c r="V89">
        <v>1602</v>
      </c>
      <c r="W89">
        <v>9999</v>
      </c>
      <c r="X89" t="s">
        <v>38</v>
      </c>
      <c r="Y89">
        <v>1</v>
      </c>
      <c r="Z89">
        <f>ROUND(Table_hqolymsql14p_BridgeInventoryLocation_BRIDGEUNDERLOCATIONS[[#This Row],[VCMIN]] / 100, 0) * 12 + MOD(Table_hqolymsql14p_BridgeInventoryLocation_BRIDGEUNDERLOCATIONS[[#This Row],[VCMIN]], 100)</f>
        <v>194</v>
      </c>
      <c r="AA89">
        <f>Table_hqolymsql14p_BridgeInventoryLocation_BRIDGEUNDERLOCATIONS[[#This Row],[VCMIN_Inches]]-3</f>
        <v>191</v>
      </c>
      <c r="AB89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90" spans="1:28" x14ac:dyDescent="0.3">
      <c r="A90">
        <v>89</v>
      </c>
      <c r="B90" t="s">
        <v>441</v>
      </c>
      <c r="C90" t="s">
        <v>442</v>
      </c>
      <c r="D90" t="s">
        <v>32</v>
      </c>
      <c r="E90">
        <v>0.33900000000000002</v>
      </c>
      <c r="G90">
        <v>0</v>
      </c>
      <c r="H90" t="s">
        <v>110</v>
      </c>
      <c r="I90">
        <v>0.34</v>
      </c>
      <c r="J90" t="s">
        <v>34</v>
      </c>
      <c r="K90">
        <v>45.622577</v>
      </c>
      <c r="L90">
        <v>-122.672453</v>
      </c>
      <c r="M90" t="s">
        <v>443</v>
      </c>
      <c r="N90" t="s">
        <v>444</v>
      </c>
      <c r="O90" t="s">
        <v>113</v>
      </c>
      <c r="P90">
        <v>284</v>
      </c>
      <c r="Q90">
        <v>1804</v>
      </c>
      <c r="R90">
        <v>1605</v>
      </c>
      <c r="S90">
        <v>1907</v>
      </c>
      <c r="T90">
        <v>1801</v>
      </c>
      <c r="U90">
        <v>1804</v>
      </c>
      <c r="V90">
        <v>1605</v>
      </c>
      <c r="W90">
        <v>9999</v>
      </c>
      <c r="X90" t="s">
        <v>38</v>
      </c>
      <c r="Y90">
        <v>1</v>
      </c>
      <c r="Z90">
        <f>ROUND(Table_hqolymsql14p_BridgeInventoryLocation_BRIDGEUNDERLOCATIONS[[#This Row],[VCMIN]] / 100, 0) * 12 + MOD(Table_hqolymsql14p_BridgeInventoryLocation_BRIDGEUNDERLOCATIONS[[#This Row],[VCMIN]], 100)</f>
        <v>197</v>
      </c>
      <c r="AA90">
        <f>Table_hqolymsql14p_BridgeInventoryLocation_BRIDGEUNDERLOCATIONS[[#This Row],[VCMIN_Inches]]-3</f>
        <v>194</v>
      </c>
      <c r="AB9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91" spans="1:28" x14ac:dyDescent="0.3">
      <c r="A91">
        <v>90</v>
      </c>
      <c r="B91" t="s">
        <v>445</v>
      </c>
      <c r="C91" t="s">
        <v>446</v>
      </c>
      <c r="D91" t="s">
        <v>32</v>
      </c>
      <c r="E91">
        <v>6.98</v>
      </c>
      <c r="G91">
        <v>0</v>
      </c>
      <c r="H91" t="s">
        <v>110</v>
      </c>
      <c r="I91">
        <v>6.98</v>
      </c>
      <c r="J91" t="s">
        <v>34</v>
      </c>
      <c r="K91">
        <v>45.714643000000002</v>
      </c>
      <c r="L91">
        <v>-122.653554</v>
      </c>
      <c r="M91" t="s">
        <v>447</v>
      </c>
      <c r="N91" t="s">
        <v>448</v>
      </c>
      <c r="O91" t="s">
        <v>113</v>
      </c>
      <c r="P91">
        <v>174</v>
      </c>
      <c r="Q91">
        <v>2202</v>
      </c>
      <c r="R91">
        <v>2202</v>
      </c>
      <c r="S91">
        <v>1610</v>
      </c>
      <c r="T91">
        <v>1610</v>
      </c>
      <c r="U91">
        <v>2202</v>
      </c>
      <c r="V91">
        <v>2202</v>
      </c>
      <c r="W91">
        <v>9999</v>
      </c>
      <c r="X91" t="s">
        <v>38</v>
      </c>
      <c r="Y91">
        <v>1</v>
      </c>
      <c r="Z91">
        <f>ROUND(Table_hqolymsql14p_BridgeInventoryLocation_BRIDGEUNDERLOCATIONS[[#This Row],[VCMIN]] / 100, 0) * 12 + MOD(Table_hqolymsql14p_BridgeInventoryLocation_BRIDGEUNDERLOCATIONS[[#This Row],[VCMIN]], 100)</f>
        <v>266</v>
      </c>
      <c r="AA91">
        <f>Table_hqolymsql14p_BridgeInventoryLocation_BRIDGEUNDERLOCATIONS[[#This Row],[VCMIN_Inches]]-3</f>
        <v>263</v>
      </c>
      <c r="AB91">
        <f>(TRUNC((Table_hqolymsql14p_BridgeInventoryLocation_BRIDGEUNDERLOCATIONS[[#This Row],[Reported Inches]]/12))*100) + MOD(Table_hqolymsql14p_BridgeInventoryLocation_BRIDGEUNDERLOCATIONS[[#This Row],[Reported Inches]], 12)</f>
        <v>2111</v>
      </c>
    </row>
    <row r="92" spans="1:28" x14ac:dyDescent="0.3">
      <c r="A92">
        <v>91</v>
      </c>
      <c r="B92" t="s">
        <v>449</v>
      </c>
      <c r="C92" t="s">
        <v>450</v>
      </c>
      <c r="D92" t="s">
        <v>32</v>
      </c>
      <c r="E92">
        <v>28.831</v>
      </c>
      <c r="G92">
        <v>0</v>
      </c>
      <c r="H92" t="s">
        <v>344</v>
      </c>
      <c r="I92">
        <v>35.090000000000003</v>
      </c>
      <c r="J92" t="s">
        <v>34</v>
      </c>
      <c r="K92">
        <v>47.656607999999999</v>
      </c>
      <c r="L92">
        <v>-122.347386</v>
      </c>
      <c r="M92" t="s">
        <v>345</v>
      </c>
      <c r="N92" t="s">
        <v>451</v>
      </c>
      <c r="O92" t="s">
        <v>452</v>
      </c>
      <c r="P92">
        <v>176</v>
      </c>
      <c r="Q92">
        <v>1603</v>
      </c>
      <c r="R92">
        <v>1305</v>
      </c>
      <c r="S92">
        <v>1601</v>
      </c>
      <c r="T92">
        <v>1308</v>
      </c>
      <c r="U92">
        <v>1603</v>
      </c>
      <c r="V92">
        <v>1305</v>
      </c>
      <c r="W92">
        <v>9999</v>
      </c>
      <c r="X92" t="s">
        <v>38</v>
      </c>
      <c r="Y92">
        <v>1</v>
      </c>
      <c r="Z92">
        <f>ROUND(Table_hqolymsql14p_BridgeInventoryLocation_BRIDGEUNDERLOCATIONS[[#This Row],[VCMIN]] / 100, 0) * 12 + MOD(Table_hqolymsql14p_BridgeInventoryLocation_BRIDGEUNDERLOCATIONS[[#This Row],[VCMIN]], 100)</f>
        <v>161</v>
      </c>
      <c r="AA92">
        <f>Table_hqolymsql14p_BridgeInventoryLocation_BRIDGEUNDERLOCATIONS[[#This Row],[VCMIN_Inches]]-3</f>
        <v>158</v>
      </c>
      <c r="AB92">
        <f>(TRUNC((Table_hqolymsql14p_BridgeInventoryLocation_BRIDGEUNDERLOCATIONS[[#This Row],[Reported Inches]]/12))*100) + MOD(Table_hqolymsql14p_BridgeInventoryLocation_BRIDGEUNDERLOCATIONS[[#This Row],[Reported Inches]], 12)</f>
        <v>1302</v>
      </c>
    </row>
    <row r="93" spans="1:28" x14ac:dyDescent="0.3">
      <c r="A93">
        <v>92</v>
      </c>
      <c r="B93" t="s">
        <v>453</v>
      </c>
      <c r="C93" t="s">
        <v>454</v>
      </c>
      <c r="D93" t="s">
        <v>32</v>
      </c>
      <c r="E93">
        <v>46.09</v>
      </c>
      <c r="G93">
        <v>0</v>
      </c>
      <c r="H93" t="s">
        <v>33</v>
      </c>
      <c r="I93">
        <v>47.71</v>
      </c>
      <c r="J93" t="s">
        <v>34</v>
      </c>
      <c r="K93">
        <v>47.396034999999998</v>
      </c>
      <c r="L93">
        <v>-121.480228</v>
      </c>
      <c r="M93" t="s">
        <v>455</v>
      </c>
      <c r="N93" t="s">
        <v>456</v>
      </c>
      <c r="O93" t="s">
        <v>37</v>
      </c>
      <c r="P93">
        <v>263</v>
      </c>
      <c r="Q93">
        <v>1800</v>
      </c>
      <c r="R93">
        <v>1704</v>
      </c>
      <c r="S93">
        <v>2002</v>
      </c>
      <c r="T93">
        <v>1911</v>
      </c>
      <c r="U93">
        <v>1800</v>
      </c>
      <c r="V93">
        <v>1704</v>
      </c>
      <c r="W93">
        <v>9999</v>
      </c>
      <c r="X93" t="s">
        <v>38</v>
      </c>
      <c r="Y93">
        <v>1</v>
      </c>
      <c r="Z93">
        <f>ROUND(Table_hqolymsql14p_BridgeInventoryLocation_BRIDGEUNDERLOCATIONS[[#This Row],[VCMIN]] / 100, 0) * 12 + MOD(Table_hqolymsql14p_BridgeInventoryLocation_BRIDGEUNDERLOCATIONS[[#This Row],[VCMIN]], 100)</f>
        <v>208</v>
      </c>
      <c r="AA93">
        <f>Table_hqolymsql14p_BridgeInventoryLocation_BRIDGEUNDERLOCATIONS[[#This Row],[VCMIN_Inches]]-3</f>
        <v>205</v>
      </c>
      <c r="AB9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94" spans="1:28" x14ac:dyDescent="0.3">
      <c r="A94">
        <v>93</v>
      </c>
      <c r="B94" t="s">
        <v>457</v>
      </c>
      <c r="C94" t="s">
        <v>458</v>
      </c>
      <c r="D94" t="s">
        <v>32</v>
      </c>
      <c r="E94">
        <v>281.43</v>
      </c>
      <c r="G94">
        <v>0</v>
      </c>
      <c r="H94" t="s">
        <v>33</v>
      </c>
      <c r="I94">
        <v>283.73</v>
      </c>
      <c r="J94" t="s">
        <v>34</v>
      </c>
      <c r="K94">
        <v>47.653993999999997</v>
      </c>
      <c r="L94">
        <v>-117.360364</v>
      </c>
      <c r="M94" t="s">
        <v>459</v>
      </c>
      <c r="N94" t="s">
        <v>460</v>
      </c>
      <c r="O94" t="s">
        <v>37</v>
      </c>
      <c r="P94">
        <v>112</v>
      </c>
      <c r="Q94">
        <v>1706</v>
      </c>
      <c r="R94">
        <v>1605</v>
      </c>
      <c r="S94">
        <v>1704</v>
      </c>
      <c r="T94">
        <v>1610</v>
      </c>
      <c r="U94">
        <v>1706</v>
      </c>
      <c r="V94">
        <v>1605</v>
      </c>
      <c r="W94">
        <v>9999</v>
      </c>
      <c r="X94" t="s">
        <v>38</v>
      </c>
      <c r="Y94">
        <v>1</v>
      </c>
      <c r="Z94">
        <f>ROUND(Table_hqolymsql14p_BridgeInventoryLocation_BRIDGEUNDERLOCATIONS[[#This Row],[VCMIN]] / 100, 0) * 12 + MOD(Table_hqolymsql14p_BridgeInventoryLocation_BRIDGEUNDERLOCATIONS[[#This Row],[VCMIN]], 100)</f>
        <v>197</v>
      </c>
      <c r="AA94">
        <f>Table_hqolymsql14p_BridgeInventoryLocation_BRIDGEUNDERLOCATIONS[[#This Row],[VCMIN_Inches]]-3</f>
        <v>194</v>
      </c>
      <c r="AB94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95" spans="1:28" x14ac:dyDescent="0.3">
      <c r="A95">
        <v>94</v>
      </c>
      <c r="B95" t="s">
        <v>461</v>
      </c>
      <c r="C95" t="s">
        <v>462</v>
      </c>
      <c r="D95" t="s">
        <v>32</v>
      </c>
      <c r="E95">
        <v>16.8</v>
      </c>
      <c r="G95">
        <v>0</v>
      </c>
      <c r="H95" t="s">
        <v>110</v>
      </c>
      <c r="I95">
        <v>16.8</v>
      </c>
      <c r="J95" t="s">
        <v>34</v>
      </c>
      <c r="K95">
        <v>45.852085000000002</v>
      </c>
      <c r="L95">
        <v>-122.703036</v>
      </c>
      <c r="M95" t="s">
        <v>463</v>
      </c>
      <c r="N95" t="s">
        <v>464</v>
      </c>
      <c r="O95" t="s">
        <v>113</v>
      </c>
      <c r="P95">
        <v>313</v>
      </c>
      <c r="Q95">
        <v>1602</v>
      </c>
      <c r="R95">
        <v>1600</v>
      </c>
      <c r="S95">
        <v>1605</v>
      </c>
      <c r="T95">
        <v>1605</v>
      </c>
      <c r="U95">
        <v>1602</v>
      </c>
      <c r="V95">
        <v>1600</v>
      </c>
      <c r="W95">
        <v>9999</v>
      </c>
      <c r="X95" t="s">
        <v>38</v>
      </c>
      <c r="Y95">
        <v>1</v>
      </c>
      <c r="Z95">
        <f>ROUND(Table_hqolymsql14p_BridgeInventoryLocation_BRIDGEUNDERLOCATIONS[[#This Row],[VCMIN]] / 100, 0) * 12 + MOD(Table_hqolymsql14p_BridgeInventoryLocation_BRIDGEUNDERLOCATIONS[[#This Row],[VCMIN]], 100)</f>
        <v>192</v>
      </c>
      <c r="AA95">
        <f>Table_hqolymsql14p_BridgeInventoryLocation_BRIDGEUNDERLOCATIONS[[#This Row],[VCMIN_Inches]]-3</f>
        <v>189</v>
      </c>
      <c r="AB95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96" spans="1:28" x14ac:dyDescent="0.3">
      <c r="A96">
        <v>95</v>
      </c>
      <c r="B96" t="s">
        <v>465</v>
      </c>
      <c r="C96" t="s">
        <v>466</v>
      </c>
      <c r="D96" t="s">
        <v>32</v>
      </c>
      <c r="E96">
        <v>10.996</v>
      </c>
      <c r="G96">
        <v>0</v>
      </c>
      <c r="H96" t="s">
        <v>207</v>
      </c>
      <c r="I96">
        <v>11.05</v>
      </c>
      <c r="J96" t="s">
        <v>34</v>
      </c>
      <c r="K96">
        <v>47.758665999999998</v>
      </c>
      <c r="L96">
        <v>-122.185351</v>
      </c>
      <c r="M96" t="s">
        <v>467</v>
      </c>
      <c r="N96" t="s">
        <v>468</v>
      </c>
      <c r="O96" t="s">
        <v>469</v>
      </c>
      <c r="P96">
        <v>1469</v>
      </c>
      <c r="Q96">
        <v>3409</v>
      </c>
      <c r="R96">
        <v>3210</v>
      </c>
      <c r="S96">
        <v>2611</v>
      </c>
      <c r="T96">
        <v>2411</v>
      </c>
      <c r="U96">
        <v>3409</v>
      </c>
      <c r="V96">
        <v>3210</v>
      </c>
      <c r="W96">
        <v>9999</v>
      </c>
      <c r="X96" t="s">
        <v>239</v>
      </c>
      <c r="Y96">
        <v>1</v>
      </c>
      <c r="Z96">
        <f>ROUND(Table_hqolymsql14p_BridgeInventoryLocation_BRIDGEUNDERLOCATIONS[[#This Row],[VCMIN]] / 100, 0) * 12 + MOD(Table_hqolymsql14p_BridgeInventoryLocation_BRIDGEUNDERLOCATIONS[[#This Row],[VCMIN]], 100)</f>
        <v>394</v>
      </c>
      <c r="AA96">
        <f>Table_hqolymsql14p_BridgeInventoryLocation_BRIDGEUNDERLOCATIONS[[#This Row],[VCMIN_Inches]]-3</f>
        <v>391</v>
      </c>
      <c r="AB96">
        <f>(TRUNC((Table_hqolymsql14p_BridgeInventoryLocation_BRIDGEUNDERLOCATIONS[[#This Row],[Reported Inches]]/12))*100) + MOD(Table_hqolymsql14p_BridgeInventoryLocation_BRIDGEUNDERLOCATIONS[[#This Row],[Reported Inches]], 12)</f>
        <v>3207</v>
      </c>
    </row>
    <row r="97" spans="1:28" x14ac:dyDescent="0.3">
      <c r="A97">
        <v>96</v>
      </c>
      <c r="B97" t="s">
        <v>470</v>
      </c>
      <c r="C97" t="s">
        <v>471</v>
      </c>
      <c r="D97" t="s">
        <v>32</v>
      </c>
      <c r="E97">
        <v>153.21</v>
      </c>
      <c r="G97">
        <v>0</v>
      </c>
      <c r="H97" t="s">
        <v>110</v>
      </c>
      <c r="I97">
        <v>153.15</v>
      </c>
      <c r="J97" t="s">
        <v>34</v>
      </c>
      <c r="K97">
        <v>47.443843000000001</v>
      </c>
      <c r="L97">
        <v>-122.268141</v>
      </c>
      <c r="M97" t="s">
        <v>472</v>
      </c>
      <c r="N97" t="s">
        <v>473</v>
      </c>
      <c r="O97" t="s">
        <v>113</v>
      </c>
      <c r="P97">
        <v>322</v>
      </c>
      <c r="Q97">
        <v>1904</v>
      </c>
      <c r="R97">
        <v>1510</v>
      </c>
      <c r="S97">
        <v>2105</v>
      </c>
      <c r="T97">
        <v>1804</v>
      </c>
      <c r="U97">
        <v>1904</v>
      </c>
      <c r="V97">
        <v>1510</v>
      </c>
      <c r="W97">
        <v>9999</v>
      </c>
      <c r="X97" t="s">
        <v>38</v>
      </c>
      <c r="Y97">
        <v>1</v>
      </c>
      <c r="Z97">
        <f>ROUND(Table_hqolymsql14p_BridgeInventoryLocation_BRIDGEUNDERLOCATIONS[[#This Row],[VCMIN]] / 100, 0) * 12 + MOD(Table_hqolymsql14p_BridgeInventoryLocation_BRIDGEUNDERLOCATIONS[[#This Row],[VCMIN]], 100)</f>
        <v>190</v>
      </c>
      <c r="AA97">
        <f>Table_hqolymsql14p_BridgeInventoryLocation_BRIDGEUNDERLOCATIONS[[#This Row],[VCMIN_Inches]]-3</f>
        <v>187</v>
      </c>
      <c r="AB97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98" spans="1:28" x14ac:dyDescent="0.3">
      <c r="A98">
        <v>97</v>
      </c>
      <c r="B98" t="s">
        <v>474</v>
      </c>
      <c r="C98" t="s">
        <v>475</v>
      </c>
      <c r="D98" t="s">
        <v>32</v>
      </c>
      <c r="E98">
        <v>3.07</v>
      </c>
      <c r="G98">
        <v>0</v>
      </c>
      <c r="H98" t="s">
        <v>110</v>
      </c>
      <c r="I98">
        <v>3.07</v>
      </c>
      <c r="J98" t="s">
        <v>34</v>
      </c>
      <c r="K98">
        <v>45.659678999999997</v>
      </c>
      <c r="L98">
        <v>-122.665676</v>
      </c>
      <c r="M98" t="s">
        <v>476</v>
      </c>
      <c r="N98" t="s">
        <v>477</v>
      </c>
      <c r="O98" t="s">
        <v>478</v>
      </c>
      <c r="P98">
        <v>580</v>
      </c>
      <c r="Q98">
        <v>1908</v>
      </c>
      <c r="R98">
        <v>1908</v>
      </c>
      <c r="S98">
        <v>1705</v>
      </c>
      <c r="T98">
        <v>1705</v>
      </c>
      <c r="U98">
        <v>1908</v>
      </c>
      <c r="V98">
        <v>1908</v>
      </c>
      <c r="W98">
        <v>9999</v>
      </c>
      <c r="X98" t="s">
        <v>38</v>
      </c>
      <c r="Y98">
        <v>1</v>
      </c>
      <c r="Z98">
        <f>ROUND(Table_hqolymsql14p_BridgeInventoryLocation_BRIDGEUNDERLOCATIONS[[#This Row],[VCMIN]] / 100, 0) * 12 + MOD(Table_hqolymsql14p_BridgeInventoryLocation_BRIDGEUNDERLOCATIONS[[#This Row],[VCMIN]], 100)</f>
        <v>236</v>
      </c>
      <c r="AA98">
        <f>Table_hqolymsql14p_BridgeInventoryLocation_BRIDGEUNDERLOCATIONS[[#This Row],[VCMIN_Inches]]-3</f>
        <v>233</v>
      </c>
      <c r="AB98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99" spans="1:28" x14ac:dyDescent="0.3">
      <c r="A99">
        <v>98</v>
      </c>
      <c r="B99" t="s">
        <v>479</v>
      </c>
      <c r="C99" t="s">
        <v>480</v>
      </c>
      <c r="D99" t="s">
        <v>32</v>
      </c>
      <c r="E99">
        <v>91.540999999999997</v>
      </c>
      <c r="G99">
        <v>0</v>
      </c>
      <c r="H99" t="s">
        <v>481</v>
      </c>
      <c r="I99">
        <v>94.16</v>
      </c>
      <c r="J99" t="s">
        <v>34</v>
      </c>
      <c r="K99">
        <v>47.622284999999998</v>
      </c>
      <c r="L99">
        <v>-117.43720999999999</v>
      </c>
      <c r="M99" t="s">
        <v>482</v>
      </c>
      <c r="N99" t="s">
        <v>53</v>
      </c>
      <c r="O99" t="s">
        <v>483</v>
      </c>
      <c r="P99">
        <v>351</v>
      </c>
      <c r="Q99">
        <v>1903</v>
      </c>
      <c r="R99">
        <v>1902</v>
      </c>
      <c r="S99">
        <v>2100</v>
      </c>
      <c r="T99">
        <v>2008</v>
      </c>
      <c r="U99">
        <v>1903</v>
      </c>
      <c r="V99">
        <v>1902</v>
      </c>
      <c r="W99">
        <v>9999</v>
      </c>
      <c r="X99" t="s">
        <v>38</v>
      </c>
      <c r="Y99">
        <v>1</v>
      </c>
      <c r="Z99">
        <f>ROUND(Table_hqolymsql14p_BridgeInventoryLocation_BRIDGEUNDERLOCATIONS[[#This Row],[VCMIN]] / 100, 0) * 12 + MOD(Table_hqolymsql14p_BridgeInventoryLocation_BRIDGEUNDERLOCATIONS[[#This Row],[VCMIN]], 100)</f>
        <v>230</v>
      </c>
      <c r="AA99">
        <f>Table_hqolymsql14p_BridgeInventoryLocation_BRIDGEUNDERLOCATIONS[[#This Row],[VCMIN_Inches]]-3</f>
        <v>227</v>
      </c>
      <c r="AB99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100" spans="1:28" x14ac:dyDescent="0.3">
      <c r="A100">
        <v>99</v>
      </c>
      <c r="B100" t="s">
        <v>484</v>
      </c>
      <c r="C100" t="s">
        <v>485</v>
      </c>
      <c r="D100" t="s">
        <v>32</v>
      </c>
      <c r="E100">
        <v>4.7590000000000003</v>
      </c>
      <c r="G100">
        <v>0</v>
      </c>
      <c r="H100" t="s">
        <v>33</v>
      </c>
      <c r="I100">
        <v>6.7</v>
      </c>
      <c r="J100" t="s">
        <v>34</v>
      </c>
      <c r="K100">
        <v>47.590169000000003</v>
      </c>
      <c r="L100">
        <v>-122.237746</v>
      </c>
      <c r="M100" t="s">
        <v>486</v>
      </c>
      <c r="N100" t="s">
        <v>487</v>
      </c>
      <c r="O100" t="s">
        <v>37</v>
      </c>
      <c r="P100">
        <v>360</v>
      </c>
      <c r="Q100">
        <v>1810</v>
      </c>
      <c r="R100">
        <v>1704</v>
      </c>
      <c r="S100">
        <v>1705</v>
      </c>
      <c r="T100">
        <v>1608</v>
      </c>
      <c r="U100">
        <v>1810</v>
      </c>
      <c r="V100">
        <v>1704</v>
      </c>
      <c r="W100">
        <v>9999</v>
      </c>
      <c r="X100" t="s">
        <v>38</v>
      </c>
      <c r="Y100">
        <v>1</v>
      </c>
      <c r="Z100">
        <f>ROUND(Table_hqolymsql14p_BridgeInventoryLocation_BRIDGEUNDERLOCATIONS[[#This Row],[VCMIN]] / 100, 0) * 12 + MOD(Table_hqolymsql14p_BridgeInventoryLocation_BRIDGEUNDERLOCATIONS[[#This Row],[VCMIN]], 100)</f>
        <v>208</v>
      </c>
      <c r="AA100">
        <f>Table_hqolymsql14p_BridgeInventoryLocation_BRIDGEUNDERLOCATIONS[[#This Row],[VCMIN_Inches]]-3</f>
        <v>205</v>
      </c>
      <c r="AB10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01" spans="1:28" x14ac:dyDescent="0.3">
      <c r="A101">
        <v>100</v>
      </c>
      <c r="B101" t="s">
        <v>488</v>
      </c>
      <c r="C101" t="s">
        <v>489</v>
      </c>
      <c r="D101" t="s">
        <v>32</v>
      </c>
      <c r="E101">
        <v>16.84</v>
      </c>
      <c r="G101">
        <v>0</v>
      </c>
      <c r="H101" t="s">
        <v>98</v>
      </c>
      <c r="I101">
        <v>16.850000000000001</v>
      </c>
      <c r="J101" t="s">
        <v>34</v>
      </c>
      <c r="K101">
        <v>47.661141000000001</v>
      </c>
      <c r="L101">
        <v>-122.18719400000001</v>
      </c>
      <c r="M101" t="s">
        <v>490</v>
      </c>
      <c r="N101" t="s">
        <v>491</v>
      </c>
      <c r="O101" t="s">
        <v>101</v>
      </c>
      <c r="P101">
        <v>447</v>
      </c>
      <c r="Q101">
        <v>1811</v>
      </c>
      <c r="R101">
        <v>1611</v>
      </c>
      <c r="S101">
        <v>1708</v>
      </c>
      <c r="T101">
        <v>1610</v>
      </c>
      <c r="U101">
        <v>1811</v>
      </c>
      <c r="V101">
        <v>1611</v>
      </c>
      <c r="W101">
        <v>9999</v>
      </c>
      <c r="X101" t="s">
        <v>38</v>
      </c>
      <c r="Y101">
        <v>1</v>
      </c>
      <c r="Z101">
        <f>ROUND(Table_hqolymsql14p_BridgeInventoryLocation_BRIDGEUNDERLOCATIONS[[#This Row],[VCMIN]] / 100, 0) * 12 + MOD(Table_hqolymsql14p_BridgeInventoryLocation_BRIDGEUNDERLOCATIONS[[#This Row],[VCMIN]], 100)</f>
        <v>203</v>
      </c>
      <c r="AA101">
        <f>Table_hqolymsql14p_BridgeInventoryLocation_BRIDGEUNDERLOCATIONS[[#This Row],[VCMIN_Inches]]-3</f>
        <v>200</v>
      </c>
      <c r="AB10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02" spans="1:28" x14ac:dyDescent="0.3">
      <c r="A102">
        <v>101</v>
      </c>
      <c r="B102" t="s">
        <v>492</v>
      </c>
      <c r="C102" t="s">
        <v>493</v>
      </c>
      <c r="D102" t="s">
        <v>32</v>
      </c>
      <c r="E102">
        <v>14.75</v>
      </c>
      <c r="G102">
        <v>0</v>
      </c>
      <c r="H102" t="s">
        <v>98</v>
      </c>
      <c r="I102">
        <v>14.76</v>
      </c>
      <c r="J102" t="s">
        <v>34</v>
      </c>
      <c r="K102">
        <v>47.631011999999998</v>
      </c>
      <c r="L102">
        <v>-122.18842600000001</v>
      </c>
      <c r="M102" t="s">
        <v>494</v>
      </c>
      <c r="N102" t="s">
        <v>495</v>
      </c>
      <c r="O102" t="s">
        <v>496</v>
      </c>
      <c r="P102">
        <v>1112</v>
      </c>
      <c r="Q102">
        <v>1605</v>
      </c>
      <c r="R102">
        <v>1605</v>
      </c>
      <c r="S102">
        <v>1600</v>
      </c>
      <c r="T102">
        <v>1600</v>
      </c>
      <c r="U102">
        <v>1605</v>
      </c>
      <c r="V102">
        <v>1605</v>
      </c>
      <c r="W102">
        <v>9999</v>
      </c>
      <c r="X102" t="s">
        <v>38</v>
      </c>
      <c r="Y102">
        <v>1</v>
      </c>
      <c r="Z102">
        <f>ROUND(Table_hqolymsql14p_BridgeInventoryLocation_BRIDGEUNDERLOCATIONS[[#This Row],[VCMIN]] / 100, 0) * 12 + MOD(Table_hqolymsql14p_BridgeInventoryLocation_BRIDGEUNDERLOCATIONS[[#This Row],[VCMIN]], 100)</f>
        <v>197</v>
      </c>
      <c r="AA102">
        <f>Table_hqolymsql14p_BridgeInventoryLocation_BRIDGEUNDERLOCATIONS[[#This Row],[VCMIN_Inches]]-3</f>
        <v>194</v>
      </c>
      <c r="AB10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03" spans="1:28" x14ac:dyDescent="0.3">
      <c r="A103">
        <v>102</v>
      </c>
      <c r="B103" t="s">
        <v>497</v>
      </c>
      <c r="C103" t="s">
        <v>498</v>
      </c>
      <c r="D103" t="s">
        <v>32</v>
      </c>
      <c r="E103">
        <v>208.72</v>
      </c>
      <c r="G103">
        <v>0</v>
      </c>
      <c r="H103" t="s">
        <v>110</v>
      </c>
      <c r="I103">
        <v>208.67</v>
      </c>
      <c r="J103" t="s">
        <v>34</v>
      </c>
      <c r="K103">
        <v>48.187824999999997</v>
      </c>
      <c r="L103">
        <v>-122.203018</v>
      </c>
      <c r="M103" t="s">
        <v>499</v>
      </c>
      <c r="N103" t="s">
        <v>500</v>
      </c>
      <c r="O103" t="s">
        <v>113</v>
      </c>
      <c r="P103">
        <v>279</v>
      </c>
      <c r="Q103">
        <v>1606</v>
      </c>
      <c r="R103">
        <v>1604</v>
      </c>
      <c r="S103">
        <v>1603</v>
      </c>
      <c r="T103">
        <v>1603</v>
      </c>
      <c r="U103">
        <v>1606</v>
      </c>
      <c r="V103">
        <v>1604</v>
      </c>
      <c r="W103">
        <v>9999</v>
      </c>
      <c r="X103" t="s">
        <v>38</v>
      </c>
      <c r="Y103">
        <v>1</v>
      </c>
      <c r="Z103">
        <f>ROUND(Table_hqolymsql14p_BridgeInventoryLocation_BRIDGEUNDERLOCATIONS[[#This Row],[VCMIN]] / 100, 0) * 12 + MOD(Table_hqolymsql14p_BridgeInventoryLocation_BRIDGEUNDERLOCATIONS[[#This Row],[VCMIN]], 100)</f>
        <v>196</v>
      </c>
      <c r="AA103">
        <f>Table_hqolymsql14p_BridgeInventoryLocation_BRIDGEUNDERLOCATIONS[[#This Row],[VCMIN_Inches]]-3</f>
        <v>193</v>
      </c>
      <c r="AB10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04" spans="1:28" x14ac:dyDescent="0.3">
      <c r="A104">
        <v>103</v>
      </c>
      <c r="B104" t="s">
        <v>501</v>
      </c>
      <c r="C104" t="s">
        <v>502</v>
      </c>
      <c r="D104" t="s">
        <v>32</v>
      </c>
      <c r="E104">
        <v>31.419</v>
      </c>
      <c r="G104">
        <v>0</v>
      </c>
      <c r="H104" t="s">
        <v>158</v>
      </c>
      <c r="I104">
        <v>26.62</v>
      </c>
      <c r="J104" t="s">
        <v>34</v>
      </c>
      <c r="K104">
        <v>47.484805000000001</v>
      </c>
      <c r="L104">
        <v>-122.327377</v>
      </c>
      <c r="M104" t="s">
        <v>503</v>
      </c>
      <c r="N104" t="s">
        <v>504</v>
      </c>
      <c r="O104" t="s">
        <v>161</v>
      </c>
      <c r="P104">
        <v>161</v>
      </c>
      <c r="Q104">
        <v>1711</v>
      </c>
      <c r="R104">
        <v>1509</v>
      </c>
      <c r="S104">
        <v>1804</v>
      </c>
      <c r="T104">
        <v>1800</v>
      </c>
      <c r="U104">
        <v>1711</v>
      </c>
      <c r="V104">
        <v>1509</v>
      </c>
      <c r="W104">
        <v>9999</v>
      </c>
      <c r="X104" t="s">
        <v>38</v>
      </c>
      <c r="Y104">
        <v>1</v>
      </c>
      <c r="Z104">
        <f>ROUND(Table_hqolymsql14p_BridgeInventoryLocation_BRIDGEUNDERLOCATIONS[[#This Row],[VCMIN]] / 100, 0) * 12 + MOD(Table_hqolymsql14p_BridgeInventoryLocation_BRIDGEUNDERLOCATIONS[[#This Row],[VCMIN]], 100)</f>
        <v>189</v>
      </c>
      <c r="AA104">
        <f>Table_hqolymsql14p_BridgeInventoryLocation_BRIDGEUNDERLOCATIONS[[#This Row],[VCMIN_Inches]]-3</f>
        <v>186</v>
      </c>
      <c r="AB104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05" spans="1:28" x14ac:dyDescent="0.3">
      <c r="A105">
        <v>104</v>
      </c>
      <c r="B105" t="s">
        <v>505</v>
      </c>
      <c r="C105" t="s">
        <v>506</v>
      </c>
      <c r="D105" t="s">
        <v>32</v>
      </c>
      <c r="E105">
        <v>109.744</v>
      </c>
      <c r="G105">
        <v>0</v>
      </c>
      <c r="H105" t="s">
        <v>33</v>
      </c>
      <c r="I105">
        <v>111.46</v>
      </c>
      <c r="J105" t="s">
        <v>34</v>
      </c>
      <c r="K105">
        <v>46.970754999999997</v>
      </c>
      <c r="L105">
        <v>-120.498108</v>
      </c>
      <c r="M105" t="s">
        <v>507</v>
      </c>
      <c r="N105" t="s">
        <v>508</v>
      </c>
      <c r="O105" t="s">
        <v>37</v>
      </c>
      <c r="P105">
        <v>230</v>
      </c>
      <c r="Q105">
        <v>1703</v>
      </c>
      <c r="R105">
        <v>1703</v>
      </c>
      <c r="S105">
        <v>1701</v>
      </c>
      <c r="T105">
        <v>1701</v>
      </c>
      <c r="U105">
        <v>1703</v>
      </c>
      <c r="V105">
        <v>1703</v>
      </c>
      <c r="W105">
        <v>9999</v>
      </c>
      <c r="X105" t="s">
        <v>38</v>
      </c>
      <c r="Y105">
        <v>1</v>
      </c>
      <c r="Z105">
        <f>ROUND(Table_hqolymsql14p_BridgeInventoryLocation_BRIDGEUNDERLOCATIONS[[#This Row],[VCMIN]] / 100, 0) * 12 + MOD(Table_hqolymsql14p_BridgeInventoryLocation_BRIDGEUNDERLOCATIONS[[#This Row],[VCMIN]], 100)</f>
        <v>207</v>
      </c>
      <c r="AA105">
        <f>Table_hqolymsql14p_BridgeInventoryLocation_BRIDGEUNDERLOCATIONS[[#This Row],[VCMIN_Inches]]-3</f>
        <v>204</v>
      </c>
      <c r="AB10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06" spans="1:28" x14ac:dyDescent="0.3">
      <c r="A106">
        <v>105</v>
      </c>
      <c r="B106" t="s">
        <v>509</v>
      </c>
      <c r="C106" t="s">
        <v>510</v>
      </c>
      <c r="D106" t="s">
        <v>32</v>
      </c>
      <c r="E106">
        <v>166.02699999999999</v>
      </c>
      <c r="G106">
        <v>0</v>
      </c>
      <c r="H106" t="s">
        <v>110</v>
      </c>
      <c r="I106">
        <v>165.97</v>
      </c>
      <c r="J106" t="s">
        <v>34</v>
      </c>
      <c r="K106">
        <v>47.612786</v>
      </c>
      <c r="L106">
        <v>-122.330585</v>
      </c>
      <c r="M106" t="s">
        <v>511</v>
      </c>
      <c r="N106" t="s">
        <v>512</v>
      </c>
      <c r="O106" t="s">
        <v>113</v>
      </c>
      <c r="P106">
        <v>282</v>
      </c>
      <c r="Q106">
        <v>2306</v>
      </c>
      <c r="R106">
        <v>1811</v>
      </c>
      <c r="S106">
        <v>2107</v>
      </c>
      <c r="T106">
        <v>1609</v>
      </c>
      <c r="U106">
        <v>2306</v>
      </c>
      <c r="V106">
        <v>1811</v>
      </c>
      <c r="W106">
        <v>9999</v>
      </c>
      <c r="X106" t="s">
        <v>38</v>
      </c>
      <c r="Y106">
        <v>1</v>
      </c>
      <c r="Z106">
        <f>ROUND(Table_hqolymsql14p_BridgeInventoryLocation_BRIDGEUNDERLOCATIONS[[#This Row],[VCMIN]] / 100, 0) * 12 + MOD(Table_hqolymsql14p_BridgeInventoryLocation_BRIDGEUNDERLOCATIONS[[#This Row],[VCMIN]], 100)</f>
        <v>227</v>
      </c>
      <c r="AA106">
        <f>Table_hqolymsql14p_BridgeInventoryLocation_BRIDGEUNDERLOCATIONS[[#This Row],[VCMIN_Inches]]-3</f>
        <v>224</v>
      </c>
      <c r="AB106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107" spans="1:28" x14ac:dyDescent="0.3">
      <c r="A107">
        <v>106</v>
      </c>
      <c r="B107" t="s">
        <v>513</v>
      </c>
      <c r="C107" t="s">
        <v>514</v>
      </c>
      <c r="D107" t="s">
        <v>32</v>
      </c>
      <c r="E107">
        <v>288.73</v>
      </c>
      <c r="G107">
        <v>0</v>
      </c>
      <c r="H107" t="s">
        <v>33</v>
      </c>
      <c r="I107">
        <v>291.04000000000002</v>
      </c>
      <c r="J107" t="s">
        <v>34</v>
      </c>
      <c r="K107">
        <v>47.672908</v>
      </c>
      <c r="L107">
        <v>-117.214597</v>
      </c>
      <c r="M107" t="s">
        <v>515</v>
      </c>
      <c r="N107" t="s">
        <v>516</v>
      </c>
      <c r="O107" t="s">
        <v>37</v>
      </c>
      <c r="P107">
        <v>222</v>
      </c>
      <c r="Q107">
        <v>1702</v>
      </c>
      <c r="R107">
        <v>1608</v>
      </c>
      <c r="S107">
        <v>1803</v>
      </c>
      <c r="T107">
        <v>1800</v>
      </c>
      <c r="U107">
        <v>1702</v>
      </c>
      <c r="V107">
        <v>1608</v>
      </c>
      <c r="W107">
        <v>9999</v>
      </c>
      <c r="X107" t="s">
        <v>38</v>
      </c>
      <c r="Y107">
        <v>1</v>
      </c>
      <c r="Z107">
        <f>ROUND(Table_hqolymsql14p_BridgeInventoryLocation_BRIDGEUNDERLOCATIONS[[#This Row],[VCMIN]] / 100, 0) * 12 + MOD(Table_hqolymsql14p_BridgeInventoryLocation_BRIDGEUNDERLOCATIONS[[#This Row],[VCMIN]], 100)</f>
        <v>200</v>
      </c>
      <c r="AA107">
        <f>Table_hqolymsql14p_BridgeInventoryLocation_BRIDGEUNDERLOCATIONS[[#This Row],[VCMIN_Inches]]-3</f>
        <v>197</v>
      </c>
      <c r="AB10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8" spans="1:28" x14ac:dyDescent="0.3">
      <c r="A108">
        <v>107</v>
      </c>
      <c r="B108" t="s">
        <v>517</v>
      </c>
      <c r="C108" t="s">
        <v>518</v>
      </c>
      <c r="D108" t="s">
        <v>32</v>
      </c>
      <c r="E108">
        <v>37.049999999999997</v>
      </c>
      <c r="G108">
        <v>0</v>
      </c>
      <c r="H108" t="s">
        <v>235</v>
      </c>
      <c r="I108">
        <v>38.909999999999997</v>
      </c>
      <c r="J108" t="s">
        <v>34</v>
      </c>
      <c r="K108">
        <v>46.232700999999999</v>
      </c>
      <c r="L108">
        <v>-119.223268</v>
      </c>
      <c r="M108" t="s">
        <v>519</v>
      </c>
      <c r="N108" t="s">
        <v>520</v>
      </c>
      <c r="O108" t="s">
        <v>521</v>
      </c>
      <c r="P108">
        <v>243</v>
      </c>
      <c r="Q108">
        <v>1509</v>
      </c>
      <c r="R108">
        <v>1509</v>
      </c>
      <c r="S108">
        <v>1610</v>
      </c>
      <c r="T108">
        <v>1607</v>
      </c>
      <c r="U108">
        <v>1509</v>
      </c>
      <c r="V108">
        <v>1509</v>
      </c>
      <c r="W108">
        <v>9999</v>
      </c>
      <c r="X108" t="s">
        <v>38</v>
      </c>
      <c r="Y108">
        <v>1</v>
      </c>
      <c r="Z108">
        <f>ROUND(Table_hqolymsql14p_BridgeInventoryLocation_BRIDGEUNDERLOCATIONS[[#This Row],[VCMIN]] / 100, 0) * 12 + MOD(Table_hqolymsql14p_BridgeInventoryLocation_BRIDGEUNDERLOCATIONS[[#This Row],[VCMIN]], 100)</f>
        <v>189</v>
      </c>
      <c r="AA108">
        <f>Table_hqolymsql14p_BridgeInventoryLocation_BRIDGEUNDERLOCATIONS[[#This Row],[VCMIN_Inches]]-3</f>
        <v>186</v>
      </c>
      <c r="AB108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09" spans="1:28" x14ac:dyDescent="0.3">
      <c r="A109">
        <v>108</v>
      </c>
      <c r="B109" t="s">
        <v>522</v>
      </c>
      <c r="C109" t="s">
        <v>523</v>
      </c>
      <c r="D109" t="s">
        <v>32</v>
      </c>
      <c r="E109">
        <v>0</v>
      </c>
      <c r="G109">
        <v>0</v>
      </c>
      <c r="H109" t="s">
        <v>524</v>
      </c>
      <c r="I109">
        <v>0</v>
      </c>
      <c r="J109" t="s">
        <v>34</v>
      </c>
      <c r="K109">
        <v>45.631632000000003</v>
      </c>
      <c r="L109">
        <v>-122.66506699999999</v>
      </c>
      <c r="M109" t="s">
        <v>525</v>
      </c>
      <c r="N109" t="s">
        <v>113</v>
      </c>
      <c r="O109" t="s">
        <v>526</v>
      </c>
      <c r="P109">
        <v>210</v>
      </c>
      <c r="Q109">
        <v>1710</v>
      </c>
      <c r="R109">
        <v>1600</v>
      </c>
      <c r="S109">
        <v>1710</v>
      </c>
      <c r="T109">
        <v>1600</v>
      </c>
      <c r="W109">
        <v>9999</v>
      </c>
      <c r="X109" t="s">
        <v>38</v>
      </c>
      <c r="Y109">
        <v>1</v>
      </c>
      <c r="Z109">
        <f>ROUND(Table_hqolymsql14p_BridgeInventoryLocation_BRIDGEUNDERLOCATIONS[[#This Row],[VCMIN]] / 100, 0) * 12 + MOD(Table_hqolymsql14p_BridgeInventoryLocation_BRIDGEUNDERLOCATIONS[[#This Row],[VCMIN]], 100)</f>
        <v>192</v>
      </c>
      <c r="AA109">
        <f>Table_hqolymsql14p_BridgeInventoryLocation_BRIDGEUNDERLOCATIONS[[#This Row],[VCMIN_Inches]]-3</f>
        <v>189</v>
      </c>
      <c r="AB109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10" spans="1:28" x14ac:dyDescent="0.3">
      <c r="A110">
        <v>109</v>
      </c>
      <c r="B110" t="s">
        <v>527</v>
      </c>
      <c r="C110" t="s">
        <v>528</v>
      </c>
      <c r="D110" t="s">
        <v>32</v>
      </c>
      <c r="E110">
        <v>1.69</v>
      </c>
      <c r="G110">
        <v>0</v>
      </c>
      <c r="H110" t="s">
        <v>62</v>
      </c>
      <c r="I110">
        <v>1.69</v>
      </c>
      <c r="J110" t="s">
        <v>34</v>
      </c>
      <c r="K110">
        <v>47.497368000000002</v>
      </c>
      <c r="L110">
        <v>-122.293676</v>
      </c>
      <c r="M110" t="s">
        <v>529</v>
      </c>
      <c r="N110" t="s">
        <v>530</v>
      </c>
      <c r="O110" t="s">
        <v>531</v>
      </c>
      <c r="P110">
        <v>263</v>
      </c>
      <c r="Q110">
        <v>1801</v>
      </c>
      <c r="R110">
        <v>1801</v>
      </c>
      <c r="U110">
        <v>1801</v>
      </c>
      <c r="V110">
        <v>1801</v>
      </c>
      <c r="W110">
        <v>9999</v>
      </c>
      <c r="X110" t="s">
        <v>38</v>
      </c>
      <c r="Y110">
        <v>1</v>
      </c>
      <c r="Z110">
        <f>ROUND(Table_hqolymsql14p_BridgeInventoryLocation_BRIDGEUNDERLOCATIONS[[#This Row],[VCMIN]] / 100, 0) * 12 + MOD(Table_hqolymsql14p_BridgeInventoryLocation_BRIDGEUNDERLOCATIONS[[#This Row],[VCMIN]], 100)</f>
        <v>217</v>
      </c>
      <c r="AA110">
        <f>Table_hqolymsql14p_BridgeInventoryLocation_BRIDGEUNDERLOCATIONS[[#This Row],[VCMIN_Inches]]-3</f>
        <v>214</v>
      </c>
      <c r="AB110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11" spans="1:28" x14ac:dyDescent="0.3">
      <c r="A111">
        <v>110</v>
      </c>
      <c r="B111" t="s">
        <v>532</v>
      </c>
      <c r="C111" t="s">
        <v>533</v>
      </c>
      <c r="D111" t="s">
        <v>32</v>
      </c>
      <c r="E111">
        <v>7.6479999999999997</v>
      </c>
      <c r="G111">
        <v>0</v>
      </c>
      <c r="H111" t="s">
        <v>33</v>
      </c>
      <c r="I111">
        <v>9.59</v>
      </c>
      <c r="J111" t="s">
        <v>34</v>
      </c>
      <c r="K111">
        <v>47.580022999999997</v>
      </c>
      <c r="L111">
        <v>-122.18171700000001</v>
      </c>
      <c r="M111" t="s">
        <v>534</v>
      </c>
      <c r="N111" t="s">
        <v>535</v>
      </c>
      <c r="O111" t="s">
        <v>536</v>
      </c>
      <c r="P111">
        <v>2996</v>
      </c>
      <c r="Q111">
        <v>3400</v>
      </c>
      <c r="R111">
        <v>3400</v>
      </c>
      <c r="U111">
        <v>3400</v>
      </c>
      <c r="V111">
        <v>3400</v>
      </c>
      <c r="W111">
        <v>9999</v>
      </c>
      <c r="X111" t="s">
        <v>38</v>
      </c>
      <c r="Y111">
        <v>1</v>
      </c>
      <c r="Z111">
        <f>ROUND(Table_hqolymsql14p_BridgeInventoryLocation_BRIDGEUNDERLOCATIONS[[#This Row],[VCMIN]] / 100, 0) * 12 + MOD(Table_hqolymsql14p_BridgeInventoryLocation_BRIDGEUNDERLOCATIONS[[#This Row],[VCMIN]], 100)</f>
        <v>408</v>
      </c>
      <c r="AA111">
        <f>Table_hqolymsql14p_BridgeInventoryLocation_BRIDGEUNDERLOCATIONS[[#This Row],[VCMIN_Inches]]-3</f>
        <v>405</v>
      </c>
      <c r="AB111">
        <f>(TRUNC((Table_hqolymsql14p_BridgeInventoryLocation_BRIDGEUNDERLOCATIONS[[#This Row],[Reported Inches]]/12))*100) + MOD(Table_hqolymsql14p_BridgeInventoryLocation_BRIDGEUNDERLOCATIONS[[#This Row],[Reported Inches]], 12)</f>
        <v>3309</v>
      </c>
    </row>
    <row r="112" spans="1:28" x14ac:dyDescent="0.3">
      <c r="A112">
        <v>111</v>
      </c>
      <c r="B112" t="s">
        <v>537</v>
      </c>
      <c r="C112" t="s">
        <v>538</v>
      </c>
      <c r="D112" t="s">
        <v>32</v>
      </c>
      <c r="E112">
        <v>161.37</v>
      </c>
      <c r="G112">
        <v>0</v>
      </c>
      <c r="H112" t="s">
        <v>110</v>
      </c>
      <c r="I112">
        <v>161.31</v>
      </c>
      <c r="J112" t="s">
        <v>34</v>
      </c>
      <c r="K112">
        <v>47.549300000000002</v>
      </c>
      <c r="L112">
        <v>-122.313602</v>
      </c>
      <c r="M112" t="s">
        <v>539</v>
      </c>
      <c r="N112" t="s">
        <v>540</v>
      </c>
      <c r="O112" t="s">
        <v>113</v>
      </c>
      <c r="P112">
        <v>339</v>
      </c>
      <c r="Q112">
        <v>1902</v>
      </c>
      <c r="R112">
        <v>1609</v>
      </c>
      <c r="S112">
        <v>1804</v>
      </c>
      <c r="T112">
        <v>1604</v>
      </c>
      <c r="U112">
        <v>1902</v>
      </c>
      <c r="V112">
        <v>1609</v>
      </c>
      <c r="W112">
        <v>9999</v>
      </c>
      <c r="X112" t="s">
        <v>38</v>
      </c>
      <c r="Y112">
        <v>1</v>
      </c>
      <c r="Z112">
        <f>ROUND(Table_hqolymsql14p_BridgeInventoryLocation_BRIDGEUNDERLOCATIONS[[#This Row],[VCMIN]] / 100, 0) * 12 + MOD(Table_hqolymsql14p_BridgeInventoryLocation_BRIDGEUNDERLOCATIONS[[#This Row],[VCMIN]], 100)</f>
        <v>201</v>
      </c>
      <c r="AA112">
        <f>Table_hqolymsql14p_BridgeInventoryLocation_BRIDGEUNDERLOCATIONS[[#This Row],[VCMIN_Inches]]-3</f>
        <v>198</v>
      </c>
      <c r="AB11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3" spans="1:28" x14ac:dyDescent="0.3">
      <c r="A113">
        <v>112</v>
      </c>
      <c r="B113" t="s">
        <v>541</v>
      </c>
      <c r="C113" t="s">
        <v>542</v>
      </c>
      <c r="D113" t="s">
        <v>32</v>
      </c>
      <c r="E113">
        <v>88.43</v>
      </c>
      <c r="G113">
        <v>0</v>
      </c>
      <c r="H113" t="s">
        <v>110</v>
      </c>
      <c r="I113">
        <v>88.36</v>
      </c>
      <c r="J113" t="s">
        <v>34</v>
      </c>
      <c r="K113">
        <v>46.802751999999998</v>
      </c>
      <c r="L113">
        <v>-123.007147</v>
      </c>
      <c r="M113" t="s">
        <v>543</v>
      </c>
      <c r="N113" t="s">
        <v>365</v>
      </c>
      <c r="O113" t="s">
        <v>113</v>
      </c>
      <c r="P113">
        <v>176</v>
      </c>
      <c r="Q113">
        <v>2002</v>
      </c>
      <c r="R113">
        <v>2002</v>
      </c>
      <c r="S113">
        <v>1802</v>
      </c>
      <c r="T113">
        <v>1802</v>
      </c>
      <c r="U113">
        <v>2002</v>
      </c>
      <c r="V113">
        <v>2002</v>
      </c>
      <c r="W113">
        <v>9999</v>
      </c>
      <c r="X113" t="s">
        <v>38</v>
      </c>
      <c r="Y113">
        <v>1</v>
      </c>
      <c r="Z113">
        <f>ROUND(Table_hqolymsql14p_BridgeInventoryLocation_BRIDGEUNDERLOCATIONS[[#This Row],[VCMIN]] / 100, 0) * 12 + MOD(Table_hqolymsql14p_BridgeInventoryLocation_BRIDGEUNDERLOCATIONS[[#This Row],[VCMIN]], 100)</f>
        <v>242</v>
      </c>
      <c r="AA113">
        <f>Table_hqolymsql14p_BridgeInventoryLocation_BRIDGEUNDERLOCATIONS[[#This Row],[VCMIN_Inches]]-3</f>
        <v>239</v>
      </c>
      <c r="AB113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114" spans="1:28" x14ac:dyDescent="0.3">
      <c r="A114">
        <v>113</v>
      </c>
      <c r="B114" t="s">
        <v>544</v>
      </c>
      <c r="C114" t="s">
        <v>545</v>
      </c>
      <c r="D114" t="s">
        <v>32</v>
      </c>
      <c r="E114">
        <v>112.76</v>
      </c>
      <c r="G114">
        <v>0</v>
      </c>
      <c r="H114" t="s">
        <v>92</v>
      </c>
      <c r="I114">
        <v>112.79</v>
      </c>
      <c r="J114" t="s">
        <v>34</v>
      </c>
      <c r="K114">
        <v>46.165742999999999</v>
      </c>
      <c r="L114">
        <v>-119.202397</v>
      </c>
      <c r="M114" t="s">
        <v>546</v>
      </c>
      <c r="N114" t="s">
        <v>237</v>
      </c>
      <c r="O114" t="s">
        <v>95</v>
      </c>
      <c r="P114">
        <v>253</v>
      </c>
      <c r="Q114">
        <v>1810</v>
      </c>
      <c r="R114">
        <v>1701</v>
      </c>
      <c r="S114">
        <v>2301</v>
      </c>
      <c r="T114">
        <v>2104</v>
      </c>
      <c r="U114">
        <v>1810</v>
      </c>
      <c r="V114">
        <v>1701</v>
      </c>
      <c r="W114">
        <v>9999</v>
      </c>
      <c r="X114" t="s">
        <v>38</v>
      </c>
      <c r="Y114">
        <v>1</v>
      </c>
      <c r="Z114">
        <f>ROUND(Table_hqolymsql14p_BridgeInventoryLocation_BRIDGEUNDERLOCATIONS[[#This Row],[VCMIN]] / 100, 0) * 12 + MOD(Table_hqolymsql14p_BridgeInventoryLocation_BRIDGEUNDERLOCATIONS[[#This Row],[VCMIN]], 100)</f>
        <v>205</v>
      </c>
      <c r="AA114">
        <f>Table_hqolymsql14p_BridgeInventoryLocation_BRIDGEUNDERLOCATIONS[[#This Row],[VCMIN_Inches]]-3</f>
        <v>202</v>
      </c>
      <c r="AB11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15" spans="1:28" x14ac:dyDescent="0.3">
      <c r="A115">
        <v>114</v>
      </c>
      <c r="B115" t="s">
        <v>547</v>
      </c>
      <c r="C115" t="s">
        <v>548</v>
      </c>
      <c r="D115" t="s">
        <v>32</v>
      </c>
      <c r="E115">
        <v>360.74</v>
      </c>
      <c r="G115">
        <v>0</v>
      </c>
      <c r="H115" t="s">
        <v>104</v>
      </c>
      <c r="I115">
        <v>362.59</v>
      </c>
      <c r="J115" t="s">
        <v>34</v>
      </c>
      <c r="K115">
        <v>47.047249999999998</v>
      </c>
      <c r="L115">
        <v>-122.994529</v>
      </c>
      <c r="M115" t="s">
        <v>549</v>
      </c>
      <c r="N115" t="s">
        <v>550</v>
      </c>
      <c r="O115" t="s">
        <v>107</v>
      </c>
      <c r="P115">
        <v>262</v>
      </c>
      <c r="Q115">
        <v>1708</v>
      </c>
      <c r="R115">
        <v>1707</v>
      </c>
      <c r="S115">
        <v>1701</v>
      </c>
      <c r="T115">
        <v>1608</v>
      </c>
      <c r="U115">
        <v>1708</v>
      </c>
      <c r="V115">
        <v>1707</v>
      </c>
      <c r="W115">
        <v>9999</v>
      </c>
      <c r="X115" t="s">
        <v>38</v>
      </c>
      <c r="Y115">
        <v>1</v>
      </c>
      <c r="Z115">
        <f>ROUND(Table_hqolymsql14p_BridgeInventoryLocation_BRIDGEUNDERLOCATIONS[[#This Row],[VCMIN]] / 100, 0) * 12 + MOD(Table_hqolymsql14p_BridgeInventoryLocation_BRIDGEUNDERLOCATIONS[[#This Row],[VCMIN]], 100)</f>
        <v>211</v>
      </c>
      <c r="AA115">
        <f>Table_hqolymsql14p_BridgeInventoryLocation_BRIDGEUNDERLOCATIONS[[#This Row],[VCMIN_Inches]]-3</f>
        <v>208</v>
      </c>
      <c r="AB115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16" spans="1:28" x14ac:dyDescent="0.3">
      <c r="A116">
        <v>115</v>
      </c>
      <c r="B116" t="s">
        <v>551</v>
      </c>
      <c r="C116" t="s">
        <v>552</v>
      </c>
      <c r="D116" t="s">
        <v>32</v>
      </c>
      <c r="E116">
        <v>16.22</v>
      </c>
      <c r="G116">
        <v>0</v>
      </c>
      <c r="H116" t="s">
        <v>45</v>
      </c>
      <c r="I116">
        <v>15.69</v>
      </c>
      <c r="J116" t="s">
        <v>34</v>
      </c>
      <c r="K116">
        <v>47.394179000000001</v>
      </c>
      <c r="L116">
        <v>-122.04806600000001</v>
      </c>
      <c r="M116" t="s">
        <v>553</v>
      </c>
      <c r="N116" t="s">
        <v>554</v>
      </c>
      <c r="O116" t="s">
        <v>48</v>
      </c>
      <c r="P116">
        <v>274</v>
      </c>
      <c r="Q116">
        <v>1701</v>
      </c>
      <c r="R116">
        <v>1701</v>
      </c>
      <c r="S116">
        <v>1701</v>
      </c>
      <c r="T116">
        <v>1701</v>
      </c>
      <c r="U116">
        <v>1701</v>
      </c>
      <c r="V116">
        <v>1701</v>
      </c>
      <c r="W116">
        <v>9999</v>
      </c>
      <c r="X116" t="s">
        <v>38</v>
      </c>
      <c r="Y116">
        <v>1</v>
      </c>
      <c r="Z116">
        <f>ROUND(Table_hqolymsql14p_BridgeInventoryLocation_BRIDGEUNDERLOCATIONS[[#This Row],[VCMIN]] / 100, 0) * 12 + MOD(Table_hqolymsql14p_BridgeInventoryLocation_BRIDGEUNDERLOCATIONS[[#This Row],[VCMIN]], 100)</f>
        <v>205</v>
      </c>
      <c r="AA116">
        <f>Table_hqolymsql14p_BridgeInventoryLocation_BRIDGEUNDERLOCATIONS[[#This Row],[VCMIN_Inches]]-3</f>
        <v>202</v>
      </c>
      <c r="AB11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17" spans="1:28" x14ac:dyDescent="0.3">
      <c r="A117">
        <v>116</v>
      </c>
      <c r="B117" t="s">
        <v>555</v>
      </c>
      <c r="C117" t="s">
        <v>556</v>
      </c>
      <c r="D117" t="s">
        <v>32</v>
      </c>
      <c r="E117">
        <v>170.7</v>
      </c>
      <c r="G117">
        <v>0</v>
      </c>
      <c r="H117" t="s">
        <v>110</v>
      </c>
      <c r="I117">
        <v>170.64</v>
      </c>
      <c r="J117" t="s">
        <v>34</v>
      </c>
      <c r="K117">
        <v>47.679651999999997</v>
      </c>
      <c r="L117">
        <v>-122.321084</v>
      </c>
      <c r="M117" t="s">
        <v>557</v>
      </c>
      <c r="N117" t="s">
        <v>558</v>
      </c>
      <c r="O117" t="s">
        <v>113</v>
      </c>
      <c r="P117">
        <v>330</v>
      </c>
      <c r="Q117">
        <v>2202</v>
      </c>
      <c r="R117">
        <v>2007</v>
      </c>
      <c r="S117">
        <v>3003</v>
      </c>
      <c r="T117">
        <v>2911</v>
      </c>
      <c r="U117">
        <v>2202</v>
      </c>
      <c r="V117">
        <v>2007</v>
      </c>
      <c r="W117">
        <v>9999</v>
      </c>
      <c r="X117" t="s">
        <v>38</v>
      </c>
      <c r="Y117">
        <v>1</v>
      </c>
      <c r="Z117">
        <f>ROUND(Table_hqolymsql14p_BridgeInventoryLocation_BRIDGEUNDERLOCATIONS[[#This Row],[VCMIN]] / 100, 0) * 12 + MOD(Table_hqolymsql14p_BridgeInventoryLocation_BRIDGEUNDERLOCATIONS[[#This Row],[VCMIN]], 100)</f>
        <v>247</v>
      </c>
      <c r="AA117">
        <f>Table_hqolymsql14p_BridgeInventoryLocation_BRIDGEUNDERLOCATIONS[[#This Row],[VCMIN_Inches]]-3</f>
        <v>244</v>
      </c>
      <c r="AB117">
        <f>(TRUNC((Table_hqolymsql14p_BridgeInventoryLocation_BRIDGEUNDERLOCATIONS[[#This Row],[Reported Inches]]/12))*100) + MOD(Table_hqolymsql14p_BridgeInventoryLocation_BRIDGEUNDERLOCATIONS[[#This Row],[Reported Inches]], 12)</f>
        <v>2004</v>
      </c>
    </row>
    <row r="118" spans="1:28" x14ac:dyDescent="0.3">
      <c r="A118">
        <v>117</v>
      </c>
      <c r="B118" t="s">
        <v>559</v>
      </c>
      <c r="C118" t="s">
        <v>560</v>
      </c>
      <c r="D118" t="s">
        <v>32</v>
      </c>
      <c r="E118">
        <v>5.17</v>
      </c>
      <c r="G118">
        <v>0</v>
      </c>
      <c r="H118" t="s">
        <v>33</v>
      </c>
      <c r="I118">
        <v>7.11</v>
      </c>
      <c r="J118" t="s">
        <v>34</v>
      </c>
      <c r="K118">
        <v>47.587007999999997</v>
      </c>
      <c r="L118">
        <v>-122.22938499999999</v>
      </c>
      <c r="M118" t="s">
        <v>561</v>
      </c>
      <c r="N118" t="s">
        <v>562</v>
      </c>
      <c r="O118" t="s">
        <v>37</v>
      </c>
      <c r="P118">
        <v>258</v>
      </c>
      <c r="Q118">
        <v>1906</v>
      </c>
      <c r="R118">
        <v>1708</v>
      </c>
      <c r="S118">
        <v>1907</v>
      </c>
      <c r="T118">
        <v>1608</v>
      </c>
      <c r="U118">
        <v>1906</v>
      </c>
      <c r="V118">
        <v>1708</v>
      </c>
      <c r="W118">
        <v>9999</v>
      </c>
      <c r="X118" t="s">
        <v>38</v>
      </c>
      <c r="Y118">
        <v>1</v>
      </c>
      <c r="Z118">
        <f>ROUND(Table_hqolymsql14p_BridgeInventoryLocation_BRIDGEUNDERLOCATIONS[[#This Row],[VCMIN]] / 100, 0) * 12 + MOD(Table_hqolymsql14p_BridgeInventoryLocation_BRIDGEUNDERLOCATIONS[[#This Row],[VCMIN]], 100)</f>
        <v>212</v>
      </c>
      <c r="AA118">
        <f>Table_hqolymsql14p_BridgeInventoryLocation_BRIDGEUNDERLOCATIONS[[#This Row],[VCMIN_Inches]]-3</f>
        <v>209</v>
      </c>
      <c r="AB118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19" spans="1:28" x14ac:dyDescent="0.3">
      <c r="A119">
        <v>118</v>
      </c>
      <c r="B119" t="s">
        <v>563</v>
      </c>
      <c r="C119" t="s">
        <v>564</v>
      </c>
      <c r="D119" t="s">
        <v>32</v>
      </c>
      <c r="E119">
        <v>254.49</v>
      </c>
      <c r="G119">
        <v>0</v>
      </c>
      <c r="H119" t="s">
        <v>110</v>
      </c>
      <c r="I119">
        <v>254.43</v>
      </c>
      <c r="J119" t="s">
        <v>34</v>
      </c>
      <c r="K119">
        <v>48.765455000000003</v>
      </c>
      <c r="L119">
        <v>-122.46189099999999</v>
      </c>
      <c r="M119" t="s">
        <v>565</v>
      </c>
      <c r="N119" t="s">
        <v>426</v>
      </c>
      <c r="O119" t="s">
        <v>113</v>
      </c>
      <c r="P119">
        <v>101</v>
      </c>
      <c r="Q119">
        <v>1701</v>
      </c>
      <c r="R119">
        <v>1701</v>
      </c>
      <c r="S119">
        <v>1704</v>
      </c>
      <c r="T119">
        <v>1704</v>
      </c>
      <c r="U119">
        <v>1701</v>
      </c>
      <c r="V119">
        <v>1701</v>
      </c>
      <c r="W119">
        <v>9999</v>
      </c>
      <c r="X119" t="s">
        <v>38</v>
      </c>
      <c r="Y119">
        <v>1</v>
      </c>
      <c r="Z119">
        <f>ROUND(Table_hqolymsql14p_BridgeInventoryLocation_BRIDGEUNDERLOCATIONS[[#This Row],[VCMIN]] / 100, 0) * 12 + MOD(Table_hqolymsql14p_BridgeInventoryLocation_BRIDGEUNDERLOCATIONS[[#This Row],[VCMIN]], 100)</f>
        <v>205</v>
      </c>
      <c r="AA119">
        <f>Table_hqolymsql14p_BridgeInventoryLocation_BRIDGEUNDERLOCATIONS[[#This Row],[VCMIN_Inches]]-3</f>
        <v>202</v>
      </c>
      <c r="AB11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0" spans="1:28" x14ac:dyDescent="0.3">
      <c r="A120">
        <v>119</v>
      </c>
      <c r="B120" t="s">
        <v>566</v>
      </c>
      <c r="C120" t="s">
        <v>567</v>
      </c>
      <c r="D120" t="s">
        <v>32</v>
      </c>
      <c r="E120">
        <v>277.05</v>
      </c>
      <c r="G120">
        <v>0</v>
      </c>
      <c r="H120" t="s">
        <v>33</v>
      </c>
      <c r="I120">
        <v>279.33999999999997</v>
      </c>
      <c r="J120" t="s">
        <v>34</v>
      </c>
      <c r="K120">
        <v>47.646611999999998</v>
      </c>
      <c r="L120">
        <v>-117.451577</v>
      </c>
      <c r="M120" t="s">
        <v>568</v>
      </c>
      <c r="N120" t="s">
        <v>569</v>
      </c>
      <c r="O120" t="s">
        <v>37</v>
      </c>
      <c r="P120">
        <v>216</v>
      </c>
      <c r="Q120">
        <v>1809</v>
      </c>
      <c r="R120">
        <v>1710</v>
      </c>
      <c r="S120">
        <v>1803</v>
      </c>
      <c r="T120">
        <v>1706</v>
      </c>
      <c r="U120">
        <v>1809</v>
      </c>
      <c r="V120">
        <v>1710</v>
      </c>
      <c r="W120">
        <v>9999</v>
      </c>
      <c r="X120" t="s">
        <v>38</v>
      </c>
      <c r="Y120">
        <v>1</v>
      </c>
      <c r="Z120">
        <f>ROUND(Table_hqolymsql14p_BridgeInventoryLocation_BRIDGEUNDERLOCATIONS[[#This Row],[VCMIN]] / 100, 0) * 12 + MOD(Table_hqolymsql14p_BridgeInventoryLocation_BRIDGEUNDERLOCATIONS[[#This Row],[VCMIN]], 100)</f>
        <v>214</v>
      </c>
      <c r="AA120">
        <f>Table_hqolymsql14p_BridgeInventoryLocation_BRIDGEUNDERLOCATIONS[[#This Row],[VCMIN_Inches]]-3</f>
        <v>211</v>
      </c>
      <c r="AB120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21" spans="1:28" x14ac:dyDescent="0.3">
      <c r="A121">
        <v>120</v>
      </c>
      <c r="B121" t="s">
        <v>570</v>
      </c>
      <c r="C121" t="s">
        <v>571</v>
      </c>
      <c r="D121" t="s">
        <v>32</v>
      </c>
      <c r="E121">
        <v>0.02</v>
      </c>
      <c r="G121">
        <v>0</v>
      </c>
      <c r="H121" t="s">
        <v>572</v>
      </c>
      <c r="I121">
        <v>0.02</v>
      </c>
      <c r="J121" t="s">
        <v>34</v>
      </c>
      <c r="K121">
        <v>47.701239000000001</v>
      </c>
      <c r="L121">
        <v>-122.692087</v>
      </c>
      <c r="M121" t="s">
        <v>573</v>
      </c>
      <c r="N121" t="s">
        <v>574</v>
      </c>
      <c r="O121" t="s">
        <v>575</v>
      </c>
      <c r="P121">
        <v>203</v>
      </c>
      <c r="Q121">
        <v>1706</v>
      </c>
      <c r="R121">
        <v>1701</v>
      </c>
      <c r="S121">
        <v>1710</v>
      </c>
      <c r="T121">
        <v>1701</v>
      </c>
      <c r="U121">
        <v>1706</v>
      </c>
      <c r="V121">
        <v>1701</v>
      </c>
      <c r="W121">
        <v>9999</v>
      </c>
      <c r="X121" t="s">
        <v>38</v>
      </c>
      <c r="Y121">
        <v>1</v>
      </c>
      <c r="Z121">
        <f>ROUND(Table_hqolymsql14p_BridgeInventoryLocation_BRIDGEUNDERLOCATIONS[[#This Row],[VCMIN]] / 100, 0) * 12 + MOD(Table_hqolymsql14p_BridgeInventoryLocation_BRIDGEUNDERLOCATIONS[[#This Row],[VCMIN]], 100)</f>
        <v>205</v>
      </c>
      <c r="AA121">
        <f>Table_hqolymsql14p_BridgeInventoryLocation_BRIDGEUNDERLOCATIONS[[#This Row],[VCMIN_Inches]]-3</f>
        <v>202</v>
      </c>
      <c r="AB121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2" spans="1:28" x14ac:dyDescent="0.3">
      <c r="A122">
        <v>121</v>
      </c>
      <c r="B122" t="s">
        <v>576</v>
      </c>
      <c r="C122" t="s">
        <v>577</v>
      </c>
      <c r="D122" t="s">
        <v>32</v>
      </c>
      <c r="E122">
        <v>180.69</v>
      </c>
      <c r="G122">
        <v>0</v>
      </c>
      <c r="H122" t="s">
        <v>110</v>
      </c>
      <c r="I122">
        <v>180.63</v>
      </c>
      <c r="J122" t="s">
        <v>34</v>
      </c>
      <c r="K122">
        <v>47.813164999999998</v>
      </c>
      <c r="L122">
        <v>-122.294146</v>
      </c>
      <c r="M122" t="s">
        <v>578</v>
      </c>
      <c r="N122" t="s">
        <v>579</v>
      </c>
      <c r="O122" t="s">
        <v>580</v>
      </c>
      <c r="P122">
        <v>603</v>
      </c>
      <c r="Q122">
        <v>1803</v>
      </c>
      <c r="R122">
        <v>1710</v>
      </c>
      <c r="U122">
        <v>1803</v>
      </c>
      <c r="V122">
        <v>1710</v>
      </c>
      <c r="W122">
        <v>9999</v>
      </c>
      <c r="X122" t="s">
        <v>38</v>
      </c>
      <c r="Y122">
        <v>1</v>
      </c>
      <c r="Z122">
        <f>ROUND(Table_hqolymsql14p_BridgeInventoryLocation_BRIDGEUNDERLOCATIONS[[#This Row],[VCMIN]] / 100, 0) * 12 + MOD(Table_hqolymsql14p_BridgeInventoryLocation_BRIDGEUNDERLOCATIONS[[#This Row],[VCMIN]], 100)</f>
        <v>214</v>
      </c>
      <c r="AA122">
        <f>Table_hqolymsql14p_BridgeInventoryLocation_BRIDGEUNDERLOCATIONS[[#This Row],[VCMIN_Inches]]-3</f>
        <v>211</v>
      </c>
      <c r="AB122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23" spans="1:28" x14ac:dyDescent="0.3">
      <c r="A123">
        <v>122</v>
      </c>
      <c r="B123" t="s">
        <v>581</v>
      </c>
      <c r="C123" t="s">
        <v>582</v>
      </c>
      <c r="D123" t="s">
        <v>32</v>
      </c>
      <c r="E123">
        <v>157.83000000000001</v>
      </c>
      <c r="G123">
        <v>0</v>
      </c>
      <c r="H123" t="s">
        <v>110</v>
      </c>
      <c r="I123">
        <v>157.77000000000001</v>
      </c>
      <c r="J123" t="s">
        <v>34</v>
      </c>
      <c r="K123">
        <v>47.504491999999999</v>
      </c>
      <c r="L123">
        <v>-122.279129</v>
      </c>
      <c r="M123" t="s">
        <v>583</v>
      </c>
      <c r="N123" t="s">
        <v>36</v>
      </c>
      <c r="O123" t="s">
        <v>113</v>
      </c>
      <c r="P123">
        <v>450</v>
      </c>
      <c r="Q123">
        <v>1704</v>
      </c>
      <c r="R123">
        <v>1609</v>
      </c>
      <c r="S123">
        <v>1709</v>
      </c>
      <c r="T123">
        <v>1704</v>
      </c>
      <c r="U123">
        <v>1704</v>
      </c>
      <c r="V123">
        <v>1609</v>
      </c>
      <c r="W123">
        <v>9999</v>
      </c>
      <c r="X123" t="s">
        <v>38</v>
      </c>
      <c r="Y123">
        <v>1</v>
      </c>
      <c r="Z123">
        <f>ROUND(Table_hqolymsql14p_BridgeInventoryLocation_BRIDGEUNDERLOCATIONS[[#This Row],[VCMIN]] / 100, 0) * 12 + MOD(Table_hqolymsql14p_BridgeInventoryLocation_BRIDGEUNDERLOCATIONS[[#This Row],[VCMIN]], 100)</f>
        <v>201</v>
      </c>
      <c r="AA123">
        <f>Table_hqolymsql14p_BridgeInventoryLocation_BRIDGEUNDERLOCATIONS[[#This Row],[VCMIN_Inches]]-3</f>
        <v>198</v>
      </c>
      <c r="AB123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24" spans="1:28" x14ac:dyDescent="0.3">
      <c r="A124">
        <v>123</v>
      </c>
      <c r="B124" t="s">
        <v>584</v>
      </c>
      <c r="C124" t="s">
        <v>585</v>
      </c>
      <c r="D124" t="s">
        <v>32</v>
      </c>
      <c r="E124">
        <v>8.74</v>
      </c>
      <c r="G124">
        <v>0</v>
      </c>
      <c r="H124" t="s">
        <v>73</v>
      </c>
      <c r="I124">
        <v>8.74</v>
      </c>
      <c r="J124" t="s">
        <v>34</v>
      </c>
      <c r="K124">
        <v>47.161363999999999</v>
      </c>
      <c r="L124">
        <v>-122.297399</v>
      </c>
      <c r="M124" t="s">
        <v>586</v>
      </c>
      <c r="N124" t="s">
        <v>587</v>
      </c>
      <c r="O124" t="s">
        <v>76</v>
      </c>
      <c r="P124">
        <v>278</v>
      </c>
      <c r="Q124">
        <v>2007</v>
      </c>
      <c r="R124">
        <v>1807</v>
      </c>
      <c r="S124">
        <v>1806</v>
      </c>
      <c r="T124">
        <v>1609</v>
      </c>
      <c r="U124">
        <v>2007</v>
      </c>
      <c r="V124">
        <v>1807</v>
      </c>
      <c r="W124">
        <v>9999</v>
      </c>
      <c r="X124" t="s">
        <v>38</v>
      </c>
      <c r="Y124">
        <v>1</v>
      </c>
      <c r="Z124">
        <f>ROUND(Table_hqolymsql14p_BridgeInventoryLocation_BRIDGEUNDERLOCATIONS[[#This Row],[VCMIN]] / 100, 0) * 12 + MOD(Table_hqolymsql14p_BridgeInventoryLocation_BRIDGEUNDERLOCATIONS[[#This Row],[VCMIN]], 100)</f>
        <v>223</v>
      </c>
      <c r="AA124">
        <f>Table_hqolymsql14p_BridgeInventoryLocation_BRIDGEUNDERLOCATIONS[[#This Row],[VCMIN_Inches]]-3</f>
        <v>220</v>
      </c>
      <c r="AB124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25" spans="1:28" x14ac:dyDescent="0.3">
      <c r="A125">
        <v>124</v>
      </c>
      <c r="B125" t="s">
        <v>588</v>
      </c>
      <c r="C125" t="s">
        <v>589</v>
      </c>
      <c r="D125" t="s">
        <v>32</v>
      </c>
      <c r="E125">
        <v>182.191</v>
      </c>
      <c r="G125">
        <v>0</v>
      </c>
      <c r="H125" t="s">
        <v>110</v>
      </c>
      <c r="I125">
        <v>182.13</v>
      </c>
      <c r="J125" t="s">
        <v>34</v>
      </c>
      <c r="K125">
        <v>47.826537999999999</v>
      </c>
      <c r="L125">
        <v>-122.26905499999999</v>
      </c>
      <c r="M125" t="s">
        <v>590</v>
      </c>
      <c r="N125" t="s">
        <v>591</v>
      </c>
      <c r="O125" t="s">
        <v>113</v>
      </c>
      <c r="P125">
        <v>509</v>
      </c>
      <c r="Q125">
        <v>1604</v>
      </c>
      <c r="R125">
        <v>1601</v>
      </c>
      <c r="S125">
        <v>2102</v>
      </c>
      <c r="T125">
        <v>1909</v>
      </c>
      <c r="U125">
        <v>1604</v>
      </c>
      <c r="V125">
        <v>1601</v>
      </c>
      <c r="W125">
        <v>9999</v>
      </c>
      <c r="X125" t="s">
        <v>38</v>
      </c>
      <c r="Y125">
        <v>1</v>
      </c>
      <c r="Z125">
        <f>ROUND(Table_hqolymsql14p_BridgeInventoryLocation_BRIDGEUNDERLOCATIONS[[#This Row],[VCMIN]] / 100, 0) * 12 + MOD(Table_hqolymsql14p_BridgeInventoryLocation_BRIDGEUNDERLOCATIONS[[#This Row],[VCMIN]], 100)</f>
        <v>193</v>
      </c>
      <c r="AA125">
        <f>Table_hqolymsql14p_BridgeInventoryLocation_BRIDGEUNDERLOCATIONS[[#This Row],[VCMIN_Inches]]-3</f>
        <v>190</v>
      </c>
      <c r="AB125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26" spans="1:28" x14ac:dyDescent="0.3">
      <c r="A126">
        <v>125</v>
      </c>
      <c r="B126" t="s">
        <v>592</v>
      </c>
      <c r="C126" t="s">
        <v>593</v>
      </c>
      <c r="D126" t="s">
        <v>32</v>
      </c>
      <c r="E126">
        <v>175.679</v>
      </c>
      <c r="G126">
        <v>0</v>
      </c>
      <c r="H126" t="s">
        <v>33</v>
      </c>
      <c r="I126">
        <v>177.4</v>
      </c>
      <c r="J126" t="s">
        <v>34</v>
      </c>
      <c r="K126">
        <v>47.102333000000002</v>
      </c>
      <c r="L126">
        <v>-119.28636299999999</v>
      </c>
      <c r="M126" t="s">
        <v>437</v>
      </c>
      <c r="N126" t="s">
        <v>594</v>
      </c>
      <c r="O126" t="s">
        <v>595</v>
      </c>
      <c r="P126">
        <v>184</v>
      </c>
      <c r="Q126">
        <v>1704</v>
      </c>
      <c r="R126">
        <v>1704</v>
      </c>
      <c r="S126">
        <v>1900</v>
      </c>
      <c r="T126">
        <v>1900</v>
      </c>
      <c r="U126">
        <v>1704</v>
      </c>
      <c r="V126">
        <v>1704</v>
      </c>
      <c r="W126">
        <v>9999</v>
      </c>
      <c r="X126" t="s">
        <v>38</v>
      </c>
      <c r="Y126">
        <v>1</v>
      </c>
      <c r="Z126">
        <f>ROUND(Table_hqolymsql14p_BridgeInventoryLocation_BRIDGEUNDERLOCATIONS[[#This Row],[VCMIN]] / 100, 0) * 12 + MOD(Table_hqolymsql14p_BridgeInventoryLocation_BRIDGEUNDERLOCATIONS[[#This Row],[VCMIN]], 100)</f>
        <v>208</v>
      </c>
      <c r="AA126">
        <f>Table_hqolymsql14p_BridgeInventoryLocation_BRIDGEUNDERLOCATIONS[[#This Row],[VCMIN_Inches]]-3</f>
        <v>205</v>
      </c>
      <c r="AB126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27" spans="1:28" x14ac:dyDescent="0.3">
      <c r="A127">
        <v>126</v>
      </c>
      <c r="B127" t="s">
        <v>596</v>
      </c>
      <c r="C127" t="s">
        <v>597</v>
      </c>
      <c r="D127" t="s">
        <v>32</v>
      </c>
      <c r="E127">
        <v>251.73</v>
      </c>
      <c r="G127">
        <v>0</v>
      </c>
      <c r="H127" t="s">
        <v>33</v>
      </c>
      <c r="I127">
        <v>254.02</v>
      </c>
      <c r="J127" t="s">
        <v>34</v>
      </c>
      <c r="K127">
        <v>47.395643999999997</v>
      </c>
      <c r="L127">
        <v>-117.840885</v>
      </c>
      <c r="M127" t="s">
        <v>598</v>
      </c>
      <c r="N127" t="s">
        <v>599</v>
      </c>
      <c r="O127" t="s">
        <v>37</v>
      </c>
      <c r="P127">
        <v>230</v>
      </c>
      <c r="Q127">
        <v>1710</v>
      </c>
      <c r="R127">
        <v>1710</v>
      </c>
      <c r="S127">
        <v>1609</v>
      </c>
      <c r="T127">
        <v>1609</v>
      </c>
      <c r="U127">
        <v>1710</v>
      </c>
      <c r="V127">
        <v>1710</v>
      </c>
      <c r="W127">
        <v>9999</v>
      </c>
      <c r="X127" t="s">
        <v>38</v>
      </c>
      <c r="Y127">
        <v>1</v>
      </c>
      <c r="Z127">
        <f>ROUND(Table_hqolymsql14p_BridgeInventoryLocation_BRIDGEUNDERLOCATIONS[[#This Row],[VCMIN]] / 100, 0) * 12 + MOD(Table_hqolymsql14p_BridgeInventoryLocation_BRIDGEUNDERLOCATIONS[[#This Row],[VCMIN]], 100)</f>
        <v>214</v>
      </c>
      <c r="AA127">
        <f>Table_hqolymsql14p_BridgeInventoryLocation_BRIDGEUNDERLOCATIONS[[#This Row],[VCMIN_Inches]]-3</f>
        <v>211</v>
      </c>
      <c r="AB127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28" spans="1:28" x14ac:dyDescent="0.3">
      <c r="A128">
        <v>127</v>
      </c>
      <c r="B128" t="s">
        <v>600</v>
      </c>
      <c r="C128" t="s">
        <v>601</v>
      </c>
      <c r="D128" t="s">
        <v>32</v>
      </c>
      <c r="E128">
        <v>7.8129999999999997</v>
      </c>
      <c r="G128">
        <v>0</v>
      </c>
      <c r="H128" t="s">
        <v>33</v>
      </c>
      <c r="I128">
        <v>9.75</v>
      </c>
      <c r="J128" t="s">
        <v>34</v>
      </c>
      <c r="K128">
        <v>47.580333000000003</v>
      </c>
      <c r="L128">
        <v>-122.17794600000001</v>
      </c>
      <c r="M128" t="s">
        <v>602</v>
      </c>
      <c r="N128" t="s">
        <v>603</v>
      </c>
      <c r="O128" t="s">
        <v>604</v>
      </c>
      <c r="P128">
        <v>617</v>
      </c>
      <c r="Q128">
        <v>1904</v>
      </c>
      <c r="R128">
        <v>1805</v>
      </c>
      <c r="S128">
        <v>1904</v>
      </c>
      <c r="T128">
        <v>1811</v>
      </c>
      <c r="U128">
        <v>1904</v>
      </c>
      <c r="V128">
        <v>1805</v>
      </c>
      <c r="W128">
        <v>9999</v>
      </c>
      <c r="X128" t="s">
        <v>38</v>
      </c>
      <c r="Y128">
        <v>1</v>
      </c>
      <c r="Z128">
        <f>ROUND(Table_hqolymsql14p_BridgeInventoryLocation_BRIDGEUNDERLOCATIONS[[#This Row],[VCMIN]] / 100, 0) * 12 + MOD(Table_hqolymsql14p_BridgeInventoryLocation_BRIDGEUNDERLOCATIONS[[#This Row],[VCMIN]], 100)</f>
        <v>221</v>
      </c>
      <c r="AA128">
        <f>Table_hqolymsql14p_BridgeInventoryLocation_BRIDGEUNDERLOCATIONS[[#This Row],[VCMIN_Inches]]-3</f>
        <v>218</v>
      </c>
      <c r="AB128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29" spans="1:28" x14ac:dyDescent="0.3">
      <c r="A129">
        <v>128</v>
      </c>
      <c r="B129" t="s">
        <v>605</v>
      </c>
      <c r="C129" t="s">
        <v>606</v>
      </c>
      <c r="D129" t="s">
        <v>32</v>
      </c>
      <c r="E129">
        <v>58.2</v>
      </c>
      <c r="G129">
        <v>0</v>
      </c>
      <c r="H129" t="s">
        <v>607</v>
      </c>
      <c r="I129">
        <v>58.54</v>
      </c>
      <c r="J129" t="s">
        <v>34</v>
      </c>
      <c r="K129">
        <v>47.232799999999997</v>
      </c>
      <c r="L129">
        <v>-122.43176200000001</v>
      </c>
      <c r="M129" t="s">
        <v>608</v>
      </c>
      <c r="N129" t="s">
        <v>113</v>
      </c>
      <c r="O129" t="s">
        <v>609</v>
      </c>
      <c r="P129">
        <v>265</v>
      </c>
      <c r="Q129">
        <v>1808</v>
      </c>
      <c r="R129">
        <v>1709</v>
      </c>
      <c r="U129">
        <v>1808</v>
      </c>
      <c r="V129">
        <v>1709</v>
      </c>
      <c r="W129">
        <v>9999</v>
      </c>
      <c r="X129" t="s">
        <v>38</v>
      </c>
      <c r="Y129">
        <v>1</v>
      </c>
      <c r="Z129">
        <f>ROUND(Table_hqolymsql14p_BridgeInventoryLocation_BRIDGEUNDERLOCATIONS[[#This Row],[VCMIN]] / 100, 0) * 12 + MOD(Table_hqolymsql14p_BridgeInventoryLocation_BRIDGEUNDERLOCATIONS[[#This Row],[VCMIN]], 100)</f>
        <v>213</v>
      </c>
      <c r="AA129">
        <f>Table_hqolymsql14p_BridgeInventoryLocation_BRIDGEUNDERLOCATIONS[[#This Row],[VCMIN_Inches]]-3</f>
        <v>210</v>
      </c>
      <c r="AB129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30" spans="1:28" x14ac:dyDescent="0.3">
      <c r="A130">
        <v>129</v>
      </c>
      <c r="B130" t="s">
        <v>610</v>
      </c>
      <c r="C130" t="s">
        <v>611</v>
      </c>
      <c r="D130" t="s">
        <v>32</v>
      </c>
      <c r="E130">
        <v>11.74</v>
      </c>
      <c r="G130">
        <v>0</v>
      </c>
      <c r="H130" t="s">
        <v>57</v>
      </c>
      <c r="I130">
        <v>11.47</v>
      </c>
      <c r="J130" t="s">
        <v>34</v>
      </c>
      <c r="K130">
        <v>47.358099000000003</v>
      </c>
      <c r="L130">
        <v>-122.120862</v>
      </c>
      <c r="M130" t="s">
        <v>58</v>
      </c>
      <c r="N130" t="s">
        <v>48</v>
      </c>
      <c r="O130" t="s">
        <v>59</v>
      </c>
      <c r="P130">
        <v>297</v>
      </c>
      <c r="Q130">
        <v>1706</v>
      </c>
      <c r="R130">
        <v>1706</v>
      </c>
      <c r="S130">
        <v>1706</v>
      </c>
      <c r="T130">
        <v>1706</v>
      </c>
      <c r="U130">
        <v>1706</v>
      </c>
      <c r="V130">
        <v>1706</v>
      </c>
      <c r="W130">
        <v>9999</v>
      </c>
      <c r="X130" t="s">
        <v>38</v>
      </c>
      <c r="Y130">
        <v>1</v>
      </c>
      <c r="Z130">
        <f>ROUND(Table_hqolymsql14p_BridgeInventoryLocation_BRIDGEUNDERLOCATIONS[[#This Row],[VCMIN]] / 100, 0) * 12 + MOD(Table_hqolymsql14p_BridgeInventoryLocation_BRIDGEUNDERLOCATIONS[[#This Row],[VCMIN]], 100)</f>
        <v>210</v>
      </c>
      <c r="AA130">
        <f>Table_hqolymsql14p_BridgeInventoryLocation_BRIDGEUNDERLOCATIONS[[#This Row],[VCMIN_Inches]]-3</f>
        <v>207</v>
      </c>
      <c r="AB130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31" spans="1:28" x14ac:dyDescent="0.3">
      <c r="A131">
        <v>130</v>
      </c>
      <c r="B131" t="s">
        <v>612</v>
      </c>
      <c r="C131" t="s">
        <v>613</v>
      </c>
      <c r="D131" t="s">
        <v>32</v>
      </c>
      <c r="E131">
        <v>0.04</v>
      </c>
      <c r="G131">
        <v>0</v>
      </c>
      <c r="H131" t="s">
        <v>614</v>
      </c>
      <c r="I131">
        <v>0.04</v>
      </c>
      <c r="J131" t="s">
        <v>34</v>
      </c>
      <c r="K131">
        <v>47.981757000000002</v>
      </c>
      <c r="L131">
        <v>-122.185974</v>
      </c>
      <c r="M131" t="s">
        <v>615</v>
      </c>
      <c r="N131" t="s">
        <v>616</v>
      </c>
      <c r="O131" t="s">
        <v>617</v>
      </c>
      <c r="P131">
        <v>99</v>
      </c>
      <c r="Q131">
        <v>1507</v>
      </c>
      <c r="R131">
        <v>1501</v>
      </c>
      <c r="S131">
        <v>1411</v>
      </c>
      <c r="T131">
        <v>1411</v>
      </c>
      <c r="U131">
        <v>1507</v>
      </c>
      <c r="V131">
        <v>1501</v>
      </c>
      <c r="W131">
        <v>9999</v>
      </c>
      <c r="X131" t="s">
        <v>38</v>
      </c>
      <c r="Y131">
        <v>1</v>
      </c>
      <c r="Z131">
        <f>ROUND(Table_hqolymsql14p_BridgeInventoryLocation_BRIDGEUNDERLOCATIONS[[#This Row],[VCMIN]] / 100, 0) * 12 + MOD(Table_hqolymsql14p_BridgeInventoryLocation_BRIDGEUNDERLOCATIONS[[#This Row],[VCMIN]], 100)</f>
        <v>181</v>
      </c>
      <c r="AA131">
        <f>Table_hqolymsql14p_BridgeInventoryLocation_BRIDGEUNDERLOCATIONS[[#This Row],[VCMIN_Inches]]-3</f>
        <v>178</v>
      </c>
      <c r="AB131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32" spans="1:28" x14ac:dyDescent="0.3">
      <c r="A132">
        <v>131</v>
      </c>
      <c r="B132" t="s">
        <v>618</v>
      </c>
      <c r="C132" t="s">
        <v>619</v>
      </c>
      <c r="D132" t="s">
        <v>32</v>
      </c>
      <c r="E132">
        <v>1.6259999999999999</v>
      </c>
      <c r="G132">
        <v>0</v>
      </c>
      <c r="H132" t="s">
        <v>33</v>
      </c>
      <c r="I132">
        <v>3.57</v>
      </c>
      <c r="J132" t="s">
        <v>34</v>
      </c>
      <c r="K132">
        <v>47.590518000000003</v>
      </c>
      <c r="L132">
        <v>-122.302519</v>
      </c>
      <c r="M132" t="s">
        <v>620</v>
      </c>
      <c r="N132" t="s">
        <v>37</v>
      </c>
      <c r="O132" t="s">
        <v>621</v>
      </c>
      <c r="P132">
        <v>2012</v>
      </c>
      <c r="Q132">
        <v>1606</v>
      </c>
      <c r="R132">
        <v>1602</v>
      </c>
      <c r="S132">
        <v>1503</v>
      </c>
      <c r="T132">
        <v>1503</v>
      </c>
      <c r="U132">
        <v>1606</v>
      </c>
      <c r="V132">
        <v>1602</v>
      </c>
      <c r="W132">
        <v>9999</v>
      </c>
      <c r="X132" t="s">
        <v>38</v>
      </c>
      <c r="Y132">
        <v>1</v>
      </c>
      <c r="Z132">
        <f>ROUND(Table_hqolymsql14p_BridgeInventoryLocation_BRIDGEUNDERLOCATIONS[[#This Row],[VCMIN]] / 100, 0) * 12 + MOD(Table_hqolymsql14p_BridgeInventoryLocation_BRIDGEUNDERLOCATIONS[[#This Row],[VCMIN]], 100)</f>
        <v>194</v>
      </c>
      <c r="AA132">
        <f>Table_hqolymsql14p_BridgeInventoryLocation_BRIDGEUNDERLOCATIONS[[#This Row],[VCMIN_Inches]]-3</f>
        <v>191</v>
      </c>
      <c r="AB132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33" spans="1:28" x14ac:dyDescent="0.3">
      <c r="A133">
        <v>132</v>
      </c>
      <c r="B133" t="s">
        <v>622</v>
      </c>
      <c r="C133" t="s">
        <v>623</v>
      </c>
      <c r="D133" t="s">
        <v>32</v>
      </c>
      <c r="E133">
        <v>6.0890000000000004</v>
      </c>
      <c r="G133">
        <v>0</v>
      </c>
      <c r="H133" t="s">
        <v>296</v>
      </c>
      <c r="I133">
        <v>6.08</v>
      </c>
      <c r="J133" t="s">
        <v>34</v>
      </c>
      <c r="K133">
        <v>45.603859</v>
      </c>
      <c r="L133">
        <v>-122.55155000000001</v>
      </c>
      <c r="M133" t="s">
        <v>624</v>
      </c>
      <c r="N133" t="s">
        <v>198</v>
      </c>
      <c r="O133" t="s">
        <v>625</v>
      </c>
      <c r="P133">
        <v>7434</v>
      </c>
      <c r="Q133">
        <v>1609</v>
      </c>
      <c r="R133">
        <v>1608</v>
      </c>
      <c r="S133">
        <v>1608</v>
      </c>
      <c r="T133">
        <v>1606</v>
      </c>
      <c r="U133">
        <v>1609</v>
      </c>
      <c r="V133">
        <v>1608</v>
      </c>
      <c r="W133">
        <v>9999</v>
      </c>
      <c r="X133" t="s">
        <v>38</v>
      </c>
      <c r="Y133">
        <v>1</v>
      </c>
      <c r="Z133">
        <f>ROUND(Table_hqolymsql14p_BridgeInventoryLocation_BRIDGEUNDERLOCATIONS[[#This Row],[VCMIN]] / 100, 0) * 12 + MOD(Table_hqolymsql14p_BridgeInventoryLocation_BRIDGEUNDERLOCATIONS[[#This Row],[VCMIN]], 100)</f>
        <v>200</v>
      </c>
      <c r="AA133">
        <f>Table_hqolymsql14p_BridgeInventoryLocation_BRIDGEUNDERLOCATIONS[[#This Row],[VCMIN_Inches]]-3</f>
        <v>197</v>
      </c>
      <c r="AB13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4" spans="1:28" x14ac:dyDescent="0.3">
      <c r="A134">
        <v>133</v>
      </c>
      <c r="B134" t="s">
        <v>626</v>
      </c>
      <c r="C134" t="s">
        <v>627</v>
      </c>
      <c r="D134" t="s">
        <v>32</v>
      </c>
      <c r="E134">
        <v>2.532</v>
      </c>
      <c r="G134">
        <v>0</v>
      </c>
      <c r="H134" t="s">
        <v>397</v>
      </c>
      <c r="I134">
        <v>2.4</v>
      </c>
      <c r="J134" t="s">
        <v>34</v>
      </c>
      <c r="K134">
        <v>47.977882999999999</v>
      </c>
      <c r="L134">
        <v>-122.137961</v>
      </c>
      <c r="M134" t="s">
        <v>628</v>
      </c>
      <c r="N134" t="s">
        <v>629</v>
      </c>
      <c r="O134" t="s">
        <v>630</v>
      </c>
      <c r="P134">
        <v>463</v>
      </c>
      <c r="Q134">
        <v>2202</v>
      </c>
      <c r="R134">
        <v>2009</v>
      </c>
      <c r="U134">
        <v>2202</v>
      </c>
      <c r="V134">
        <v>2009</v>
      </c>
      <c r="W134">
        <v>9999</v>
      </c>
      <c r="X134" t="s">
        <v>89</v>
      </c>
      <c r="Y134">
        <v>1</v>
      </c>
      <c r="Z134">
        <f>ROUND(Table_hqolymsql14p_BridgeInventoryLocation_BRIDGEUNDERLOCATIONS[[#This Row],[VCMIN]] / 100, 0) * 12 + MOD(Table_hqolymsql14p_BridgeInventoryLocation_BRIDGEUNDERLOCATIONS[[#This Row],[VCMIN]], 100)</f>
        <v>249</v>
      </c>
      <c r="AA134">
        <f>Table_hqolymsql14p_BridgeInventoryLocation_BRIDGEUNDERLOCATIONS[[#This Row],[VCMIN_Inches]]-3</f>
        <v>246</v>
      </c>
      <c r="AB134">
        <f>(TRUNC((Table_hqolymsql14p_BridgeInventoryLocation_BRIDGEUNDERLOCATIONS[[#This Row],[Reported Inches]]/12))*100) + MOD(Table_hqolymsql14p_BridgeInventoryLocation_BRIDGEUNDERLOCATIONS[[#This Row],[Reported Inches]], 12)</f>
        <v>2006</v>
      </c>
    </row>
    <row r="135" spans="1:28" x14ac:dyDescent="0.3">
      <c r="A135">
        <v>134</v>
      </c>
      <c r="B135" t="s">
        <v>631</v>
      </c>
      <c r="C135" t="s">
        <v>632</v>
      </c>
      <c r="D135" t="s">
        <v>32</v>
      </c>
      <c r="E135">
        <v>7.44</v>
      </c>
      <c r="G135">
        <v>0</v>
      </c>
      <c r="H135" t="s">
        <v>98</v>
      </c>
      <c r="I135">
        <v>7.47</v>
      </c>
      <c r="J135" t="s">
        <v>34</v>
      </c>
      <c r="K135">
        <v>47.532209000000002</v>
      </c>
      <c r="L135">
        <v>-122.19765</v>
      </c>
      <c r="M135" t="s">
        <v>633</v>
      </c>
      <c r="N135" t="s">
        <v>634</v>
      </c>
      <c r="O135" t="s">
        <v>101</v>
      </c>
      <c r="P135">
        <v>228</v>
      </c>
      <c r="Q135">
        <v>1708</v>
      </c>
      <c r="R135">
        <v>1502</v>
      </c>
      <c r="S135">
        <v>1909</v>
      </c>
      <c r="T135">
        <v>1800</v>
      </c>
      <c r="U135">
        <v>1708</v>
      </c>
      <c r="V135">
        <v>1502</v>
      </c>
      <c r="W135">
        <v>9999</v>
      </c>
      <c r="X135" t="s">
        <v>38</v>
      </c>
      <c r="Y135">
        <v>1</v>
      </c>
      <c r="Z135">
        <f>ROUND(Table_hqolymsql14p_BridgeInventoryLocation_BRIDGEUNDERLOCATIONS[[#This Row],[VCMIN]] / 100, 0) * 12 + MOD(Table_hqolymsql14p_BridgeInventoryLocation_BRIDGEUNDERLOCATIONS[[#This Row],[VCMIN]], 100)</f>
        <v>182</v>
      </c>
      <c r="AA135">
        <f>Table_hqolymsql14p_BridgeInventoryLocation_BRIDGEUNDERLOCATIONS[[#This Row],[VCMIN_Inches]]-3</f>
        <v>179</v>
      </c>
      <c r="AB135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36" spans="1:28" x14ac:dyDescent="0.3">
      <c r="A136">
        <v>135</v>
      </c>
      <c r="B136" t="s">
        <v>635</v>
      </c>
      <c r="C136" t="s">
        <v>636</v>
      </c>
      <c r="D136" t="s">
        <v>32</v>
      </c>
      <c r="E136">
        <v>287.86900000000003</v>
      </c>
      <c r="G136">
        <v>0</v>
      </c>
      <c r="H136" t="s">
        <v>397</v>
      </c>
      <c r="I136">
        <v>295.97000000000003</v>
      </c>
      <c r="J136" t="s">
        <v>34</v>
      </c>
      <c r="K136">
        <v>47.775686</v>
      </c>
      <c r="L136">
        <v>-117.372697</v>
      </c>
      <c r="M136" t="s">
        <v>637</v>
      </c>
      <c r="N136" t="s">
        <v>530</v>
      </c>
      <c r="O136" t="s">
        <v>616</v>
      </c>
      <c r="P136">
        <v>230</v>
      </c>
      <c r="Q136">
        <v>1908</v>
      </c>
      <c r="R136">
        <v>1908</v>
      </c>
      <c r="S136">
        <v>1909</v>
      </c>
      <c r="T136">
        <v>1909</v>
      </c>
      <c r="U136">
        <v>1908</v>
      </c>
      <c r="V136">
        <v>1908</v>
      </c>
      <c r="W136">
        <v>9999</v>
      </c>
      <c r="X136" t="s">
        <v>38</v>
      </c>
      <c r="Y136">
        <v>1</v>
      </c>
      <c r="Z136">
        <f>ROUND(Table_hqolymsql14p_BridgeInventoryLocation_BRIDGEUNDERLOCATIONS[[#This Row],[VCMIN]] / 100, 0) * 12 + MOD(Table_hqolymsql14p_BridgeInventoryLocation_BRIDGEUNDERLOCATIONS[[#This Row],[VCMIN]], 100)</f>
        <v>236</v>
      </c>
      <c r="AA136">
        <f>Table_hqolymsql14p_BridgeInventoryLocation_BRIDGEUNDERLOCATIONS[[#This Row],[VCMIN_Inches]]-3</f>
        <v>233</v>
      </c>
      <c r="AB136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137" spans="1:28" x14ac:dyDescent="0.3">
      <c r="A137">
        <v>136</v>
      </c>
      <c r="B137" t="s">
        <v>638</v>
      </c>
      <c r="C137" t="s">
        <v>639</v>
      </c>
      <c r="D137" t="s">
        <v>32</v>
      </c>
      <c r="E137">
        <v>137.51</v>
      </c>
      <c r="G137">
        <v>0</v>
      </c>
      <c r="H137" t="s">
        <v>110</v>
      </c>
      <c r="I137">
        <v>137.44999999999999</v>
      </c>
      <c r="J137" t="s">
        <v>34</v>
      </c>
      <c r="K137">
        <v>47.240988000000002</v>
      </c>
      <c r="L137">
        <v>-122.35703100000001</v>
      </c>
      <c r="M137" t="s">
        <v>440</v>
      </c>
      <c r="N137" t="s">
        <v>640</v>
      </c>
      <c r="O137" t="s">
        <v>113</v>
      </c>
      <c r="P137">
        <v>321</v>
      </c>
      <c r="Q137">
        <v>1703</v>
      </c>
      <c r="R137">
        <v>1607</v>
      </c>
      <c r="S137">
        <v>1701</v>
      </c>
      <c r="T137">
        <v>1610</v>
      </c>
      <c r="U137">
        <v>1703</v>
      </c>
      <c r="V137">
        <v>1607</v>
      </c>
      <c r="W137">
        <v>9999</v>
      </c>
      <c r="X137" t="s">
        <v>38</v>
      </c>
      <c r="Y137">
        <v>1</v>
      </c>
      <c r="Z137">
        <f>ROUND(Table_hqolymsql14p_BridgeInventoryLocation_BRIDGEUNDERLOCATIONS[[#This Row],[VCMIN]] / 100, 0) * 12 + MOD(Table_hqolymsql14p_BridgeInventoryLocation_BRIDGEUNDERLOCATIONS[[#This Row],[VCMIN]], 100)</f>
        <v>199</v>
      </c>
      <c r="AA137">
        <f>Table_hqolymsql14p_BridgeInventoryLocation_BRIDGEUNDERLOCATIONS[[#This Row],[VCMIN_Inches]]-3</f>
        <v>196</v>
      </c>
      <c r="AB13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38" spans="1:28" x14ac:dyDescent="0.3">
      <c r="A138">
        <v>137</v>
      </c>
      <c r="B138" t="s">
        <v>641</v>
      </c>
      <c r="C138" t="s">
        <v>642</v>
      </c>
      <c r="D138" t="s">
        <v>32</v>
      </c>
      <c r="E138">
        <v>0.02</v>
      </c>
      <c r="G138">
        <v>0</v>
      </c>
      <c r="H138" t="s">
        <v>85</v>
      </c>
      <c r="I138">
        <v>0.02</v>
      </c>
      <c r="J138" t="s">
        <v>34</v>
      </c>
      <c r="K138">
        <v>47.233364000000002</v>
      </c>
      <c r="L138">
        <v>-122.43282000000001</v>
      </c>
      <c r="M138" t="s">
        <v>643</v>
      </c>
      <c r="N138" t="s">
        <v>113</v>
      </c>
      <c r="O138" t="s">
        <v>644</v>
      </c>
      <c r="P138">
        <v>817</v>
      </c>
      <c r="Q138">
        <v>2500</v>
      </c>
      <c r="R138">
        <v>2500</v>
      </c>
      <c r="U138">
        <v>2500</v>
      </c>
      <c r="V138">
        <v>2500</v>
      </c>
      <c r="W138">
        <v>9999</v>
      </c>
      <c r="X138" t="s">
        <v>645</v>
      </c>
      <c r="Y138">
        <v>1</v>
      </c>
      <c r="Z138">
        <f>ROUND(Table_hqolymsql14p_BridgeInventoryLocation_BRIDGEUNDERLOCATIONS[[#This Row],[VCMIN]] / 100, 0) * 12 + MOD(Table_hqolymsql14p_BridgeInventoryLocation_BRIDGEUNDERLOCATIONS[[#This Row],[VCMIN]], 100)</f>
        <v>300</v>
      </c>
      <c r="AA138">
        <f>Table_hqolymsql14p_BridgeInventoryLocation_BRIDGEUNDERLOCATIONS[[#This Row],[VCMIN_Inches]]-3</f>
        <v>297</v>
      </c>
      <c r="AB138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39" spans="1:28" x14ac:dyDescent="0.3">
      <c r="A139">
        <v>138</v>
      </c>
      <c r="B139" t="s">
        <v>646</v>
      </c>
      <c r="C139" t="s">
        <v>647</v>
      </c>
      <c r="D139" t="s">
        <v>32</v>
      </c>
      <c r="E139">
        <v>120.15900000000001</v>
      </c>
      <c r="G139">
        <v>0</v>
      </c>
      <c r="H139" t="s">
        <v>92</v>
      </c>
      <c r="I139">
        <v>120.19</v>
      </c>
      <c r="J139" t="s">
        <v>34</v>
      </c>
      <c r="K139">
        <v>46.062528</v>
      </c>
      <c r="L139">
        <v>-119.223257</v>
      </c>
      <c r="M139" t="s">
        <v>648</v>
      </c>
      <c r="N139" t="s">
        <v>649</v>
      </c>
      <c r="O139" t="s">
        <v>95</v>
      </c>
      <c r="P139">
        <v>238</v>
      </c>
      <c r="Q139">
        <v>1704</v>
      </c>
      <c r="R139">
        <v>1704</v>
      </c>
      <c r="S139">
        <v>1909</v>
      </c>
      <c r="T139">
        <v>1909</v>
      </c>
      <c r="U139">
        <v>1704</v>
      </c>
      <c r="V139">
        <v>1704</v>
      </c>
      <c r="W139">
        <v>9999</v>
      </c>
      <c r="X139" t="s">
        <v>38</v>
      </c>
      <c r="Y139">
        <v>1</v>
      </c>
      <c r="Z139">
        <f>ROUND(Table_hqolymsql14p_BridgeInventoryLocation_BRIDGEUNDERLOCATIONS[[#This Row],[VCMIN]] / 100, 0) * 12 + MOD(Table_hqolymsql14p_BridgeInventoryLocation_BRIDGEUNDERLOCATIONS[[#This Row],[VCMIN]], 100)</f>
        <v>208</v>
      </c>
      <c r="AA139">
        <f>Table_hqolymsql14p_BridgeInventoryLocation_BRIDGEUNDERLOCATIONS[[#This Row],[VCMIN_Inches]]-3</f>
        <v>205</v>
      </c>
      <c r="AB139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40" spans="1:28" x14ac:dyDescent="0.3">
      <c r="A140">
        <v>139</v>
      </c>
      <c r="B140" t="s">
        <v>650</v>
      </c>
      <c r="C140" t="s">
        <v>651</v>
      </c>
      <c r="D140" t="s">
        <v>32</v>
      </c>
      <c r="E140">
        <v>26.63</v>
      </c>
      <c r="G140">
        <v>0</v>
      </c>
      <c r="H140" t="s">
        <v>98</v>
      </c>
      <c r="I140">
        <v>26.65</v>
      </c>
      <c r="J140" t="s">
        <v>34</v>
      </c>
      <c r="K140">
        <v>47.793809000000003</v>
      </c>
      <c r="L140">
        <v>-122.21247200000001</v>
      </c>
      <c r="M140" t="s">
        <v>652</v>
      </c>
      <c r="N140" t="s">
        <v>653</v>
      </c>
      <c r="O140" t="s">
        <v>101</v>
      </c>
      <c r="P140">
        <v>606</v>
      </c>
      <c r="Q140">
        <v>2003</v>
      </c>
      <c r="R140">
        <v>2003</v>
      </c>
      <c r="S140">
        <v>1909</v>
      </c>
      <c r="T140">
        <v>1909</v>
      </c>
      <c r="U140">
        <v>2003</v>
      </c>
      <c r="V140">
        <v>2003</v>
      </c>
      <c r="W140">
        <v>9999</v>
      </c>
      <c r="X140" t="s">
        <v>38</v>
      </c>
      <c r="Y140">
        <v>1</v>
      </c>
      <c r="Z140">
        <f>ROUND(Table_hqolymsql14p_BridgeInventoryLocation_BRIDGEUNDERLOCATIONS[[#This Row],[VCMIN]] / 100, 0) * 12 + MOD(Table_hqolymsql14p_BridgeInventoryLocation_BRIDGEUNDERLOCATIONS[[#This Row],[VCMIN]], 100)</f>
        <v>243</v>
      </c>
      <c r="AA140">
        <f>Table_hqolymsql14p_BridgeInventoryLocation_BRIDGEUNDERLOCATIONS[[#This Row],[VCMIN_Inches]]-3</f>
        <v>240</v>
      </c>
      <c r="AB140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141" spans="1:28" x14ac:dyDescent="0.3">
      <c r="A141">
        <v>140</v>
      </c>
      <c r="B141" t="s">
        <v>654</v>
      </c>
      <c r="C141" t="s">
        <v>655</v>
      </c>
      <c r="D141" t="s">
        <v>32</v>
      </c>
      <c r="E141">
        <v>68.62</v>
      </c>
      <c r="G141">
        <v>0</v>
      </c>
      <c r="H141" t="s">
        <v>33</v>
      </c>
      <c r="I141">
        <v>70.3</v>
      </c>
      <c r="J141" t="s">
        <v>34</v>
      </c>
      <c r="K141">
        <v>47.250171999999999</v>
      </c>
      <c r="L141">
        <v>-121.189565</v>
      </c>
      <c r="M141" t="s">
        <v>656</v>
      </c>
      <c r="N141" t="s">
        <v>657</v>
      </c>
      <c r="O141" t="s">
        <v>37</v>
      </c>
      <c r="P141">
        <v>206</v>
      </c>
      <c r="Q141">
        <v>1701</v>
      </c>
      <c r="R141">
        <v>1611</v>
      </c>
      <c r="S141">
        <v>1611</v>
      </c>
      <c r="T141">
        <v>1607</v>
      </c>
      <c r="U141">
        <v>1701</v>
      </c>
      <c r="V141">
        <v>1611</v>
      </c>
      <c r="W141">
        <v>9999</v>
      </c>
      <c r="X141" t="s">
        <v>38</v>
      </c>
      <c r="Y141">
        <v>1</v>
      </c>
      <c r="Z141">
        <f>ROUND(Table_hqolymsql14p_BridgeInventoryLocation_BRIDGEUNDERLOCATIONS[[#This Row],[VCMIN]] / 100, 0) * 12 + MOD(Table_hqolymsql14p_BridgeInventoryLocation_BRIDGEUNDERLOCATIONS[[#This Row],[VCMIN]], 100)</f>
        <v>203</v>
      </c>
      <c r="AA141">
        <f>Table_hqolymsql14p_BridgeInventoryLocation_BRIDGEUNDERLOCATIONS[[#This Row],[VCMIN_Inches]]-3</f>
        <v>200</v>
      </c>
      <c r="AB14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2" spans="1:28" x14ac:dyDescent="0.3">
      <c r="A142">
        <v>141</v>
      </c>
      <c r="B142" t="s">
        <v>658</v>
      </c>
      <c r="C142" t="s">
        <v>659</v>
      </c>
      <c r="D142" t="s">
        <v>32</v>
      </c>
      <c r="E142">
        <v>6.47</v>
      </c>
      <c r="G142">
        <v>0</v>
      </c>
      <c r="H142" t="s">
        <v>195</v>
      </c>
      <c r="I142">
        <v>33.06</v>
      </c>
      <c r="J142" t="s">
        <v>34</v>
      </c>
      <c r="K142">
        <v>45.682983</v>
      </c>
      <c r="L142">
        <v>-122.59404499999999</v>
      </c>
      <c r="M142" t="s">
        <v>660</v>
      </c>
      <c r="N142" t="s">
        <v>661</v>
      </c>
      <c r="O142" t="s">
        <v>198</v>
      </c>
      <c r="P142">
        <v>448</v>
      </c>
      <c r="Q142">
        <v>1608</v>
      </c>
      <c r="R142">
        <v>1607</v>
      </c>
      <c r="S142">
        <v>1705</v>
      </c>
      <c r="T142">
        <v>1704</v>
      </c>
      <c r="U142">
        <v>1608</v>
      </c>
      <c r="V142">
        <v>1607</v>
      </c>
      <c r="W142">
        <v>9999</v>
      </c>
      <c r="X142" t="s">
        <v>38</v>
      </c>
      <c r="Y142">
        <v>1</v>
      </c>
      <c r="Z142">
        <f>ROUND(Table_hqolymsql14p_BridgeInventoryLocation_BRIDGEUNDERLOCATIONS[[#This Row],[VCMIN]] / 100, 0) * 12 + MOD(Table_hqolymsql14p_BridgeInventoryLocation_BRIDGEUNDERLOCATIONS[[#This Row],[VCMIN]], 100)</f>
        <v>199</v>
      </c>
      <c r="AA142">
        <f>Table_hqolymsql14p_BridgeInventoryLocation_BRIDGEUNDERLOCATIONS[[#This Row],[VCMIN_Inches]]-3</f>
        <v>196</v>
      </c>
      <c r="AB142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43" spans="1:28" x14ac:dyDescent="0.3">
      <c r="A143">
        <v>142</v>
      </c>
      <c r="B143" t="s">
        <v>662</v>
      </c>
      <c r="C143" t="s">
        <v>663</v>
      </c>
      <c r="D143" t="s">
        <v>32</v>
      </c>
      <c r="E143">
        <v>266.04000000000002</v>
      </c>
      <c r="G143">
        <v>0</v>
      </c>
      <c r="H143" t="s">
        <v>110</v>
      </c>
      <c r="I143">
        <v>265.98</v>
      </c>
      <c r="J143" t="s">
        <v>34</v>
      </c>
      <c r="K143">
        <v>48.891907000000003</v>
      </c>
      <c r="L143">
        <v>-122.59712399999999</v>
      </c>
      <c r="M143" t="s">
        <v>664</v>
      </c>
      <c r="N143" t="s">
        <v>665</v>
      </c>
      <c r="O143" t="s">
        <v>113</v>
      </c>
      <c r="P143">
        <v>263</v>
      </c>
      <c r="Q143">
        <v>1603</v>
      </c>
      <c r="R143">
        <v>1601</v>
      </c>
      <c r="S143">
        <v>1600</v>
      </c>
      <c r="T143">
        <v>1511</v>
      </c>
      <c r="U143">
        <v>1603</v>
      </c>
      <c r="V143">
        <v>1601</v>
      </c>
      <c r="W143">
        <v>9999</v>
      </c>
      <c r="X143" t="s">
        <v>38</v>
      </c>
      <c r="Y143">
        <v>1</v>
      </c>
      <c r="Z143">
        <f>ROUND(Table_hqolymsql14p_BridgeInventoryLocation_BRIDGEUNDERLOCATIONS[[#This Row],[VCMIN]] / 100, 0) * 12 + MOD(Table_hqolymsql14p_BridgeInventoryLocation_BRIDGEUNDERLOCATIONS[[#This Row],[VCMIN]], 100)</f>
        <v>193</v>
      </c>
      <c r="AA143">
        <f>Table_hqolymsql14p_BridgeInventoryLocation_BRIDGEUNDERLOCATIONS[[#This Row],[VCMIN_Inches]]-3</f>
        <v>190</v>
      </c>
      <c r="AB143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44" spans="1:28" x14ac:dyDescent="0.3">
      <c r="A144">
        <v>143</v>
      </c>
      <c r="B144" t="s">
        <v>666</v>
      </c>
      <c r="C144" t="s">
        <v>667</v>
      </c>
      <c r="D144" t="s">
        <v>32</v>
      </c>
      <c r="E144">
        <v>152.88999999999999</v>
      </c>
      <c r="G144">
        <v>0</v>
      </c>
      <c r="H144" t="s">
        <v>33</v>
      </c>
      <c r="I144">
        <v>154.61000000000001</v>
      </c>
      <c r="J144" t="s">
        <v>34</v>
      </c>
      <c r="K144">
        <v>47.103594999999999</v>
      </c>
      <c r="L144">
        <v>-119.768794</v>
      </c>
      <c r="M144" t="s">
        <v>668</v>
      </c>
      <c r="N144" t="s">
        <v>669</v>
      </c>
      <c r="O144" t="s">
        <v>37</v>
      </c>
      <c r="P144">
        <v>220</v>
      </c>
      <c r="Q144">
        <v>1701</v>
      </c>
      <c r="R144">
        <v>1700</v>
      </c>
      <c r="S144">
        <v>1700</v>
      </c>
      <c r="T144">
        <v>1610</v>
      </c>
      <c r="U144">
        <v>1701</v>
      </c>
      <c r="V144">
        <v>1700</v>
      </c>
      <c r="W144">
        <v>9999</v>
      </c>
      <c r="X144" t="s">
        <v>38</v>
      </c>
      <c r="Y144">
        <v>1</v>
      </c>
      <c r="Z144">
        <f>ROUND(Table_hqolymsql14p_BridgeInventoryLocation_BRIDGEUNDERLOCATIONS[[#This Row],[VCMIN]] / 100, 0) * 12 + MOD(Table_hqolymsql14p_BridgeInventoryLocation_BRIDGEUNDERLOCATIONS[[#This Row],[VCMIN]], 100)</f>
        <v>204</v>
      </c>
      <c r="AA144">
        <f>Table_hqolymsql14p_BridgeInventoryLocation_BRIDGEUNDERLOCATIONS[[#This Row],[VCMIN_Inches]]-3</f>
        <v>201</v>
      </c>
      <c r="AB14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45" spans="1:28" x14ac:dyDescent="0.3">
      <c r="A145">
        <v>144</v>
      </c>
      <c r="B145" t="s">
        <v>670</v>
      </c>
      <c r="C145" t="s">
        <v>671</v>
      </c>
      <c r="D145" t="s">
        <v>32</v>
      </c>
      <c r="E145">
        <v>29.12</v>
      </c>
      <c r="G145">
        <v>0</v>
      </c>
      <c r="H145" t="s">
        <v>176</v>
      </c>
      <c r="I145">
        <v>29.65</v>
      </c>
      <c r="J145" t="s">
        <v>34</v>
      </c>
      <c r="K145">
        <v>47.777622999999998</v>
      </c>
      <c r="L145">
        <v>-122.318026</v>
      </c>
      <c r="M145" t="s">
        <v>672</v>
      </c>
      <c r="N145" t="s">
        <v>113</v>
      </c>
      <c r="O145" t="s">
        <v>673</v>
      </c>
      <c r="P145">
        <v>188</v>
      </c>
      <c r="Q145">
        <v>1703</v>
      </c>
      <c r="R145">
        <v>1700</v>
      </c>
      <c r="S145">
        <v>1701</v>
      </c>
      <c r="T145">
        <v>1610</v>
      </c>
      <c r="U145">
        <v>1703</v>
      </c>
      <c r="V145">
        <v>1700</v>
      </c>
      <c r="W145">
        <v>9999</v>
      </c>
      <c r="X145" t="s">
        <v>38</v>
      </c>
      <c r="Y145">
        <v>1</v>
      </c>
      <c r="Z145">
        <f>ROUND(Table_hqolymsql14p_BridgeInventoryLocation_BRIDGEUNDERLOCATIONS[[#This Row],[VCMIN]] / 100, 0) * 12 + MOD(Table_hqolymsql14p_BridgeInventoryLocation_BRIDGEUNDERLOCATIONS[[#This Row],[VCMIN]], 100)</f>
        <v>204</v>
      </c>
      <c r="AA145">
        <f>Table_hqolymsql14p_BridgeInventoryLocation_BRIDGEUNDERLOCATIONS[[#This Row],[VCMIN_Inches]]-3</f>
        <v>201</v>
      </c>
      <c r="AB145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46" spans="1:28" x14ac:dyDescent="0.3">
      <c r="A146">
        <v>145</v>
      </c>
      <c r="B146" t="s">
        <v>674</v>
      </c>
      <c r="C146" t="s">
        <v>675</v>
      </c>
      <c r="D146" t="s">
        <v>32</v>
      </c>
      <c r="E146">
        <v>1.4</v>
      </c>
      <c r="G146">
        <v>0</v>
      </c>
      <c r="H146" t="s">
        <v>676</v>
      </c>
      <c r="I146">
        <v>1.4</v>
      </c>
      <c r="J146" t="s">
        <v>34</v>
      </c>
      <c r="K146">
        <v>47.849989000000001</v>
      </c>
      <c r="L146">
        <v>-122.274387</v>
      </c>
      <c r="M146" t="s">
        <v>677</v>
      </c>
      <c r="N146" t="s">
        <v>678</v>
      </c>
      <c r="O146" t="s">
        <v>679</v>
      </c>
      <c r="P146">
        <v>211</v>
      </c>
      <c r="Q146">
        <v>1608</v>
      </c>
      <c r="R146">
        <v>1608</v>
      </c>
      <c r="S146">
        <v>1608</v>
      </c>
      <c r="T146">
        <v>1608</v>
      </c>
      <c r="U146">
        <v>1608</v>
      </c>
      <c r="V146">
        <v>1608</v>
      </c>
      <c r="W146">
        <v>9999</v>
      </c>
      <c r="X146" t="s">
        <v>38</v>
      </c>
      <c r="Y146">
        <v>1</v>
      </c>
      <c r="Z146">
        <f>ROUND(Table_hqolymsql14p_BridgeInventoryLocation_BRIDGEUNDERLOCATIONS[[#This Row],[VCMIN]] / 100, 0) * 12 + MOD(Table_hqolymsql14p_BridgeInventoryLocation_BRIDGEUNDERLOCATIONS[[#This Row],[VCMIN]], 100)</f>
        <v>200</v>
      </c>
      <c r="AA146">
        <f>Table_hqolymsql14p_BridgeInventoryLocation_BRIDGEUNDERLOCATIONS[[#This Row],[VCMIN_Inches]]-3</f>
        <v>197</v>
      </c>
      <c r="AB14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7" spans="1:28" x14ac:dyDescent="0.3">
      <c r="A147">
        <v>146</v>
      </c>
      <c r="B147" t="s">
        <v>680</v>
      </c>
      <c r="C147" t="s">
        <v>681</v>
      </c>
      <c r="D147" t="s">
        <v>32</v>
      </c>
      <c r="E147">
        <v>78.47</v>
      </c>
      <c r="G147">
        <v>0</v>
      </c>
      <c r="H147" t="s">
        <v>110</v>
      </c>
      <c r="I147">
        <v>78.400000000000006</v>
      </c>
      <c r="J147" t="s">
        <v>34</v>
      </c>
      <c r="K147">
        <v>46.666562999999996</v>
      </c>
      <c r="L147">
        <v>-122.980225</v>
      </c>
      <c r="M147" t="s">
        <v>682</v>
      </c>
      <c r="N147" t="s">
        <v>683</v>
      </c>
      <c r="O147" t="s">
        <v>113</v>
      </c>
      <c r="P147">
        <v>164</v>
      </c>
      <c r="Q147">
        <v>1801</v>
      </c>
      <c r="R147">
        <v>1706</v>
      </c>
      <c r="S147">
        <v>1904</v>
      </c>
      <c r="T147">
        <v>1807</v>
      </c>
      <c r="U147">
        <v>1801</v>
      </c>
      <c r="V147">
        <v>1706</v>
      </c>
      <c r="W147">
        <v>9999</v>
      </c>
      <c r="X147" t="s">
        <v>38</v>
      </c>
      <c r="Y147">
        <v>1</v>
      </c>
      <c r="Z147">
        <f>ROUND(Table_hqolymsql14p_BridgeInventoryLocation_BRIDGEUNDERLOCATIONS[[#This Row],[VCMIN]] / 100, 0) * 12 + MOD(Table_hqolymsql14p_BridgeInventoryLocation_BRIDGEUNDERLOCATIONS[[#This Row],[VCMIN]], 100)</f>
        <v>210</v>
      </c>
      <c r="AA147">
        <f>Table_hqolymsql14p_BridgeInventoryLocation_BRIDGEUNDERLOCATIONS[[#This Row],[VCMIN_Inches]]-3</f>
        <v>207</v>
      </c>
      <c r="AB14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48" spans="1:28" x14ac:dyDescent="0.3">
      <c r="A148">
        <v>147</v>
      </c>
      <c r="B148" t="s">
        <v>684</v>
      </c>
      <c r="C148" t="s">
        <v>685</v>
      </c>
      <c r="D148" t="s">
        <v>32</v>
      </c>
      <c r="E148">
        <v>14.17</v>
      </c>
      <c r="G148">
        <v>0</v>
      </c>
      <c r="H148" t="s">
        <v>110</v>
      </c>
      <c r="I148">
        <v>14.17</v>
      </c>
      <c r="J148" t="s">
        <v>34</v>
      </c>
      <c r="K148">
        <v>45.815890000000003</v>
      </c>
      <c r="L148">
        <v>-122.686195</v>
      </c>
      <c r="M148" t="s">
        <v>686</v>
      </c>
      <c r="N148" t="s">
        <v>687</v>
      </c>
      <c r="O148" t="s">
        <v>113</v>
      </c>
      <c r="P148">
        <v>266</v>
      </c>
      <c r="Q148">
        <v>1908</v>
      </c>
      <c r="R148">
        <v>1908</v>
      </c>
      <c r="S148">
        <v>1702</v>
      </c>
      <c r="T148">
        <v>1702</v>
      </c>
      <c r="U148">
        <v>1908</v>
      </c>
      <c r="V148">
        <v>1908</v>
      </c>
      <c r="W148">
        <v>9999</v>
      </c>
      <c r="X148" t="s">
        <v>38</v>
      </c>
      <c r="Y148">
        <v>1</v>
      </c>
      <c r="Z148">
        <f>ROUND(Table_hqolymsql14p_BridgeInventoryLocation_BRIDGEUNDERLOCATIONS[[#This Row],[VCMIN]] / 100, 0) * 12 + MOD(Table_hqolymsql14p_BridgeInventoryLocation_BRIDGEUNDERLOCATIONS[[#This Row],[VCMIN]], 100)</f>
        <v>236</v>
      </c>
      <c r="AA148">
        <f>Table_hqolymsql14p_BridgeInventoryLocation_BRIDGEUNDERLOCATIONS[[#This Row],[VCMIN_Inches]]-3</f>
        <v>233</v>
      </c>
      <c r="AB148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149" spans="1:28" x14ac:dyDescent="0.3">
      <c r="A149">
        <v>148</v>
      </c>
      <c r="B149" t="s">
        <v>688</v>
      </c>
      <c r="C149" t="s">
        <v>689</v>
      </c>
      <c r="D149" t="s">
        <v>32</v>
      </c>
      <c r="E149">
        <v>166.26</v>
      </c>
      <c r="G149">
        <v>0</v>
      </c>
      <c r="H149" t="s">
        <v>110</v>
      </c>
      <c r="I149">
        <v>166.2</v>
      </c>
      <c r="J149" t="s">
        <v>34</v>
      </c>
      <c r="K149">
        <v>47.616084000000001</v>
      </c>
      <c r="L149">
        <v>-122.329255</v>
      </c>
      <c r="M149" t="s">
        <v>690</v>
      </c>
      <c r="N149" t="s">
        <v>691</v>
      </c>
      <c r="O149" t="s">
        <v>113</v>
      </c>
      <c r="P149">
        <v>293</v>
      </c>
      <c r="Q149">
        <v>2006</v>
      </c>
      <c r="R149">
        <v>1803</v>
      </c>
      <c r="S149">
        <v>1808</v>
      </c>
      <c r="T149">
        <v>1508</v>
      </c>
      <c r="U149">
        <v>2006</v>
      </c>
      <c r="V149">
        <v>1803</v>
      </c>
      <c r="W149">
        <v>9999</v>
      </c>
      <c r="X149" t="s">
        <v>38</v>
      </c>
      <c r="Y149">
        <v>1</v>
      </c>
      <c r="Z149">
        <f>ROUND(Table_hqolymsql14p_BridgeInventoryLocation_BRIDGEUNDERLOCATIONS[[#This Row],[VCMIN]] / 100, 0) * 12 + MOD(Table_hqolymsql14p_BridgeInventoryLocation_BRIDGEUNDERLOCATIONS[[#This Row],[VCMIN]], 100)</f>
        <v>219</v>
      </c>
      <c r="AA149">
        <f>Table_hqolymsql14p_BridgeInventoryLocation_BRIDGEUNDERLOCATIONS[[#This Row],[VCMIN_Inches]]-3</f>
        <v>216</v>
      </c>
      <c r="AB149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50" spans="1:28" x14ac:dyDescent="0.3">
      <c r="A150">
        <v>149</v>
      </c>
      <c r="B150" t="s">
        <v>692</v>
      </c>
      <c r="C150" t="s">
        <v>693</v>
      </c>
      <c r="D150" t="s">
        <v>32</v>
      </c>
      <c r="E150">
        <v>107.25</v>
      </c>
      <c r="G150">
        <v>0</v>
      </c>
      <c r="H150" t="s">
        <v>92</v>
      </c>
      <c r="I150">
        <v>107.28</v>
      </c>
      <c r="J150" t="s">
        <v>34</v>
      </c>
      <c r="K150">
        <v>46.197893999999998</v>
      </c>
      <c r="L150">
        <v>-119.302379</v>
      </c>
      <c r="M150" t="s">
        <v>694</v>
      </c>
      <c r="N150" t="s">
        <v>695</v>
      </c>
      <c r="O150" t="s">
        <v>95</v>
      </c>
      <c r="P150">
        <v>243</v>
      </c>
      <c r="Q150">
        <v>1602</v>
      </c>
      <c r="R150">
        <v>1602</v>
      </c>
      <c r="S150">
        <v>1803</v>
      </c>
      <c r="T150">
        <v>1710</v>
      </c>
      <c r="U150">
        <v>1602</v>
      </c>
      <c r="V150">
        <v>1602</v>
      </c>
      <c r="W150">
        <v>9999</v>
      </c>
      <c r="X150" t="s">
        <v>38</v>
      </c>
      <c r="Y150">
        <v>1</v>
      </c>
      <c r="Z150">
        <f>ROUND(Table_hqolymsql14p_BridgeInventoryLocation_BRIDGEUNDERLOCATIONS[[#This Row],[VCMIN]] / 100, 0) * 12 + MOD(Table_hqolymsql14p_BridgeInventoryLocation_BRIDGEUNDERLOCATIONS[[#This Row],[VCMIN]], 100)</f>
        <v>194</v>
      </c>
      <c r="AA150">
        <f>Table_hqolymsql14p_BridgeInventoryLocation_BRIDGEUNDERLOCATIONS[[#This Row],[VCMIN_Inches]]-3</f>
        <v>191</v>
      </c>
      <c r="AB15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51" spans="1:28" x14ac:dyDescent="0.3">
      <c r="A151">
        <v>150</v>
      </c>
      <c r="B151" t="s">
        <v>696</v>
      </c>
      <c r="C151" t="s">
        <v>697</v>
      </c>
      <c r="D151" t="s">
        <v>32</v>
      </c>
      <c r="E151">
        <v>11.64</v>
      </c>
      <c r="G151">
        <v>0</v>
      </c>
      <c r="H151" t="s">
        <v>110</v>
      </c>
      <c r="I151">
        <v>11.64</v>
      </c>
      <c r="J151" t="s">
        <v>34</v>
      </c>
      <c r="K151">
        <v>45.781264999999998</v>
      </c>
      <c r="L151">
        <v>-122.67373000000001</v>
      </c>
      <c r="M151" t="s">
        <v>698</v>
      </c>
      <c r="N151" t="s">
        <v>699</v>
      </c>
      <c r="O151" t="s">
        <v>700</v>
      </c>
      <c r="P151">
        <v>720</v>
      </c>
      <c r="Q151">
        <v>1707</v>
      </c>
      <c r="R151">
        <v>1707</v>
      </c>
      <c r="S151">
        <v>2306</v>
      </c>
      <c r="T151">
        <v>2306</v>
      </c>
      <c r="U151">
        <v>1707</v>
      </c>
      <c r="V151">
        <v>1707</v>
      </c>
      <c r="W151">
        <v>9999</v>
      </c>
      <c r="X151" t="s">
        <v>38</v>
      </c>
      <c r="Y151">
        <v>1</v>
      </c>
      <c r="Z151">
        <f>ROUND(Table_hqolymsql14p_BridgeInventoryLocation_BRIDGEUNDERLOCATIONS[[#This Row],[VCMIN]] / 100, 0) * 12 + MOD(Table_hqolymsql14p_BridgeInventoryLocation_BRIDGEUNDERLOCATIONS[[#This Row],[VCMIN]], 100)</f>
        <v>211</v>
      </c>
      <c r="AA151">
        <f>Table_hqolymsql14p_BridgeInventoryLocation_BRIDGEUNDERLOCATIONS[[#This Row],[VCMIN_Inches]]-3</f>
        <v>208</v>
      </c>
      <c r="AB151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52" spans="1:28" x14ac:dyDescent="0.3">
      <c r="A152">
        <v>151</v>
      </c>
      <c r="B152" t="s">
        <v>701</v>
      </c>
      <c r="C152" t="s">
        <v>702</v>
      </c>
      <c r="D152" t="s">
        <v>32</v>
      </c>
      <c r="E152">
        <v>165.744</v>
      </c>
      <c r="G152">
        <v>0</v>
      </c>
      <c r="H152" t="s">
        <v>110</v>
      </c>
      <c r="I152">
        <v>165.68</v>
      </c>
      <c r="J152" t="s">
        <v>34</v>
      </c>
      <c r="K152">
        <v>47.608696999999999</v>
      </c>
      <c r="L152">
        <v>-122.33116</v>
      </c>
      <c r="M152" t="s">
        <v>703</v>
      </c>
      <c r="N152" t="s">
        <v>704</v>
      </c>
      <c r="O152" t="s">
        <v>113</v>
      </c>
      <c r="P152">
        <v>253</v>
      </c>
      <c r="Q152">
        <v>2509</v>
      </c>
      <c r="R152">
        <v>2509</v>
      </c>
      <c r="S152">
        <v>1805</v>
      </c>
      <c r="T152">
        <v>1608</v>
      </c>
      <c r="U152">
        <v>2509</v>
      </c>
      <c r="V152">
        <v>2509</v>
      </c>
      <c r="W152">
        <v>9999</v>
      </c>
      <c r="X152" t="s">
        <v>38</v>
      </c>
      <c r="Y152">
        <v>1</v>
      </c>
      <c r="Z152">
        <f>ROUND(Table_hqolymsql14p_BridgeInventoryLocation_BRIDGEUNDERLOCATIONS[[#This Row],[VCMIN]] / 100, 0) * 12 + MOD(Table_hqolymsql14p_BridgeInventoryLocation_BRIDGEUNDERLOCATIONS[[#This Row],[VCMIN]], 100)</f>
        <v>309</v>
      </c>
      <c r="AA152">
        <f>Table_hqolymsql14p_BridgeInventoryLocation_BRIDGEUNDERLOCATIONS[[#This Row],[VCMIN_Inches]]-3</f>
        <v>306</v>
      </c>
      <c r="AB152">
        <f>(TRUNC((Table_hqolymsql14p_BridgeInventoryLocation_BRIDGEUNDERLOCATIONS[[#This Row],[Reported Inches]]/12))*100) + MOD(Table_hqolymsql14p_BridgeInventoryLocation_BRIDGEUNDERLOCATIONS[[#This Row],[Reported Inches]], 12)</f>
        <v>2506</v>
      </c>
    </row>
    <row r="153" spans="1:28" x14ac:dyDescent="0.3">
      <c r="A153">
        <v>152</v>
      </c>
      <c r="B153" t="s">
        <v>705</v>
      </c>
      <c r="C153" t="s">
        <v>706</v>
      </c>
      <c r="D153" t="s">
        <v>32</v>
      </c>
      <c r="E153">
        <v>218.61</v>
      </c>
      <c r="G153">
        <v>0</v>
      </c>
      <c r="H153" t="s">
        <v>110</v>
      </c>
      <c r="I153">
        <v>218.56</v>
      </c>
      <c r="J153" t="s">
        <v>34</v>
      </c>
      <c r="K153">
        <v>48.307620999999997</v>
      </c>
      <c r="L153">
        <v>-122.316098</v>
      </c>
      <c r="M153" t="s">
        <v>707</v>
      </c>
      <c r="N153" t="s">
        <v>708</v>
      </c>
      <c r="O153" t="s">
        <v>113</v>
      </c>
      <c r="P153">
        <v>363</v>
      </c>
      <c r="Q153">
        <v>1610</v>
      </c>
      <c r="R153">
        <v>1610</v>
      </c>
      <c r="S153">
        <v>1610</v>
      </c>
      <c r="T153">
        <v>1610</v>
      </c>
      <c r="U153">
        <v>1610</v>
      </c>
      <c r="V153">
        <v>1610</v>
      </c>
      <c r="W153">
        <v>9999</v>
      </c>
      <c r="X153" t="s">
        <v>38</v>
      </c>
      <c r="Y153">
        <v>1</v>
      </c>
      <c r="Z153">
        <f>ROUND(Table_hqolymsql14p_BridgeInventoryLocation_BRIDGEUNDERLOCATIONS[[#This Row],[VCMIN]] / 100, 0) * 12 + MOD(Table_hqolymsql14p_BridgeInventoryLocation_BRIDGEUNDERLOCATIONS[[#This Row],[VCMIN]], 100)</f>
        <v>202</v>
      </c>
      <c r="AA153">
        <f>Table_hqolymsql14p_BridgeInventoryLocation_BRIDGEUNDERLOCATIONS[[#This Row],[VCMIN_Inches]]-3</f>
        <v>199</v>
      </c>
      <c r="AB15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54" spans="1:28" x14ac:dyDescent="0.3">
      <c r="A154">
        <v>153</v>
      </c>
      <c r="B154" t="s">
        <v>709</v>
      </c>
      <c r="C154" t="s">
        <v>710</v>
      </c>
      <c r="D154" t="s">
        <v>32</v>
      </c>
      <c r="E154">
        <v>275.45</v>
      </c>
      <c r="G154">
        <v>0</v>
      </c>
      <c r="H154" t="s">
        <v>33</v>
      </c>
      <c r="I154">
        <v>277.74</v>
      </c>
      <c r="J154" t="s">
        <v>34</v>
      </c>
      <c r="K154">
        <v>47.633640999999997</v>
      </c>
      <c r="L154">
        <v>-117.480047</v>
      </c>
      <c r="M154" t="s">
        <v>711</v>
      </c>
      <c r="N154" t="s">
        <v>616</v>
      </c>
      <c r="O154" t="s">
        <v>37</v>
      </c>
      <c r="P154">
        <v>252</v>
      </c>
      <c r="Q154">
        <v>1909</v>
      </c>
      <c r="R154">
        <v>1908</v>
      </c>
      <c r="S154">
        <v>2103</v>
      </c>
      <c r="T154">
        <v>2102</v>
      </c>
      <c r="U154">
        <v>1909</v>
      </c>
      <c r="V154">
        <v>1908</v>
      </c>
      <c r="W154">
        <v>9999</v>
      </c>
      <c r="X154" t="s">
        <v>38</v>
      </c>
      <c r="Y154">
        <v>1</v>
      </c>
      <c r="Z154">
        <f>ROUND(Table_hqolymsql14p_BridgeInventoryLocation_BRIDGEUNDERLOCATIONS[[#This Row],[VCMIN]] / 100, 0) * 12 + MOD(Table_hqolymsql14p_BridgeInventoryLocation_BRIDGEUNDERLOCATIONS[[#This Row],[VCMIN]], 100)</f>
        <v>236</v>
      </c>
      <c r="AA154">
        <f>Table_hqolymsql14p_BridgeInventoryLocation_BRIDGEUNDERLOCATIONS[[#This Row],[VCMIN_Inches]]-3</f>
        <v>233</v>
      </c>
      <c r="AB154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155" spans="1:28" x14ac:dyDescent="0.3">
      <c r="A155">
        <v>154</v>
      </c>
      <c r="B155" t="s">
        <v>712</v>
      </c>
      <c r="C155" t="s">
        <v>713</v>
      </c>
      <c r="D155" t="s">
        <v>32</v>
      </c>
      <c r="E155">
        <v>224.13</v>
      </c>
      <c r="G155">
        <v>0</v>
      </c>
      <c r="H155" t="s">
        <v>33</v>
      </c>
      <c r="I155">
        <v>226.42</v>
      </c>
      <c r="J155" t="s">
        <v>34</v>
      </c>
      <c r="K155">
        <v>47.162390000000002</v>
      </c>
      <c r="L155">
        <v>-118.300285</v>
      </c>
      <c r="M155" t="s">
        <v>714</v>
      </c>
      <c r="N155" t="s">
        <v>715</v>
      </c>
      <c r="O155" t="s">
        <v>37</v>
      </c>
      <c r="P155">
        <v>341</v>
      </c>
      <c r="Q155">
        <v>1410</v>
      </c>
      <c r="R155">
        <v>1409</v>
      </c>
      <c r="S155">
        <v>1408</v>
      </c>
      <c r="T155">
        <v>1405</v>
      </c>
      <c r="U155">
        <v>1410</v>
      </c>
      <c r="V155">
        <v>1409</v>
      </c>
      <c r="W155">
        <v>9999</v>
      </c>
      <c r="X155" t="s">
        <v>38</v>
      </c>
      <c r="Y155">
        <v>1</v>
      </c>
      <c r="Z155">
        <f>ROUND(Table_hqolymsql14p_BridgeInventoryLocation_BRIDGEUNDERLOCATIONS[[#This Row],[VCMIN]] / 100, 0) * 12 + MOD(Table_hqolymsql14p_BridgeInventoryLocation_BRIDGEUNDERLOCATIONS[[#This Row],[VCMIN]], 100)</f>
        <v>177</v>
      </c>
      <c r="AA155">
        <f>Table_hqolymsql14p_BridgeInventoryLocation_BRIDGEUNDERLOCATIONS[[#This Row],[VCMIN_Inches]]-3</f>
        <v>174</v>
      </c>
      <c r="AB155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56" spans="1:28" x14ac:dyDescent="0.3">
      <c r="A156">
        <v>155</v>
      </c>
      <c r="B156" t="s">
        <v>716</v>
      </c>
      <c r="C156" t="s">
        <v>717</v>
      </c>
      <c r="D156" t="s">
        <v>32</v>
      </c>
      <c r="E156">
        <v>126.46899999999999</v>
      </c>
      <c r="G156">
        <v>0</v>
      </c>
      <c r="H156" t="s">
        <v>110</v>
      </c>
      <c r="I156">
        <v>126.41</v>
      </c>
      <c r="J156" t="s">
        <v>34</v>
      </c>
      <c r="K156">
        <v>47.152343000000002</v>
      </c>
      <c r="L156">
        <v>-122.49553899999999</v>
      </c>
      <c r="M156" t="s">
        <v>718</v>
      </c>
      <c r="N156" t="s">
        <v>169</v>
      </c>
      <c r="O156" t="s">
        <v>113</v>
      </c>
      <c r="P156">
        <v>216</v>
      </c>
      <c r="Q156">
        <v>1504</v>
      </c>
      <c r="R156">
        <v>1502</v>
      </c>
      <c r="S156">
        <v>1504</v>
      </c>
      <c r="T156">
        <v>1503</v>
      </c>
      <c r="U156">
        <v>1504</v>
      </c>
      <c r="V156">
        <v>1502</v>
      </c>
      <c r="W156">
        <v>9999</v>
      </c>
      <c r="X156" t="s">
        <v>38</v>
      </c>
      <c r="Y156">
        <v>1</v>
      </c>
      <c r="Z156">
        <f>ROUND(Table_hqolymsql14p_BridgeInventoryLocation_BRIDGEUNDERLOCATIONS[[#This Row],[VCMIN]] / 100, 0) * 12 + MOD(Table_hqolymsql14p_BridgeInventoryLocation_BRIDGEUNDERLOCATIONS[[#This Row],[VCMIN]], 100)</f>
        <v>182</v>
      </c>
      <c r="AA156">
        <f>Table_hqolymsql14p_BridgeInventoryLocation_BRIDGEUNDERLOCATIONS[[#This Row],[VCMIN_Inches]]-3</f>
        <v>179</v>
      </c>
      <c r="AB156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57" spans="1:28" x14ac:dyDescent="0.3">
      <c r="A157">
        <v>156</v>
      </c>
      <c r="B157" t="s">
        <v>719</v>
      </c>
      <c r="C157" t="s">
        <v>720</v>
      </c>
      <c r="D157" t="s">
        <v>32</v>
      </c>
      <c r="E157">
        <v>23.95</v>
      </c>
      <c r="G157">
        <v>0</v>
      </c>
      <c r="H157" t="s">
        <v>229</v>
      </c>
      <c r="I157">
        <v>22.63</v>
      </c>
      <c r="J157" t="s">
        <v>34</v>
      </c>
      <c r="K157">
        <v>47.415520999999998</v>
      </c>
      <c r="L157">
        <v>-122.220964</v>
      </c>
      <c r="M157" t="s">
        <v>721</v>
      </c>
      <c r="N157" t="s">
        <v>722</v>
      </c>
      <c r="O157" t="s">
        <v>723</v>
      </c>
      <c r="P157">
        <v>246</v>
      </c>
      <c r="Q157">
        <v>1703</v>
      </c>
      <c r="R157">
        <v>1703</v>
      </c>
      <c r="S157">
        <v>1703</v>
      </c>
      <c r="T157">
        <v>1703</v>
      </c>
      <c r="U157">
        <v>1703</v>
      </c>
      <c r="V157">
        <v>1703</v>
      </c>
      <c r="W157">
        <v>9999</v>
      </c>
      <c r="X157" t="s">
        <v>38</v>
      </c>
      <c r="Y157">
        <v>1</v>
      </c>
      <c r="Z157">
        <f>ROUND(Table_hqolymsql14p_BridgeInventoryLocation_BRIDGEUNDERLOCATIONS[[#This Row],[VCMIN]] / 100, 0) * 12 + MOD(Table_hqolymsql14p_BridgeInventoryLocation_BRIDGEUNDERLOCATIONS[[#This Row],[VCMIN]], 100)</f>
        <v>207</v>
      </c>
      <c r="AA157">
        <f>Table_hqolymsql14p_BridgeInventoryLocation_BRIDGEUNDERLOCATIONS[[#This Row],[VCMIN_Inches]]-3</f>
        <v>204</v>
      </c>
      <c r="AB157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58" spans="1:28" x14ac:dyDescent="0.3">
      <c r="A158">
        <v>157</v>
      </c>
      <c r="B158" t="s">
        <v>724</v>
      </c>
      <c r="C158" t="s">
        <v>725</v>
      </c>
      <c r="D158" t="s">
        <v>32</v>
      </c>
      <c r="E158">
        <v>63.61</v>
      </c>
      <c r="G158">
        <v>0</v>
      </c>
      <c r="H158" t="s">
        <v>92</v>
      </c>
      <c r="I158">
        <v>63.64</v>
      </c>
      <c r="J158" t="s">
        <v>34</v>
      </c>
      <c r="K158">
        <v>46.326371999999999</v>
      </c>
      <c r="L158">
        <v>-120.078193</v>
      </c>
      <c r="M158" t="s">
        <v>726</v>
      </c>
      <c r="N158" t="s">
        <v>727</v>
      </c>
      <c r="O158" t="s">
        <v>95</v>
      </c>
      <c r="P158">
        <v>212</v>
      </c>
      <c r="Q158">
        <v>1606</v>
      </c>
      <c r="R158">
        <v>1605</v>
      </c>
      <c r="S158">
        <v>1605</v>
      </c>
      <c r="T158">
        <v>1603</v>
      </c>
      <c r="U158">
        <v>1606</v>
      </c>
      <c r="V158">
        <v>1605</v>
      </c>
      <c r="W158">
        <v>9999</v>
      </c>
      <c r="X158" t="s">
        <v>38</v>
      </c>
      <c r="Y158">
        <v>1</v>
      </c>
      <c r="Z158">
        <f>ROUND(Table_hqolymsql14p_BridgeInventoryLocation_BRIDGEUNDERLOCATIONS[[#This Row],[VCMIN]] / 100, 0) * 12 + MOD(Table_hqolymsql14p_BridgeInventoryLocation_BRIDGEUNDERLOCATIONS[[#This Row],[VCMIN]], 100)</f>
        <v>197</v>
      </c>
      <c r="AA158">
        <f>Table_hqolymsql14p_BridgeInventoryLocation_BRIDGEUNDERLOCATIONS[[#This Row],[VCMIN_Inches]]-3</f>
        <v>194</v>
      </c>
      <c r="AB15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59" spans="1:28" x14ac:dyDescent="0.3">
      <c r="A159">
        <v>158</v>
      </c>
      <c r="B159" t="s">
        <v>728</v>
      </c>
      <c r="C159" t="s">
        <v>729</v>
      </c>
      <c r="D159" t="s">
        <v>32</v>
      </c>
      <c r="E159">
        <v>18.829999999999998</v>
      </c>
      <c r="G159">
        <v>0</v>
      </c>
      <c r="H159" t="s">
        <v>98</v>
      </c>
      <c r="I159">
        <v>18.84</v>
      </c>
      <c r="J159" t="s">
        <v>34</v>
      </c>
      <c r="K159">
        <v>47.689565999999999</v>
      </c>
      <c r="L159">
        <v>-122.181833</v>
      </c>
      <c r="M159" t="s">
        <v>730</v>
      </c>
      <c r="N159" t="s">
        <v>731</v>
      </c>
      <c r="O159" t="s">
        <v>101</v>
      </c>
      <c r="P159">
        <v>200</v>
      </c>
      <c r="Q159">
        <v>1804</v>
      </c>
      <c r="R159">
        <v>1711</v>
      </c>
      <c r="S159">
        <v>1900</v>
      </c>
      <c r="T159">
        <v>1701</v>
      </c>
      <c r="U159">
        <v>1804</v>
      </c>
      <c r="V159">
        <v>1711</v>
      </c>
      <c r="W159">
        <v>9999</v>
      </c>
      <c r="X159" t="s">
        <v>38</v>
      </c>
      <c r="Y159">
        <v>1</v>
      </c>
      <c r="Z159">
        <f>ROUND(Table_hqolymsql14p_BridgeInventoryLocation_BRIDGEUNDERLOCATIONS[[#This Row],[VCMIN]] / 100, 0) * 12 + MOD(Table_hqolymsql14p_BridgeInventoryLocation_BRIDGEUNDERLOCATIONS[[#This Row],[VCMIN]], 100)</f>
        <v>215</v>
      </c>
      <c r="AA159">
        <f>Table_hqolymsql14p_BridgeInventoryLocation_BRIDGEUNDERLOCATIONS[[#This Row],[VCMIN_Inches]]-3</f>
        <v>212</v>
      </c>
      <c r="AB159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60" spans="1:28" x14ac:dyDescent="0.3">
      <c r="A160">
        <v>159</v>
      </c>
      <c r="B160" t="s">
        <v>732</v>
      </c>
      <c r="C160" t="s">
        <v>733</v>
      </c>
      <c r="D160" t="s">
        <v>32</v>
      </c>
      <c r="E160">
        <v>20.22</v>
      </c>
      <c r="G160">
        <v>0</v>
      </c>
      <c r="H160" t="s">
        <v>344</v>
      </c>
      <c r="I160">
        <v>26.4</v>
      </c>
      <c r="J160" t="s">
        <v>34</v>
      </c>
      <c r="K160">
        <v>47.538614000000003</v>
      </c>
      <c r="L160">
        <v>-122.334756</v>
      </c>
      <c r="M160" t="s">
        <v>734</v>
      </c>
      <c r="N160" t="s">
        <v>347</v>
      </c>
      <c r="O160" t="s">
        <v>735</v>
      </c>
      <c r="P160">
        <v>3010</v>
      </c>
      <c r="Q160">
        <v>2200</v>
      </c>
      <c r="R160">
        <v>2200</v>
      </c>
      <c r="S160">
        <v>2102</v>
      </c>
      <c r="T160">
        <v>2102</v>
      </c>
      <c r="U160">
        <v>2200</v>
      </c>
      <c r="V160">
        <v>2200</v>
      </c>
      <c r="W160">
        <v>9999</v>
      </c>
      <c r="X160" t="s">
        <v>38</v>
      </c>
      <c r="Y160">
        <v>1</v>
      </c>
      <c r="Z160">
        <f>ROUND(Table_hqolymsql14p_BridgeInventoryLocation_BRIDGEUNDERLOCATIONS[[#This Row],[VCMIN]] / 100, 0) * 12 + MOD(Table_hqolymsql14p_BridgeInventoryLocation_BRIDGEUNDERLOCATIONS[[#This Row],[VCMIN]], 100)</f>
        <v>264</v>
      </c>
      <c r="AA160">
        <f>Table_hqolymsql14p_BridgeInventoryLocation_BRIDGEUNDERLOCATIONS[[#This Row],[VCMIN_Inches]]-3</f>
        <v>261</v>
      </c>
      <c r="AB160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161" spans="1:28" x14ac:dyDescent="0.3">
      <c r="A161">
        <v>160</v>
      </c>
      <c r="B161" t="s">
        <v>736</v>
      </c>
      <c r="C161" t="s">
        <v>737</v>
      </c>
      <c r="D161" t="s">
        <v>32</v>
      </c>
      <c r="E161">
        <v>279.77999999999997</v>
      </c>
      <c r="G161">
        <v>0</v>
      </c>
      <c r="H161" t="s">
        <v>33</v>
      </c>
      <c r="I161">
        <v>282.07</v>
      </c>
      <c r="J161" t="s">
        <v>34</v>
      </c>
      <c r="K161">
        <v>47.652278000000003</v>
      </c>
      <c r="L161">
        <v>-117.395231</v>
      </c>
      <c r="M161" t="s">
        <v>738</v>
      </c>
      <c r="N161" t="s">
        <v>739</v>
      </c>
      <c r="O161" t="s">
        <v>37</v>
      </c>
      <c r="P161">
        <v>228</v>
      </c>
      <c r="Q161">
        <v>1704</v>
      </c>
      <c r="R161">
        <v>1702</v>
      </c>
      <c r="S161">
        <v>1708</v>
      </c>
      <c r="T161">
        <v>1702</v>
      </c>
      <c r="U161">
        <v>1704</v>
      </c>
      <c r="V161">
        <v>1702</v>
      </c>
      <c r="W161">
        <v>9999</v>
      </c>
      <c r="X161" t="s">
        <v>38</v>
      </c>
      <c r="Y161">
        <v>1</v>
      </c>
      <c r="Z161">
        <f>ROUND(Table_hqolymsql14p_BridgeInventoryLocation_BRIDGEUNDERLOCATIONS[[#This Row],[VCMIN]] / 100, 0) * 12 + MOD(Table_hqolymsql14p_BridgeInventoryLocation_BRIDGEUNDERLOCATIONS[[#This Row],[VCMIN]], 100)</f>
        <v>206</v>
      </c>
      <c r="AA161">
        <f>Table_hqolymsql14p_BridgeInventoryLocation_BRIDGEUNDERLOCATIONS[[#This Row],[VCMIN_Inches]]-3</f>
        <v>203</v>
      </c>
      <c r="AB16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62" spans="1:28" x14ac:dyDescent="0.3">
      <c r="A162">
        <v>161</v>
      </c>
      <c r="B162" t="s">
        <v>740</v>
      </c>
      <c r="C162" t="s">
        <v>741</v>
      </c>
      <c r="D162" t="s">
        <v>32</v>
      </c>
      <c r="E162">
        <v>6.835</v>
      </c>
      <c r="G162">
        <v>0</v>
      </c>
      <c r="H162" t="s">
        <v>391</v>
      </c>
      <c r="I162">
        <v>6.84</v>
      </c>
      <c r="J162" t="s">
        <v>34</v>
      </c>
      <c r="K162">
        <v>47.633279999999999</v>
      </c>
      <c r="L162">
        <v>-122.18978300000001</v>
      </c>
      <c r="M162" t="s">
        <v>742</v>
      </c>
      <c r="N162" t="s">
        <v>743</v>
      </c>
      <c r="O162" t="s">
        <v>394</v>
      </c>
      <c r="P162">
        <v>260</v>
      </c>
      <c r="Q162">
        <v>1606</v>
      </c>
      <c r="R162">
        <v>1606</v>
      </c>
      <c r="S162">
        <v>1701</v>
      </c>
      <c r="T162">
        <v>1606</v>
      </c>
      <c r="U162">
        <v>1606</v>
      </c>
      <c r="V162">
        <v>1606</v>
      </c>
      <c r="W162">
        <v>9999</v>
      </c>
      <c r="X162" t="s">
        <v>38</v>
      </c>
      <c r="Y162">
        <v>1</v>
      </c>
      <c r="Z162">
        <f>ROUND(Table_hqolymsql14p_BridgeInventoryLocation_BRIDGEUNDERLOCATIONS[[#This Row],[VCMIN]] / 100, 0) * 12 + MOD(Table_hqolymsql14p_BridgeInventoryLocation_BRIDGEUNDERLOCATIONS[[#This Row],[VCMIN]], 100)</f>
        <v>198</v>
      </c>
      <c r="AA162">
        <f>Table_hqolymsql14p_BridgeInventoryLocation_BRIDGEUNDERLOCATIONS[[#This Row],[VCMIN_Inches]]-3</f>
        <v>195</v>
      </c>
      <c r="AB16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63" spans="1:28" x14ac:dyDescent="0.3">
      <c r="A163">
        <v>162</v>
      </c>
      <c r="B163" t="s">
        <v>744</v>
      </c>
      <c r="C163" t="s">
        <v>745</v>
      </c>
      <c r="D163" t="s">
        <v>32</v>
      </c>
      <c r="E163">
        <v>18.318999999999999</v>
      </c>
      <c r="G163">
        <v>0</v>
      </c>
      <c r="H163" t="s">
        <v>229</v>
      </c>
      <c r="I163">
        <v>17</v>
      </c>
      <c r="J163" t="s">
        <v>34</v>
      </c>
      <c r="K163">
        <v>47.340234000000002</v>
      </c>
      <c r="L163">
        <v>-122.24503900000001</v>
      </c>
      <c r="M163" t="s">
        <v>746</v>
      </c>
      <c r="N163" t="s">
        <v>747</v>
      </c>
      <c r="O163" t="s">
        <v>748</v>
      </c>
      <c r="P163">
        <v>273</v>
      </c>
      <c r="Q163">
        <v>1702</v>
      </c>
      <c r="R163">
        <v>1611</v>
      </c>
      <c r="S163">
        <v>1700</v>
      </c>
      <c r="T163">
        <v>1610</v>
      </c>
      <c r="U163">
        <v>1702</v>
      </c>
      <c r="V163">
        <v>1611</v>
      </c>
      <c r="W163">
        <v>9999</v>
      </c>
      <c r="X163" t="s">
        <v>38</v>
      </c>
      <c r="Y163">
        <v>1</v>
      </c>
      <c r="Z163">
        <f>ROUND(Table_hqolymsql14p_BridgeInventoryLocation_BRIDGEUNDERLOCATIONS[[#This Row],[VCMIN]] / 100, 0) * 12 + MOD(Table_hqolymsql14p_BridgeInventoryLocation_BRIDGEUNDERLOCATIONS[[#This Row],[VCMIN]], 100)</f>
        <v>203</v>
      </c>
      <c r="AA163">
        <f>Table_hqolymsql14p_BridgeInventoryLocation_BRIDGEUNDERLOCATIONS[[#This Row],[VCMIN_Inches]]-3</f>
        <v>200</v>
      </c>
      <c r="AB163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64" spans="1:28" x14ac:dyDescent="0.3">
      <c r="A164">
        <v>163</v>
      </c>
      <c r="B164" t="s">
        <v>749</v>
      </c>
      <c r="C164" t="s">
        <v>750</v>
      </c>
      <c r="D164" t="s">
        <v>32</v>
      </c>
      <c r="E164">
        <v>1.24</v>
      </c>
      <c r="G164">
        <v>0</v>
      </c>
      <c r="H164" t="s">
        <v>751</v>
      </c>
      <c r="I164">
        <v>1.24</v>
      </c>
      <c r="J164" t="s">
        <v>34</v>
      </c>
      <c r="K164">
        <v>47.922103999999997</v>
      </c>
      <c r="L164">
        <v>-122.276263</v>
      </c>
      <c r="M164" t="s">
        <v>752</v>
      </c>
      <c r="N164" t="s">
        <v>753</v>
      </c>
      <c r="O164" t="s">
        <v>754</v>
      </c>
      <c r="P164">
        <v>197</v>
      </c>
      <c r="Q164">
        <v>1609</v>
      </c>
      <c r="R164">
        <v>1606</v>
      </c>
      <c r="S164">
        <v>1606</v>
      </c>
      <c r="T164">
        <v>1603</v>
      </c>
      <c r="U164">
        <v>1609</v>
      </c>
      <c r="V164">
        <v>1606</v>
      </c>
      <c r="W164">
        <v>9999</v>
      </c>
      <c r="X164" t="s">
        <v>38</v>
      </c>
      <c r="Y164">
        <v>1</v>
      </c>
      <c r="Z164">
        <f>ROUND(Table_hqolymsql14p_BridgeInventoryLocation_BRIDGEUNDERLOCATIONS[[#This Row],[VCMIN]] / 100, 0) * 12 + MOD(Table_hqolymsql14p_BridgeInventoryLocation_BRIDGEUNDERLOCATIONS[[#This Row],[VCMIN]], 100)</f>
        <v>198</v>
      </c>
      <c r="AA164">
        <f>Table_hqolymsql14p_BridgeInventoryLocation_BRIDGEUNDERLOCATIONS[[#This Row],[VCMIN_Inches]]-3</f>
        <v>195</v>
      </c>
      <c r="AB16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65" spans="1:28" x14ac:dyDescent="0.3">
      <c r="A165">
        <v>164</v>
      </c>
      <c r="B165" t="s">
        <v>755</v>
      </c>
      <c r="C165" t="s">
        <v>756</v>
      </c>
      <c r="D165" t="s">
        <v>32</v>
      </c>
      <c r="E165">
        <v>290.64999999999998</v>
      </c>
      <c r="G165">
        <v>0</v>
      </c>
      <c r="H165" t="s">
        <v>33</v>
      </c>
      <c r="I165">
        <v>292.95999999999998</v>
      </c>
      <c r="J165" t="s">
        <v>34</v>
      </c>
      <c r="K165">
        <v>47.665689999999998</v>
      </c>
      <c r="L165">
        <v>-117.17507999999999</v>
      </c>
      <c r="M165" t="s">
        <v>757</v>
      </c>
      <c r="N165" t="s">
        <v>758</v>
      </c>
      <c r="O165" t="s">
        <v>37</v>
      </c>
      <c r="P165">
        <v>118</v>
      </c>
      <c r="Q165">
        <v>1910</v>
      </c>
      <c r="R165">
        <v>1907</v>
      </c>
      <c r="S165">
        <v>1905</v>
      </c>
      <c r="T165">
        <v>1808</v>
      </c>
      <c r="U165">
        <v>1910</v>
      </c>
      <c r="V165">
        <v>1907</v>
      </c>
      <c r="W165">
        <v>9999</v>
      </c>
      <c r="X165" t="s">
        <v>38</v>
      </c>
      <c r="Y165">
        <v>1</v>
      </c>
      <c r="Z165">
        <f>ROUND(Table_hqolymsql14p_BridgeInventoryLocation_BRIDGEUNDERLOCATIONS[[#This Row],[VCMIN]] / 100, 0) * 12 + MOD(Table_hqolymsql14p_BridgeInventoryLocation_BRIDGEUNDERLOCATIONS[[#This Row],[VCMIN]], 100)</f>
        <v>235</v>
      </c>
      <c r="AA165">
        <f>Table_hqolymsql14p_BridgeInventoryLocation_BRIDGEUNDERLOCATIONS[[#This Row],[VCMIN_Inches]]-3</f>
        <v>232</v>
      </c>
      <c r="AB165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166" spans="1:28" x14ac:dyDescent="0.3">
      <c r="A166">
        <v>165</v>
      </c>
      <c r="B166" t="s">
        <v>759</v>
      </c>
      <c r="C166" t="s">
        <v>760</v>
      </c>
      <c r="D166" t="s">
        <v>32</v>
      </c>
      <c r="E166">
        <v>165.869</v>
      </c>
      <c r="G166">
        <v>0</v>
      </c>
      <c r="H166" t="s">
        <v>110</v>
      </c>
      <c r="I166">
        <v>165.81</v>
      </c>
      <c r="J166" t="s">
        <v>34</v>
      </c>
      <c r="K166">
        <v>47.611044</v>
      </c>
      <c r="L166">
        <v>-122.331271</v>
      </c>
      <c r="M166" t="s">
        <v>761</v>
      </c>
      <c r="N166" t="s">
        <v>762</v>
      </c>
      <c r="O166" t="s">
        <v>113</v>
      </c>
      <c r="P166">
        <v>859</v>
      </c>
      <c r="Q166">
        <v>1602</v>
      </c>
      <c r="R166">
        <v>1602</v>
      </c>
      <c r="S166">
        <v>1601</v>
      </c>
      <c r="T166">
        <v>1601</v>
      </c>
      <c r="U166">
        <v>1602</v>
      </c>
      <c r="V166">
        <v>1602</v>
      </c>
      <c r="W166">
        <v>9999</v>
      </c>
      <c r="X166" t="s">
        <v>38</v>
      </c>
      <c r="Y166">
        <v>1</v>
      </c>
      <c r="Z166">
        <f>ROUND(Table_hqolymsql14p_BridgeInventoryLocation_BRIDGEUNDERLOCATIONS[[#This Row],[VCMIN]] / 100, 0) * 12 + MOD(Table_hqolymsql14p_BridgeInventoryLocation_BRIDGEUNDERLOCATIONS[[#This Row],[VCMIN]], 100)</f>
        <v>194</v>
      </c>
      <c r="AA166">
        <f>Table_hqolymsql14p_BridgeInventoryLocation_BRIDGEUNDERLOCATIONS[[#This Row],[VCMIN_Inches]]-3</f>
        <v>191</v>
      </c>
      <c r="AB166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67" spans="1:28" x14ac:dyDescent="0.3">
      <c r="A167">
        <v>166</v>
      </c>
      <c r="B167" t="s">
        <v>763</v>
      </c>
      <c r="C167" t="s">
        <v>764</v>
      </c>
      <c r="D167" t="s">
        <v>32</v>
      </c>
      <c r="E167">
        <v>3.64</v>
      </c>
      <c r="G167">
        <v>0</v>
      </c>
      <c r="H167" t="s">
        <v>110</v>
      </c>
      <c r="I167">
        <v>3.64</v>
      </c>
      <c r="J167" t="s">
        <v>34</v>
      </c>
      <c r="K167">
        <v>45.667915999999998</v>
      </c>
      <c r="L167">
        <v>-122.66655799999999</v>
      </c>
      <c r="M167" t="s">
        <v>765</v>
      </c>
      <c r="N167" t="s">
        <v>766</v>
      </c>
      <c r="O167" t="s">
        <v>113</v>
      </c>
      <c r="P167">
        <v>154</v>
      </c>
      <c r="Q167">
        <v>1801</v>
      </c>
      <c r="R167">
        <v>1602</v>
      </c>
      <c r="S167">
        <v>1904</v>
      </c>
      <c r="T167">
        <v>1803</v>
      </c>
      <c r="U167">
        <v>1801</v>
      </c>
      <c r="V167">
        <v>1602</v>
      </c>
      <c r="W167">
        <v>9999</v>
      </c>
      <c r="X167" t="s">
        <v>38</v>
      </c>
      <c r="Y167">
        <v>1</v>
      </c>
      <c r="Z167">
        <f>ROUND(Table_hqolymsql14p_BridgeInventoryLocation_BRIDGEUNDERLOCATIONS[[#This Row],[VCMIN]] / 100, 0) * 12 + MOD(Table_hqolymsql14p_BridgeInventoryLocation_BRIDGEUNDERLOCATIONS[[#This Row],[VCMIN]], 100)</f>
        <v>194</v>
      </c>
      <c r="AA167">
        <f>Table_hqolymsql14p_BridgeInventoryLocation_BRIDGEUNDERLOCATIONS[[#This Row],[VCMIN_Inches]]-3</f>
        <v>191</v>
      </c>
      <c r="AB167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68" spans="1:28" x14ac:dyDescent="0.3">
      <c r="A168">
        <v>167</v>
      </c>
      <c r="B168" t="s">
        <v>767</v>
      </c>
      <c r="C168" t="s">
        <v>768</v>
      </c>
      <c r="D168" t="s">
        <v>32</v>
      </c>
      <c r="E168">
        <v>17.431999999999999</v>
      </c>
      <c r="G168">
        <v>0</v>
      </c>
      <c r="H168" t="s">
        <v>98</v>
      </c>
      <c r="I168">
        <v>17.440000000000001</v>
      </c>
      <c r="J168" t="s">
        <v>34</v>
      </c>
      <c r="K168">
        <v>47.669648000000002</v>
      </c>
      <c r="L168">
        <v>-122.187219</v>
      </c>
      <c r="M168" t="s">
        <v>769</v>
      </c>
      <c r="N168" t="s">
        <v>770</v>
      </c>
      <c r="O168" t="s">
        <v>101</v>
      </c>
      <c r="P168">
        <v>424</v>
      </c>
      <c r="Q168">
        <v>2001</v>
      </c>
      <c r="R168">
        <v>1809</v>
      </c>
      <c r="S168">
        <v>1906</v>
      </c>
      <c r="T168">
        <v>1802</v>
      </c>
      <c r="U168">
        <v>2001</v>
      </c>
      <c r="V168">
        <v>1809</v>
      </c>
      <c r="W168">
        <v>9999</v>
      </c>
      <c r="X168" t="s">
        <v>38</v>
      </c>
      <c r="Y168">
        <v>1</v>
      </c>
      <c r="Z168">
        <f>ROUND(Table_hqolymsql14p_BridgeInventoryLocation_BRIDGEUNDERLOCATIONS[[#This Row],[VCMIN]] / 100, 0) * 12 + MOD(Table_hqolymsql14p_BridgeInventoryLocation_BRIDGEUNDERLOCATIONS[[#This Row],[VCMIN]], 100)</f>
        <v>225</v>
      </c>
      <c r="AA168">
        <f>Table_hqolymsql14p_BridgeInventoryLocation_BRIDGEUNDERLOCATIONS[[#This Row],[VCMIN_Inches]]-3</f>
        <v>222</v>
      </c>
      <c r="AB168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169" spans="1:28" x14ac:dyDescent="0.3">
      <c r="A169">
        <v>168</v>
      </c>
      <c r="B169" t="s">
        <v>771</v>
      </c>
      <c r="C169" t="s">
        <v>772</v>
      </c>
      <c r="D169" t="s">
        <v>32</v>
      </c>
      <c r="E169">
        <v>50.08</v>
      </c>
      <c r="G169">
        <v>0</v>
      </c>
      <c r="H169" t="s">
        <v>92</v>
      </c>
      <c r="I169">
        <v>50.11</v>
      </c>
      <c r="J169" t="s">
        <v>34</v>
      </c>
      <c r="K169">
        <v>46.416438999999997</v>
      </c>
      <c r="L169">
        <v>-120.314171</v>
      </c>
      <c r="M169" t="s">
        <v>773</v>
      </c>
      <c r="N169" t="s">
        <v>774</v>
      </c>
      <c r="O169" t="s">
        <v>95</v>
      </c>
      <c r="P169">
        <v>238</v>
      </c>
      <c r="Q169">
        <v>1705</v>
      </c>
      <c r="R169">
        <v>1701</v>
      </c>
      <c r="S169">
        <v>1703</v>
      </c>
      <c r="T169">
        <v>1611</v>
      </c>
      <c r="U169">
        <v>1705</v>
      </c>
      <c r="V169">
        <v>1701</v>
      </c>
      <c r="W169">
        <v>9999</v>
      </c>
      <c r="X169" t="s">
        <v>38</v>
      </c>
      <c r="Y169">
        <v>1</v>
      </c>
      <c r="Z169">
        <f>ROUND(Table_hqolymsql14p_BridgeInventoryLocation_BRIDGEUNDERLOCATIONS[[#This Row],[VCMIN]] / 100, 0) * 12 + MOD(Table_hqolymsql14p_BridgeInventoryLocation_BRIDGEUNDERLOCATIONS[[#This Row],[VCMIN]], 100)</f>
        <v>205</v>
      </c>
      <c r="AA169">
        <f>Table_hqolymsql14p_BridgeInventoryLocation_BRIDGEUNDERLOCATIONS[[#This Row],[VCMIN_Inches]]-3</f>
        <v>202</v>
      </c>
      <c r="AB16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70" spans="1:28" x14ac:dyDescent="0.3">
      <c r="A170">
        <v>169</v>
      </c>
      <c r="B170" t="s">
        <v>775</v>
      </c>
      <c r="C170" t="s">
        <v>776</v>
      </c>
      <c r="D170" t="s">
        <v>32</v>
      </c>
      <c r="E170">
        <v>13.49</v>
      </c>
      <c r="G170">
        <v>0</v>
      </c>
      <c r="H170" t="s">
        <v>777</v>
      </c>
      <c r="I170">
        <v>13.51</v>
      </c>
      <c r="J170" t="s">
        <v>34</v>
      </c>
      <c r="K170">
        <v>47.758324000000002</v>
      </c>
      <c r="L170">
        <v>-122.656345</v>
      </c>
      <c r="M170" t="s">
        <v>778</v>
      </c>
      <c r="N170" t="s">
        <v>779</v>
      </c>
      <c r="O170" t="s">
        <v>780</v>
      </c>
      <c r="P170">
        <v>135</v>
      </c>
      <c r="Q170">
        <v>1904</v>
      </c>
      <c r="R170">
        <v>1810</v>
      </c>
      <c r="S170">
        <v>1711</v>
      </c>
      <c r="T170">
        <v>1706</v>
      </c>
      <c r="U170">
        <v>1904</v>
      </c>
      <c r="V170">
        <v>1810</v>
      </c>
      <c r="W170">
        <v>9999</v>
      </c>
      <c r="X170" t="s">
        <v>38</v>
      </c>
      <c r="Y170">
        <v>1</v>
      </c>
      <c r="Z170">
        <f>ROUND(Table_hqolymsql14p_BridgeInventoryLocation_BRIDGEUNDERLOCATIONS[[#This Row],[VCMIN]] / 100, 0) * 12 + MOD(Table_hqolymsql14p_BridgeInventoryLocation_BRIDGEUNDERLOCATIONS[[#This Row],[VCMIN]], 100)</f>
        <v>226</v>
      </c>
      <c r="AA170">
        <f>Table_hqolymsql14p_BridgeInventoryLocation_BRIDGEUNDERLOCATIONS[[#This Row],[VCMIN_Inches]]-3</f>
        <v>223</v>
      </c>
      <c r="AB170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71" spans="1:28" x14ac:dyDescent="0.3">
      <c r="A171">
        <v>170</v>
      </c>
      <c r="B171" t="s">
        <v>781</v>
      </c>
      <c r="C171" t="s">
        <v>782</v>
      </c>
      <c r="D171" t="s">
        <v>32</v>
      </c>
      <c r="E171">
        <v>164.017</v>
      </c>
      <c r="G171">
        <v>0</v>
      </c>
      <c r="H171" t="s">
        <v>110</v>
      </c>
      <c r="I171">
        <v>163.96</v>
      </c>
      <c r="J171" t="s">
        <v>34</v>
      </c>
      <c r="K171">
        <v>47.586103000000001</v>
      </c>
      <c r="L171">
        <v>-122.320374</v>
      </c>
      <c r="M171" t="s">
        <v>783</v>
      </c>
      <c r="N171" t="s">
        <v>784</v>
      </c>
      <c r="O171" t="s">
        <v>113</v>
      </c>
      <c r="P171">
        <v>771</v>
      </c>
      <c r="Q171">
        <v>3103</v>
      </c>
      <c r="R171">
        <v>2603</v>
      </c>
      <c r="S171">
        <v>2104</v>
      </c>
      <c r="T171">
        <v>1610</v>
      </c>
      <c r="U171">
        <v>3103</v>
      </c>
      <c r="V171">
        <v>2603</v>
      </c>
      <c r="W171">
        <v>9999</v>
      </c>
      <c r="X171" t="s">
        <v>38</v>
      </c>
      <c r="Y171">
        <v>1</v>
      </c>
      <c r="Z171">
        <f>ROUND(Table_hqolymsql14p_BridgeInventoryLocation_BRIDGEUNDERLOCATIONS[[#This Row],[VCMIN]] / 100, 0) * 12 + MOD(Table_hqolymsql14p_BridgeInventoryLocation_BRIDGEUNDERLOCATIONS[[#This Row],[VCMIN]], 100)</f>
        <v>315</v>
      </c>
      <c r="AA171">
        <f>Table_hqolymsql14p_BridgeInventoryLocation_BRIDGEUNDERLOCATIONS[[#This Row],[VCMIN_Inches]]-3</f>
        <v>312</v>
      </c>
      <c r="AB171">
        <f>(TRUNC((Table_hqolymsql14p_BridgeInventoryLocation_BRIDGEUNDERLOCATIONS[[#This Row],[Reported Inches]]/12))*100) + MOD(Table_hqolymsql14p_BridgeInventoryLocation_BRIDGEUNDERLOCATIONS[[#This Row],[Reported Inches]], 12)</f>
        <v>2600</v>
      </c>
    </row>
    <row r="172" spans="1:28" x14ac:dyDescent="0.3">
      <c r="A172">
        <v>171</v>
      </c>
      <c r="B172" t="s">
        <v>785</v>
      </c>
      <c r="C172" t="s">
        <v>786</v>
      </c>
      <c r="D172" t="s">
        <v>32</v>
      </c>
      <c r="E172">
        <v>141.96</v>
      </c>
      <c r="G172">
        <v>0</v>
      </c>
      <c r="H172" t="s">
        <v>110</v>
      </c>
      <c r="I172">
        <v>141.9</v>
      </c>
      <c r="J172" t="s">
        <v>34</v>
      </c>
      <c r="K172">
        <v>47.287756000000002</v>
      </c>
      <c r="L172">
        <v>-122.307475</v>
      </c>
      <c r="M172" t="s">
        <v>182</v>
      </c>
      <c r="N172" t="s">
        <v>787</v>
      </c>
      <c r="O172" t="s">
        <v>788</v>
      </c>
      <c r="P172">
        <v>2407</v>
      </c>
      <c r="Q172">
        <v>2511</v>
      </c>
      <c r="R172">
        <v>2011</v>
      </c>
      <c r="S172">
        <v>1910</v>
      </c>
      <c r="T172">
        <v>1905</v>
      </c>
      <c r="U172">
        <v>2511</v>
      </c>
      <c r="V172">
        <v>2011</v>
      </c>
      <c r="W172">
        <v>9999</v>
      </c>
      <c r="X172" t="s">
        <v>34</v>
      </c>
      <c r="Y172">
        <v>1</v>
      </c>
      <c r="Z172">
        <f>ROUND(Table_hqolymsql14p_BridgeInventoryLocation_BRIDGEUNDERLOCATIONS[[#This Row],[VCMIN]] / 100, 0) * 12 + MOD(Table_hqolymsql14p_BridgeInventoryLocation_BRIDGEUNDERLOCATIONS[[#This Row],[VCMIN]], 100)</f>
        <v>251</v>
      </c>
      <c r="AA172">
        <f>Table_hqolymsql14p_BridgeInventoryLocation_BRIDGEUNDERLOCATIONS[[#This Row],[VCMIN_Inches]]-3</f>
        <v>248</v>
      </c>
      <c r="AB172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173" spans="1:28" x14ac:dyDescent="0.3">
      <c r="A173">
        <v>172</v>
      </c>
      <c r="B173" t="s">
        <v>789</v>
      </c>
      <c r="C173" t="s">
        <v>790</v>
      </c>
      <c r="D173" t="s">
        <v>32</v>
      </c>
      <c r="E173">
        <v>33.21</v>
      </c>
      <c r="G173">
        <v>0</v>
      </c>
      <c r="H173" t="s">
        <v>92</v>
      </c>
      <c r="I173">
        <v>33.24</v>
      </c>
      <c r="J173" t="s">
        <v>34</v>
      </c>
      <c r="K173">
        <v>46.605153999999999</v>
      </c>
      <c r="L173">
        <v>-120.485713</v>
      </c>
      <c r="M173" t="s">
        <v>791</v>
      </c>
      <c r="N173" t="s">
        <v>792</v>
      </c>
      <c r="O173" t="s">
        <v>95</v>
      </c>
      <c r="P173">
        <v>256</v>
      </c>
      <c r="Q173">
        <v>1604</v>
      </c>
      <c r="R173">
        <v>1604</v>
      </c>
      <c r="S173">
        <v>1510</v>
      </c>
      <c r="T173">
        <v>1510</v>
      </c>
      <c r="U173">
        <v>1604</v>
      </c>
      <c r="V173">
        <v>1604</v>
      </c>
      <c r="W173">
        <v>9999</v>
      </c>
      <c r="X173" t="s">
        <v>38</v>
      </c>
      <c r="Y173">
        <v>1</v>
      </c>
      <c r="Z173">
        <f>ROUND(Table_hqolymsql14p_BridgeInventoryLocation_BRIDGEUNDERLOCATIONS[[#This Row],[VCMIN]] / 100, 0) * 12 + MOD(Table_hqolymsql14p_BridgeInventoryLocation_BRIDGEUNDERLOCATIONS[[#This Row],[VCMIN]], 100)</f>
        <v>196</v>
      </c>
      <c r="AA173">
        <f>Table_hqolymsql14p_BridgeInventoryLocation_BRIDGEUNDERLOCATIONS[[#This Row],[VCMIN_Inches]]-3</f>
        <v>193</v>
      </c>
      <c r="AB17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74" spans="1:28" x14ac:dyDescent="0.3">
      <c r="A174">
        <v>173</v>
      </c>
      <c r="B174" t="s">
        <v>793</v>
      </c>
      <c r="C174" t="s">
        <v>794</v>
      </c>
      <c r="D174" t="s">
        <v>32</v>
      </c>
      <c r="E174">
        <v>4.82</v>
      </c>
      <c r="G174">
        <v>0</v>
      </c>
      <c r="H174" t="s">
        <v>120</v>
      </c>
      <c r="I174">
        <v>4.82</v>
      </c>
      <c r="J174" t="s">
        <v>34</v>
      </c>
      <c r="K174">
        <v>46.258924999999998</v>
      </c>
      <c r="L174">
        <v>-119.26585799999999</v>
      </c>
      <c r="M174" t="s">
        <v>795</v>
      </c>
      <c r="N174" t="s">
        <v>270</v>
      </c>
      <c r="O174" t="s">
        <v>123</v>
      </c>
      <c r="P174">
        <v>435</v>
      </c>
      <c r="Q174">
        <v>1702</v>
      </c>
      <c r="R174">
        <v>1702</v>
      </c>
      <c r="S174">
        <v>2102</v>
      </c>
      <c r="T174">
        <v>1808</v>
      </c>
      <c r="U174">
        <v>1702</v>
      </c>
      <c r="V174">
        <v>1702</v>
      </c>
      <c r="W174">
        <v>9999</v>
      </c>
      <c r="X174" t="s">
        <v>38</v>
      </c>
      <c r="Y174">
        <v>1</v>
      </c>
      <c r="Z174">
        <f>ROUND(Table_hqolymsql14p_BridgeInventoryLocation_BRIDGEUNDERLOCATIONS[[#This Row],[VCMIN]] / 100, 0) * 12 + MOD(Table_hqolymsql14p_BridgeInventoryLocation_BRIDGEUNDERLOCATIONS[[#This Row],[VCMIN]], 100)</f>
        <v>206</v>
      </c>
      <c r="AA174">
        <f>Table_hqolymsql14p_BridgeInventoryLocation_BRIDGEUNDERLOCATIONS[[#This Row],[VCMIN_Inches]]-3</f>
        <v>203</v>
      </c>
      <c r="AB17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75" spans="1:28" x14ac:dyDescent="0.3">
      <c r="A175">
        <v>174</v>
      </c>
      <c r="B175" t="s">
        <v>796</v>
      </c>
      <c r="C175" t="s">
        <v>797</v>
      </c>
      <c r="D175" t="s">
        <v>32</v>
      </c>
      <c r="E175">
        <v>1.97</v>
      </c>
      <c r="G175">
        <v>0</v>
      </c>
      <c r="H175" t="s">
        <v>751</v>
      </c>
      <c r="I175">
        <v>1.97</v>
      </c>
      <c r="J175" t="s">
        <v>34</v>
      </c>
      <c r="K175">
        <v>47.922533999999999</v>
      </c>
      <c r="L175">
        <v>-122.260667</v>
      </c>
      <c r="M175" t="s">
        <v>798</v>
      </c>
      <c r="N175" t="s">
        <v>270</v>
      </c>
      <c r="O175" t="s">
        <v>799</v>
      </c>
      <c r="P175">
        <v>246</v>
      </c>
      <c r="Q175">
        <v>1601</v>
      </c>
      <c r="R175">
        <v>1601</v>
      </c>
      <c r="S175">
        <v>1601</v>
      </c>
      <c r="T175">
        <v>1601</v>
      </c>
      <c r="U175">
        <v>1601</v>
      </c>
      <c r="V175">
        <v>1601</v>
      </c>
      <c r="W175">
        <v>9999</v>
      </c>
      <c r="X175" t="s">
        <v>38</v>
      </c>
      <c r="Y175">
        <v>1</v>
      </c>
      <c r="Z175">
        <f>ROUND(Table_hqolymsql14p_BridgeInventoryLocation_BRIDGEUNDERLOCATIONS[[#This Row],[VCMIN]] / 100, 0) * 12 + MOD(Table_hqolymsql14p_BridgeInventoryLocation_BRIDGEUNDERLOCATIONS[[#This Row],[VCMIN]], 100)</f>
        <v>193</v>
      </c>
      <c r="AA175">
        <f>Table_hqolymsql14p_BridgeInventoryLocation_BRIDGEUNDERLOCATIONS[[#This Row],[VCMIN_Inches]]-3</f>
        <v>190</v>
      </c>
      <c r="AB175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76" spans="1:28" x14ac:dyDescent="0.3">
      <c r="A176">
        <v>175</v>
      </c>
      <c r="B176" t="s">
        <v>800</v>
      </c>
      <c r="C176" t="s">
        <v>801</v>
      </c>
      <c r="D176" t="s">
        <v>32</v>
      </c>
      <c r="E176">
        <v>164.55</v>
      </c>
      <c r="G176">
        <v>0</v>
      </c>
      <c r="H176" t="s">
        <v>110</v>
      </c>
      <c r="I176">
        <v>164.49</v>
      </c>
      <c r="J176" t="s">
        <v>34</v>
      </c>
      <c r="K176">
        <v>47.593646999999997</v>
      </c>
      <c r="L176">
        <v>-122.32090599999999</v>
      </c>
      <c r="M176" t="s">
        <v>802</v>
      </c>
      <c r="N176" t="s">
        <v>37</v>
      </c>
      <c r="O176" t="s">
        <v>113</v>
      </c>
      <c r="P176">
        <v>1685</v>
      </c>
      <c r="Q176">
        <v>1805</v>
      </c>
      <c r="R176">
        <v>1711</v>
      </c>
      <c r="S176">
        <v>1903</v>
      </c>
      <c r="T176">
        <v>1900</v>
      </c>
      <c r="U176">
        <v>1805</v>
      </c>
      <c r="V176">
        <v>1711</v>
      </c>
      <c r="W176">
        <v>9999</v>
      </c>
      <c r="X176" t="s">
        <v>38</v>
      </c>
      <c r="Y176">
        <v>1</v>
      </c>
      <c r="Z176">
        <f>ROUND(Table_hqolymsql14p_BridgeInventoryLocation_BRIDGEUNDERLOCATIONS[[#This Row],[VCMIN]] / 100, 0) * 12 + MOD(Table_hqolymsql14p_BridgeInventoryLocation_BRIDGEUNDERLOCATIONS[[#This Row],[VCMIN]], 100)</f>
        <v>215</v>
      </c>
      <c r="AA176">
        <f>Table_hqolymsql14p_BridgeInventoryLocation_BRIDGEUNDERLOCATIONS[[#This Row],[VCMIN_Inches]]-3</f>
        <v>212</v>
      </c>
      <c r="AB176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77" spans="1:28" x14ac:dyDescent="0.3">
      <c r="A177">
        <v>176</v>
      </c>
      <c r="B177" t="s">
        <v>803</v>
      </c>
      <c r="C177" t="s">
        <v>804</v>
      </c>
      <c r="D177" t="s">
        <v>32</v>
      </c>
      <c r="E177">
        <v>13.65</v>
      </c>
      <c r="G177">
        <v>0</v>
      </c>
      <c r="H177" t="s">
        <v>45</v>
      </c>
      <c r="I177">
        <v>13.12</v>
      </c>
      <c r="J177" t="s">
        <v>34</v>
      </c>
      <c r="K177">
        <v>47.372793000000001</v>
      </c>
      <c r="L177">
        <v>-122.092118</v>
      </c>
      <c r="M177" t="s">
        <v>805</v>
      </c>
      <c r="N177" t="s">
        <v>806</v>
      </c>
      <c r="O177" t="s">
        <v>48</v>
      </c>
      <c r="P177">
        <v>304</v>
      </c>
      <c r="Q177">
        <v>1804</v>
      </c>
      <c r="R177">
        <v>1800</v>
      </c>
      <c r="S177">
        <v>1710</v>
      </c>
      <c r="T177">
        <v>1708</v>
      </c>
      <c r="U177">
        <v>1804</v>
      </c>
      <c r="V177">
        <v>1800</v>
      </c>
      <c r="W177">
        <v>9999</v>
      </c>
      <c r="X177" t="s">
        <v>38</v>
      </c>
      <c r="Y177">
        <v>1</v>
      </c>
      <c r="Z177">
        <f>ROUND(Table_hqolymsql14p_BridgeInventoryLocation_BRIDGEUNDERLOCATIONS[[#This Row],[VCMIN]] / 100, 0) * 12 + MOD(Table_hqolymsql14p_BridgeInventoryLocation_BRIDGEUNDERLOCATIONS[[#This Row],[VCMIN]], 100)</f>
        <v>216</v>
      </c>
      <c r="AA177">
        <f>Table_hqolymsql14p_BridgeInventoryLocation_BRIDGEUNDERLOCATIONS[[#This Row],[VCMIN_Inches]]-3</f>
        <v>213</v>
      </c>
      <c r="AB177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78" spans="1:28" x14ac:dyDescent="0.3">
      <c r="A178">
        <v>177</v>
      </c>
      <c r="B178" t="s">
        <v>807</v>
      </c>
      <c r="C178" t="s">
        <v>808</v>
      </c>
      <c r="D178" t="s">
        <v>32</v>
      </c>
      <c r="E178">
        <v>30.4</v>
      </c>
      <c r="G178">
        <v>0</v>
      </c>
      <c r="H178" t="s">
        <v>158</v>
      </c>
      <c r="I178">
        <v>25.6</v>
      </c>
      <c r="J178" t="s">
        <v>34</v>
      </c>
      <c r="K178">
        <v>47.470377999999997</v>
      </c>
      <c r="L178">
        <v>-122.331715</v>
      </c>
      <c r="M178" t="s">
        <v>809</v>
      </c>
      <c r="N178" t="s">
        <v>810</v>
      </c>
      <c r="O178" t="s">
        <v>161</v>
      </c>
      <c r="P178">
        <v>241</v>
      </c>
      <c r="Q178">
        <v>1607</v>
      </c>
      <c r="R178">
        <v>1607</v>
      </c>
      <c r="S178">
        <v>1611</v>
      </c>
      <c r="T178">
        <v>1611</v>
      </c>
      <c r="U178">
        <v>1607</v>
      </c>
      <c r="V178">
        <v>1607</v>
      </c>
      <c r="W178">
        <v>9999</v>
      </c>
      <c r="X178" t="s">
        <v>38</v>
      </c>
      <c r="Y178">
        <v>1</v>
      </c>
      <c r="Z178">
        <f>ROUND(Table_hqolymsql14p_BridgeInventoryLocation_BRIDGEUNDERLOCATIONS[[#This Row],[VCMIN]] / 100, 0) * 12 + MOD(Table_hqolymsql14p_BridgeInventoryLocation_BRIDGEUNDERLOCATIONS[[#This Row],[VCMIN]], 100)</f>
        <v>199</v>
      </c>
      <c r="AA178">
        <f>Table_hqolymsql14p_BridgeInventoryLocation_BRIDGEUNDERLOCATIONS[[#This Row],[VCMIN_Inches]]-3</f>
        <v>196</v>
      </c>
      <c r="AB17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79" spans="1:28" x14ac:dyDescent="0.3">
      <c r="A179">
        <v>178</v>
      </c>
      <c r="B179" t="s">
        <v>811</v>
      </c>
      <c r="C179" t="s">
        <v>812</v>
      </c>
      <c r="D179" t="s">
        <v>32</v>
      </c>
      <c r="E179">
        <v>285.58</v>
      </c>
      <c r="G179">
        <v>0</v>
      </c>
      <c r="H179" t="s">
        <v>33</v>
      </c>
      <c r="I179">
        <v>287.88</v>
      </c>
      <c r="J179" t="s">
        <v>34</v>
      </c>
      <c r="K179">
        <v>47.673876999999997</v>
      </c>
      <c r="L179">
        <v>-117.281786</v>
      </c>
      <c r="M179" t="s">
        <v>813</v>
      </c>
      <c r="N179" t="s">
        <v>814</v>
      </c>
      <c r="O179" t="s">
        <v>37</v>
      </c>
      <c r="P179">
        <v>168</v>
      </c>
      <c r="Q179">
        <v>1708</v>
      </c>
      <c r="R179">
        <v>1705</v>
      </c>
      <c r="S179">
        <v>1709</v>
      </c>
      <c r="T179">
        <v>1704</v>
      </c>
      <c r="U179">
        <v>1708</v>
      </c>
      <c r="V179">
        <v>1705</v>
      </c>
      <c r="W179">
        <v>9999</v>
      </c>
      <c r="X179" t="s">
        <v>38</v>
      </c>
      <c r="Y179">
        <v>1</v>
      </c>
      <c r="Z179">
        <f>ROUND(Table_hqolymsql14p_BridgeInventoryLocation_BRIDGEUNDERLOCATIONS[[#This Row],[VCMIN]] / 100, 0) * 12 + MOD(Table_hqolymsql14p_BridgeInventoryLocation_BRIDGEUNDERLOCATIONS[[#This Row],[VCMIN]], 100)</f>
        <v>209</v>
      </c>
      <c r="AA179">
        <f>Table_hqolymsql14p_BridgeInventoryLocation_BRIDGEUNDERLOCATIONS[[#This Row],[VCMIN_Inches]]-3</f>
        <v>206</v>
      </c>
      <c r="AB179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80" spans="1:28" x14ac:dyDescent="0.3">
      <c r="A180">
        <v>179</v>
      </c>
      <c r="B180" t="s">
        <v>815</v>
      </c>
      <c r="C180" t="s">
        <v>816</v>
      </c>
      <c r="D180" t="s">
        <v>32</v>
      </c>
      <c r="E180">
        <v>6.45</v>
      </c>
      <c r="G180">
        <v>0</v>
      </c>
      <c r="H180" t="s">
        <v>195</v>
      </c>
      <c r="I180">
        <v>33.04</v>
      </c>
      <c r="J180" t="s">
        <v>34</v>
      </c>
      <c r="K180">
        <v>45.682856000000001</v>
      </c>
      <c r="L180">
        <v>-122.593777</v>
      </c>
      <c r="M180" t="s">
        <v>817</v>
      </c>
      <c r="N180" t="s">
        <v>661</v>
      </c>
      <c r="O180" t="s">
        <v>198</v>
      </c>
      <c r="P180">
        <v>448</v>
      </c>
      <c r="Q180">
        <v>1610</v>
      </c>
      <c r="R180">
        <v>1606</v>
      </c>
      <c r="S180">
        <v>1702</v>
      </c>
      <c r="T180">
        <v>1701</v>
      </c>
      <c r="U180">
        <v>1610</v>
      </c>
      <c r="V180">
        <v>1606</v>
      </c>
      <c r="W180">
        <v>9999</v>
      </c>
      <c r="X180" t="s">
        <v>38</v>
      </c>
      <c r="Y180">
        <v>1</v>
      </c>
      <c r="Z180">
        <f>ROUND(Table_hqolymsql14p_BridgeInventoryLocation_BRIDGEUNDERLOCATIONS[[#This Row],[VCMIN]] / 100, 0) * 12 + MOD(Table_hqolymsql14p_BridgeInventoryLocation_BRIDGEUNDERLOCATIONS[[#This Row],[VCMIN]], 100)</f>
        <v>198</v>
      </c>
      <c r="AA180">
        <f>Table_hqolymsql14p_BridgeInventoryLocation_BRIDGEUNDERLOCATIONS[[#This Row],[VCMIN_Inches]]-3</f>
        <v>195</v>
      </c>
      <c r="AB18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81" spans="1:28" x14ac:dyDescent="0.3">
      <c r="A181">
        <v>180</v>
      </c>
      <c r="B181" t="s">
        <v>818</v>
      </c>
      <c r="C181" t="s">
        <v>819</v>
      </c>
      <c r="D181" t="s">
        <v>32</v>
      </c>
      <c r="E181">
        <v>134.65899999999999</v>
      </c>
      <c r="G181">
        <v>0</v>
      </c>
      <c r="H181" t="s">
        <v>110</v>
      </c>
      <c r="I181">
        <v>134.6</v>
      </c>
      <c r="J181" t="s">
        <v>34</v>
      </c>
      <c r="K181">
        <v>47.238576999999999</v>
      </c>
      <c r="L181">
        <v>-122.416634</v>
      </c>
      <c r="M181" t="s">
        <v>820</v>
      </c>
      <c r="N181" t="s">
        <v>821</v>
      </c>
      <c r="O181" t="s">
        <v>113</v>
      </c>
      <c r="P181">
        <v>374</v>
      </c>
      <c r="Q181">
        <v>3910</v>
      </c>
      <c r="R181">
        <v>3302</v>
      </c>
      <c r="S181">
        <v>4800</v>
      </c>
      <c r="T181">
        <v>4300</v>
      </c>
      <c r="U181">
        <v>3910</v>
      </c>
      <c r="V181">
        <v>3302</v>
      </c>
      <c r="W181">
        <v>9999</v>
      </c>
      <c r="X181" t="s">
        <v>38</v>
      </c>
      <c r="Y181">
        <v>1</v>
      </c>
      <c r="Z181">
        <f>ROUND(Table_hqolymsql14p_BridgeInventoryLocation_BRIDGEUNDERLOCATIONS[[#This Row],[VCMIN]] / 100, 0) * 12 + MOD(Table_hqolymsql14p_BridgeInventoryLocation_BRIDGEUNDERLOCATIONS[[#This Row],[VCMIN]], 100)</f>
        <v>398</v>
      </c>
      <c r="AA181">
        <f>Table_hqolymsql14p_BridgeInventoryLocation_BRIDGEUNDERLOCATIONS[[#This Row],[VCMIN_Inches]]-3</f>
        <v>395</v>
      </c>
      <c r="AB181">
        <f>(TRUNC((Table_hqolymsql14p_BridgeInventoryLocation_BRIDGEUNDERLOCATIONS[[#This Row],[Reported Inches]]/12))*100) + MOD(Table_hqolymsql14p_BridgeInventoryLocation_BRIDGEUNDERLOCATIONS[[#This Row],[Reported Inches]], 12)</f>
        <v>3211</v>
      </c>
    </row>
    <row r="182" spans="1:28" x14ac:dyDescent="0.3">
      <c r="A182">
        <v>181</v>
      </c>
      <c r="B182" t="s">
        <v>822</v>
      </c>
      <c r="C182" t="s">
        <v>823</v>
      </c>
      <c r="D182" t="s">
        <v>32</v>
      </c>
      <c r="E182">
        <v>60.98</v>
      </c>
      <c r="G182">
        <v>0</v>
      </c>
      <c r="H182" t="s">
        <v>110</v>
      </c>
      <c r="I182">
        <v>60.91</v>
      </c>
      <c r="J182" t="s">
        <v>34</v>
      </c>
      <c r="K182">
        <v>46.439551999999999</v>
      </c>
      <c r="L182">
        <v>-122.88860200000001</v>
      </c>
      <c r="M182" t="s">
        <v>824</v>
      </c>
      <c r="N182" t="s">
        <v>825</v>
      </c>
      <c r="O182" t="s">
        <v>113</v>
      </c>
      <c r="P182">
        <v>177</v>
      </c>
      <c r="Q182">
        <v>1504</v>
      </c>
      <c r="R182">
        <v>1500</v>
      </c>
      <c r="S182">
        <v>1503</v>
      </c>
      <c r="T182">
        <v>1500</v>
      </c>
      <c r="U182">
        <v>1504</v>
      </c>
      <c r="V182">
        <v>1500</v>
      </c>
      <c r="W182">
        <v>9999</v>
      </c>
      <c r="X182" t="s">
        <v>38</v>
      </c>
      <c r="Y182">
        <v>1</v>
      </c>
      <c r="Z182">
        <f>ROUND(Table_hqolymsql14p_BridgeInventoryLocation_BRIDGEUNDERLOCATIONS[[#This Row],[VCMIN]] / 100, 0) * 12 + MOD(Table_hqolymsql14p_BridgeInventoryLocation_BRIDGEUNDERLOCATIONS[[#This Row],[VCMIN]], 100)</f>
        <v>180</v>
      </c>
      <c r="AA182">
        <f>Table_hqolymsql14p_BridgeInventoryLocation_BRIDGEUNDERLOCATIONS[[#This Row],[VCMIN_Inches]]-3</f>
        <v>177</v>
      </c>
      <c r="AB182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183" spans="1:28" x14ac:dyDescent="0.3">
      <c r="A183">
        <v>182</v>
      </c>
      <c r="B183" t="s">
        <v>826</v>
      </c>
      <c r="C183" t="s">
        <v>827</v>
      </c>
      <c r="D183" t="s">
        <v>32</v>
      </c>
      <c r="E183">
        <v>29.14</v>
      </c>
      <c r="G183">
        <v>0</v>
      </c>
      <c r="H183" t="s">
        <v>176</v>
      </c>
      <c r="I183">
        <v>29.67</v>
      </c>
      <c r="J183" t="s">
        <v>34</v>
      </c>
      <c r="K183">
        <v>47.777622000000001</v>
      </c>
      <c r="L183">
        <v>-122.31766500000001</v>
      </c>
      <c r="M183" t="s">
        <v>828</v>
      </c>
      <c r="N183" t="s">
        <v>113</v>
      </c>
      <c r="O183" t="s">
        <v>673</v>
      </c>
      <c r="P183">
        <v>200</v>
      </c>
      <c r="Q183">
        <v>1810</v>
      </c>
      <c r="R183">
        <v>1807</v>
      </c>
      <c r="S183">
        <v>1811</v>
      </c>
      <c r="T183">
        <v>1808</v>
      </c>
      <c r="U183">
        <v>1810</v>
      </c>
      <c r="V183">
        <v>1807</v>
      </c>
      <c r="W183">
        <v>9999</v>
      </c>
      <c r="X183" t="s">
        <v>38</v>
      </c>
      <c r="Y183">
        <v>1</v>
      </c>
      <c r="Z183">
        <f>ROUND(Table_hqolymsql14p_BridgeInventoryLocation_BRIDGEUNDERLOCATIONS[[#This Row],[VCMIN]] / 100, 0) * 12 + MOD(Table_hqolymsql14p_BridgeInventoryLocation_BRIDGEUNDERLOCATIONS[[#This Row],[VCMIN]], 100)</f>
        <v>223</v>
      </c>
      <c r="AA183">
        <f>Table_hqolymsql14p_BridgeInventoryLocation_BRIDGEUNDERLOCATIONS[[#This Row],[VCMIN_Inches]]-3</f>
        <v>220</v>
      </c>
      <c r="AB183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84" spans="1:28" x14ac:dyDescent="0.3">
      <c r="A184">
        <v>183</v>
      </c>
      <c r="B184" t="s">
        <v>829</v>
      </c>
      <c r="C184" t="s">
        <v>830</v>
      </c>
      <c r="D184" t="s">
        <v>32</v>
      </c>
      <c r="E184">
        <v>182.92</v>
      </c>
      <c r="G184">
        <v>0</v>
      </c>
      <c r="H184" t="s">
        <v>110</v>
      </c>
      <c r="I184">
        <v>182.86</v>
      </c>
      <c r="J184" t="s">
        <v>34</v>
      </c>
      <c r="K184">
        <v>47.834848000000001</v>
      </c>
      <c r="L184">
        <v>-122.26162600000001</v>
      </c>
      <c r="M184" t="s">
        <v>831</v>
      </c>
      <c r="N184" t="s">
        <v>832</v>
      </c>
      <c r="O184" t="s">
        <v>113</v>
      </c>
      <c r="P184">
        <v>478</v>
      </c>
      <c r="Q184">
        <v>1800</v>
      </c>
      <c r="R184">
        <v>1700</v>
      </c>
      <c r="S184">
        <v>2006</v>
      </c>
      <c r="T184">
        <v>1806</v>
      </c>
      <c r="U184">
        <v>1800</v>
      </c>
      <c r="V184">
        <v>1700</v>
      </c>
      <c r="W184">
        <v>9999</v>
      </c>
      <c r="X184" t="s">
        <v>38</v>
      </c>
      <c r="Y184">
        <v>1</v>
      </c>
      <c r="Z184">
        <f>ROUND(Table_hqolymsql14p_BridgeInventoryLocation_BRIDGEUNDERLOCATIONS[[#This Row],[VCMIN]] / 100, 0) * 12 + MOD(Table_hqolymsql14p_BridgeInventoryLocation_BRIDGEUNDERLOCATIONS[[#This Row],[VCMIN]], 100)</f>
        <v>204</v>
      </c>
      <c r="AA184">
        <f>Table_hqolymsql14p_BridgeInventoryLocation_BRIDGEUNDERLOCATIONS[[#This Row],[VCMIN_Inches]]-3</f>
        <v>201</v>
      </c>
      <c r="AB18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85" spans="1:28" x14ac:dyDescent="0.3">
      <c r="A185">
        <v>184</v>
      </c>
      <c r="B185" t="s">
        <v>833</v>
      </c>
      <c r="C185" t="s">
        <v>834</v>
      </c>
      <c r="D185" t="s">
        <v>32</v>
      </c>
      <c r="E185">
        <v>285.52999999999997</v>
      </c>
      <c r="G185">
        <v>0</v>
      </c>
      <c r="H185" t="s">
        <v>33</v>
      </c>
      <c r="I185">
        <v>287.83</v>
      </c>
      <c r="J185" t="s">
        <v>34</v>
      </c>
      <c r="K185">
        <v>47.673729999999999</v>
      </c>
      <c r="L185">
        <v>-117.28279999999999</v>
      </c>
      <c r="M185" t="s">
        <v>835</v>
      </c>
      <c r="N185" t="s">
        <v>836</v>
      </c>
      <c r="O185" t="s">
        <v>37</v>
      </c>
      <c r="P185">
        <v>216</v>
      </c>
      <c r="Q185">
        <v>1611</v>
      </c>
      <c r="R185">
        <v>1606</v>
      </c>
      <c r="S185">
        <v>1611</v>
      </c>
      <c r="T185">
        <v>1608</v>
      </c>
      <c r="U185">
        <v>1611</v>
      </c>
      <c r="V185">
        <v>1606</v>
      </c>
      <c r="W185">
        <v>9999</v>
      </c>
      <c r="X185" t="s">
        <v>38</v>
      </c>
      <c r="Y185">
        <v>1</v>
      </c>
      <c r="Z185">
        <f>ROUND(Table_hqolymsql14p_BridgeInventoryLocation_BRIDGEUNDERLOCATIONS[[#This Row],[VCMIN]] / 100, 0) * 12 + MOD(Table_hqolymsql14p_BridgeInventoryLocation_BRIDGEUNDERLOCATIONS[[#This Row],[VCMIN]], 100)</f>
        <v>198</v>
      </c>
      <c r="AA185">
        <f>Table_hqolymsql14p_BridgeInventoryLocation_BRIDGEUNDERLOCATIONS[[#This Row],[VCMIN_Inches]]-3</f>
        <v>195</v>
      </c>
      <c r="AB18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86" spans="1:28" x14ac:dyDescent="0.3">
      <c r="A186">
        <v>185</v>
      </c>
      <c r="B186" t="s">
        <v>837</v>
      </c>
      <c r="C186" t="s">
        <v>838</v>
      </c>
      <c r="D186" t="s">
        <v>32</v>
      </c>
      <c r="E186">
        <v>13.68</v>
      </c>
      <c r="G186">
        <v>0</v>
      </c>
      <c r="H186" t="s">
        <v>98</v>
      </c>
      <c r="I186">
        <v>13.69</v>
      </c>
      <c r="J186" t="s">
        <v>34</v>
      </c>
      <c r="K186">
        <v>47.615426999999997</v>
      </c>
      <c r="L186">
        <v>-122.188918</v>
      </c>
      <c r="M186" t="s">
        <v>839</v>
      </c>
      <c r="N186" t="s">
        <v>840</v>
      </c>
      <c r="O186" t="s">
        <v>841</v>
      </c>
      <c r="P186">
        <v>243</v>
      </c>
      <c r="Q186">
        <v>1807</v>
      </c>
      <c r="R186">
        <v>1807</v>
      </c>
      <c r="U186">
        <v>1807</v>
      </c>
      <c r="V186">
        <v>1807</v>
      </c>
      <c r="W186">
        <v>9999</v>
      </c>
      <c r="X186" t="s">
        <v>38</v>
      </c>
      <c r="Y186">
        <v>1</v>
      </c>
      <c r="Z186">
        <f>ROUND(Table_hqolymsql14p_BridgeInventoryLocation_BRIDGEUNDERLOCATIONS[[#This Row],[VCMIN]] / 100, 0) * 12 + MOD(Table_hqolymsql14p_BridgeInventoryLocation_BRIDGEUNDERLOCATIONS[[#This Row],[VCMIN]], 100)</f>
        <v>223</v>
      </c>
      <c r="AA186">
        <f>Table_hqolymsql14p_BridgeInventoryLocation_BRIDGEUNDERLOCATIONS[[#This Row],[VCMIN_Inches]]-3</f>
        <v>220</v>
      </c>
      <c r="AB186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87" spans="1:28" x14ac:dyDescent="0.3">
      <c r="A187">
        <v>186</v>
      </c>
      <c r="B187" t="s">
        <v>842</v>
      </c>
      <c r="C187" t="s">
        <v>843</v>
      </c>
      <c r="D187" t="s">
        <v>32</v>
      </c>
      <c r="E187">
        <v>122.74</v>
      </c>
      <c r="G187">
        <v>0</v>
      </c>
      <c r="H187" t="s">
        <v>110</v>
      </c>
      <c r="I187">
        <v>122.68</v>
      </c>
      <c r="J187" t="s">
        <v>34</v>
      </c>
      <c r="K187">
        <v>47.118552999999999</v>
      </c>
      <c r="L187">
        <v>-122.55704299999999</v>
      </c>
      <c r="M187" t="s">
        <v>844</v>
      </c>
      <c r="N187" t="s">
        <v>845</v>
      </c>
      <c r="O187" t="s">
        <v>113</v>
      </c>
      <c r="P187">
        <v>104</v>
      </c>
      <c r="Q187">
        <v>1605</v>
      </c>
      <c r="R187">
        <v>1502</v>
      </c>
      <c r="S187">
        <v>1608</v>
      </c>
      <c r="T187">
        <v>1506</v>
      </c>
      <c r="U187">
        <v>1605</v>
      </c>
      <c r="V187">
        <v>1502</v>
      </c>
      <c r="W187">
        <v>9999</v>
      </c>
      <c r="X187" t="s">
        <v>38</v>
      </c>
      <c r="Y187">
        <v>1</v>
      </c>
      <c r="Z187">
        <f>ROUND(Table_hqolymsql14p_BridgeInventoryLocation_BRIDGEUNDERLOCATIONS[[#This Row],[VCMIN]] / 100, 0) * 12 + MOD(Table_hqolymsql14p_BridgeInventoryLocation_BRIDGEUNDERLOCATIONS[[#This Row],[VCMIN]], 100)</f>
        <v>182</v>
      </c>
      <c r="AA187">
        <f>Table_hqolymsql14p_BridgeInventoryLocation_BRIDGEUNDERLOCATIONS[[#This Row],[VCMIN_Inches]]-3</f>
        <v>179</v>
      </c>
      <c r="AB187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88" spans="1:28" x14ac:dyDescent="0.3">
      <c r="A188">
        <v>187</v>
      </c>
      <c r="B188" t="s">
        <v>846</v>
      </c>
      <c r="C188" t="s">
        <v>847</v>
      </c>
      <c r="D188" t="s">
        <v>32</v>
      </c>
      <c r="E188">
        <v>183.17</v>
      </c>
      <c r="G188">
        <v>0</v>
      </c>
      <c r="H188" t="s">
        <v>33</v>
      </c>
      <c r="I188">
        <v>184.89</v>
      </c>
      <c r="J188" t="s">
        <v>34</v>
      </c>
      <c r="K188">
        <v>47.088714000000003</v>
      </c>
      <c r="L188">
        <v>-119.129355</v>
      </c>
      <c r="M188" t="s">
        <v>848</v>
      </c>
      <c r="N188" t="s">
        <v>849</v>
      </c>
      <c r="O188" t="s">
        <v>37</v>
      </c>
      <c r="P188">
        <v>217</v>
      </c>
      <c r="Q188">
        <v>1703</v>
      </c>
      <c r="R188">
        <v>1610</v>
      </c>
      <c r="S188">
        <v>1605</v>
      </c>
      <c r="T188">
        <v>1605</v>
      </c>
      <c r="U188">
        <v>1703</v>
      </c>
      <c r="V188">
        <v>1610</v>
      </c>
      <c r="W188">
        <v>9999</v>
      </c>
      <c r="X188" t="s">
        <v>38</v>
      </c>
      <c r="Y188">
        <v>1</v>
      </c>
      <c r="Z188">
        <f>ROUND(Table_hqolymsql14p_BridgeInventoryLocation_BRIDGEUNDERLOCATIONS[[#This Row],[VCMIN]] / 100, 0) * 12 + MOD(Table_hqolymsql14p_BridgeInventoryLocation_BRIDGEUNDERLOCATIONS[[#This Row],[VCMIN]], 100)</f>
        <v>202</v>
      </c>
      <c r="AA188">
        <f>Table_hqolymsql14p_BridgeInventoryLocation_BRIDGEUNDERLOCATIONS[[#This Row],[VCMIN_Inches]]-3</f>
        <v>199</v>
      </c>
      <c r="AB18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89" spans="1:28" x14ac:dyDescent="0.3">
      <c r="A189">
        <v>188</v>
      </c>
      <c r="B189" t="s">
        <v>850</v>
      </c>
      <c r="C189" t="s">
        <v>851</v>
      </c>
      <c r="D189" t="s">
        <v>32</v>
      </c>
      <c r="E189">
        <v>25.45</v>
      </c>
      <c r="G189">
        <v>0</v>
      </c>
      <c r="H189" t="s">
        <v>176</v>
      </c>
      <c r="I189">
        <v>25.49</v>
      </c>
      <c r="J189" t="s">
        <v>34</v>
      </c>
      <c r="K189">
        <v>47.799630999999998</v>
      </c>
      <c r="L189">
        <v>-122.37763200000001</v>
      </c>
      <c r="M189" t="s">
        <v>852</v>
      </c>
      <c r="N189" t="s">
        <v>853</v>
      </c>
      <c r="O189" t="s">
        <v>854</v>
      </c>
      <c r="P189">
        <v>53</v>
      </c>
      <c r="Q189">
        <v>1706</v>
      </c>
      <c r="R189">
        <v>1706</v>
      </c>
      <c r="S189">
        <v>1706</v>
      </c>
      <c r="T189">
        <v>1706</v>
      </c>
      <c r="W189">
        <v>9999</v>
      </c>
      <c r="X189" t="s">
        <v>38</v>
      </c>
      <c r="Y189">
        <v>1</v>
      </c>
      <c r="Z189">
        <f>ROUND(Table_hqolymsql14p_BridgeInventoryLocation_BRIDGEUNDERLOCATIONS[[#This Row],[VCMIN]] / 100, 0) * 12 + MOD(Table_hqolymsql14p_BridgeInventoryLocation_BRIDGEUNDERLOCATIONS[[#This Row],[VCMIN]], 100)</f>
        <v>210</v>
      </c>
      <c r="AA189">
        <f>Table_hqolymsql14p_BridgeInventoryLocation_BRIDGEUNDERLOCATIONS[[#This Row],[VCMIN_Inches]]-3</f>
        <v>207</v>
      </c>
      <c r="AB189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90" spans="1:28" x14ac:dyDescent="0.3">
      <c r="A190">
        <v>189</v>
      </c>
      <c r="B190" t="s">
        <v>855</v>
      </c>
      <c r="C190" t="s">
        <v>856</v>
      </c>
      <c r="D190" t="s">
        <v>32</v>
      </c>
      <c r="E190">
        <v>361.46</v>
      </c>
      <c r="G190">
        <v>0</v>
      </c>
      <c r="H190" t="s">
        <v>104</v>
      </c>
      <c r="I190">
        <v>363.31</v>
      </c>
      <c r="J190" t="s">
        <v>34</v>
      </c>
      <c r="K190">
        <v>47.042214999999999</v>
      </c>
      <c r="L190">
        <v>-122.98205799999999</v>
      </c>
      <c r="M190" t="s">
        <v>857</v>
      </c>
      <c r="N190" t="s">
        <v>858</v>
      </c>
      <c r="O190" t="s">
        <v>107</v>
      </c>
      <c r="P190">
        <v>190</v>
      </c>
      <c r="Q190">
        <v>1904</v>
      </c>
      <c r="R190">
        <v>1807</v>
      </c>
      <c r="S190">
        <v>1604</v>
      </c>
      <c r="T190">
        <v>1602</v>
      </c>
      <c r="U190">
        <v>1904</v>
      </c>
      <c r="V190">
        <v>1807</v>
      </c>
      <c r="W190">
        <v>9999</v>
      </c>
      <c r="X190" t="s">
        <v>38</v>
      </c>
      <c r="Y190">
        <v>1</v>
      </c>
      <c r="Z190">
        <f>ROUND(Table_hqolymsql14p_BridgeInventoryLocation_BRIDGEUNDERLOCATIONS[[#This Row],[VCMIN]] / 100, 0) * 12 + MOD(Table_hqolymsql14p_BridgeInventoryLocation_BRIDGEUNDERLOCATIONS[[#This Row],[VCMIN]], 100)</f>
        <v>223</v>
      </c>
      <c r="AA190">
        <f>Table_hqolymsql14p_BridgeInventoryLocation_BRIDGEUNDERLOCATIONS[[#This Row],[VCMIN_Inches]]-3</f>
        <v>220</v>
      </c>
      <c r="AB190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91" spans="1:28" x14ac:dyDescent="0.3">
      <c r="A191">
        <v>190</v>
      </c>
      <c r="B191" t="s">
        <v>859</v>
      </c>
      <c r="C191" t="s">
        <v>860</v>
      </c>
      <c r="D191" t="s">
        <v>32</v>
      </c>
      <c r="E191">
        <v>232.81</v>
      </c>
      <c r="G191">
        <v>0</v>
      </c>
      <c r="H191" t="s">
        <v>33</v>
      </c>
      <c r="I191">
        <v>235.1</v>
      </c>
      <c r="J191" t="s">
        <v>34</v>
      </c>
      <c r="K191">
        <v>47.233862000000002</v>
      </c>
      <c r="L191">
        <v>-118.151364</v>
      </c>
      <c r="M191" t="s">
        <v>861</v>
      </c>
      <c r="N191" t="s">
        <v>862</v>
      </c>
      <c r="O191" t="s">
        <v>37</v>
      </c>
      <c r="P191">
        <v>305</v>
      </c>
      <c r="Q191">
        <v>1608</v>
      </c>
      <c r="R191">
        <v>1604</v>
      </c>
      <c r="S191">
        <v>1611</v>
      </c>
      <c r="T191">
        <v>1609</v>
      </c>
      <c r="U191">
        <v>1608</v>
      </c>
      <c r="V191">
        <v>1604</v>
      </c>
      <c r="W191">
        <v>9999</v>
      </c>
      <c r="X191" t="s">
        <v>38</v>
      </c>
      <c r="Y191">
        <v>1</v>
      </c>
      <c r="Z191">
        <f>ROUND(Table_hqolymsql14p_BridgeInventoryLocation_BRIDGEUNDERLOCATIONS[[#This Row],[VCMIN]] / 100, 0) * 12 + MOD(Table_hqolymsql14p_BridgeInventoryLocation_BRIDGEUNDERLOCATIONS[[#This Row],[VCMIN]], 100)</f>
        <v>196</v>
      </c>
      <c r="AA191">
        <f>Table_hqolymsql14p_BridgeInventoryLocation_BRIDGEUNDERLOCATIONS[[#This Row],[VCMIN_Inches]]-3</f>
        <v>193</v>
      </c>
      <c r="AB191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92" spans="1:28" x14ac:dyDescent="0.3">
      <c r="A192">
        <v>191</v>
      </c>
      <c r="B192" t="s">
        <v>863</v>
      </c>
      <c r="C192" t="s">
        <v>864</v>
      </c>
      <c r="D192" t="s">
        <v>32</v>
      </c>
      <c r="E192">
        <v>11.06</v>
      </c>
      <c r="G192">
        <v>0</v>
      </c>
      <c r="H192" t="s">
        <v>207</v>
      </c>
      <c r="I192">
        <v>11.11</v>
      </c>
      <c r="J192" t="s">
        <v>34</v>
      </c>
      <c r="K192">
        <v>47.758902999999997</v>
      </c>
      <c r="L192">
        <v>-122.183899</v>
      </c>
      <c r="M192" t="s">
        <v>865</v>
      </c>
      <c r="N192" t="s">
        <v>101</v>
      </c>
      <c r="O192" t="s">
        <v>866</v>
      </c>
      <c r="P192">
        <v>1352</v>
      </c>
      <c r="Q192">
        <v>1708</v>
      </c>
      <c r="R192">
        <v>1609</v>
      </c>
      <c r="S192">
        <v>1911</v>
      </c>
      <c r="T192">
        <v>1901</v>
      </c>
      <c r="U192">
        <v>1708</v>
      </c>
      <c r="V192">
        <v>1609</v>
      </c>
      <c r="W192">
        <v>9999</v>
      </c>
      <c r="X192" t="s">
        <v>38</v>
      </c>
      <c r="Y192">
        <v>1</v>
      </c>
      <c r="Z192">
        <f>ROUND(Table_hqolymsql14p_BridgeInventoryLocation_BRIDGEUNDERLOCATIONS[[#This Row],[VCMIN]] / 100, 0) * 12 + MOD(Table_hqolymsql14p_BridgeInventoryLocation_BRIDGEUNDERLOCATIONS[[#This Row],[VCMIN]], 100)</f>
        <v>201</v>
      </c>
      <c r="AA192">
        <f>Table_hqolymsql14p_BridgeInventoryLocation_BRIDGEUNDERLOCATIONS[[#This Row],[VCMIN_Inches]]-3</f>
        <v>198</v>
      </c>
      <c r="AB19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93" spans="1:28" x14ac:dyDescent="0.3">
      <c r="A193">
        <v>192</v>
      </c>
      <c r="B193" t="s">
        <v>867</v>
      </c>
      <c r="C193" t="s">
        <v>868</v>
      </c>
      <c r="D193" t="s">
        <v>32</v>
      </c>
      <c r="E193">
        <v>27.6</v>
      </c>
      <c r="G193">
        <v>0</v>
      </c>
      <c r="H193" t="s">
        <v>229</v>
      </c>
      <c r="I193">
        <v>26.28</v>
      </c>
      <c r="J193" t="s">
        <v>34</v>
      </c>
      <c r="K193">
        <v>47.467858999999997</v>
      </c>
      <c r="L193">
        <v>-122.21804899999999</v>
      </c>
      <c r="M193" t="s">
        <v>869</v>
      </c>
      <c r="N193" t="s">
        <v>101</v>
      </c>
      <c r="O193" t="s">
        <v>748</v>
      </c>
      <c r="P193">
        <v>188</v>
      </c>
      <c r="Q193">
        <v>1604</v>
      </c>
      <c r="R193">
        <v>1604</v>
      </c>
      <c r="S193">
        <v>1607</v>
      </c>
      <c r="T193">
        <v>1604</v>
      </c>
      <c r="U193">
        <v>1604</v>
      </c>
      <c r="V193">
        <v>1604</v>
      </c>
      <c r="W193">
        <v>9999</v>
      </c>
      <c r="X193" t="s">
        <v>38</v>
      </c>
      <c r="Y193">
        <v>1</v>
      </c>
      <c r="Z193">
        <f>ROUND(Table_hqolymsql14p_BridgeInventoryLocation_BRIDGEUNDERLOCATIONS[[#This Row],[VCMIN]] / 100, 0) * 12 + MOD(Table_hqolymsql14p_BridgeInventoryLocation_BRIDGEUNDERLOCATIONS[[#This Row],[VCMIN]], 100)</f>
        <v>196</v>
      </c>
      <c r="AA193">
        <f>Table_hqolymsql14p_BridgeInventoryLocation_BRIDGEUNDERLOCATIONS[[#This Row],[VCMIN_Inches]]-3</f>
        <v>193</v>
      </c>
      <c r="AB19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94" spans="1:28" x14ac:dyDescent="0.3">
      <c r="A194">
        <v>193</v>
      </c>
      <c r="B194" t="s">
        <v>870</v>
      </c>
      <c r="C194" t="s">
        <v>871</v>
      </c>
      <c r="D194" t="s">
        <v>32</v>
      </c>
      <c r="E194">
        <v>30.59</v>
      </c>
      <c r="G194">
        <v>0</v>
      </c>
      <c r="H194" t="s">
        <v>92</v>
      </c>
      <c r="I194">
        <v>30.62</v>
      </c>
      <c r="J194" t="s">
        <v>34</v>
      </c>
      <c r="K194">
        <v>46.633209000000001</v>
      </c>
      <c r="L194">
        <v>-120.51984299999999</v>
      </c>
      <c r="M194" t="s">
        <v>872</v>
      </c>
      <c r="N194" t="s">
        <v>873</v>
      </c>
      <c r="O194" t="s">
        <v>874</v>
      </c>
      <c r="P194">
        <v>196</v>
      </c>
      <c r="Q194">
        <v>1806</v>
      </c>
      <c r="R194">
        <v>1806</v>
      </c>
      <c r="S194">
        <v>1701</v>
      </c>
      <c r="T194">
        <v>1701</v>
      </c>
      <c r="U194">
        <v>1806</v>
      </c>
      <c r="V194">
        <v>1806</v>
      </c>
      <c r="W194">
        <v>9999</v>
      </c>
      <c r="X194" t="s">
        <v>38</v>
      </c>
      <c r="Y194">
        <v>1</v>
      </c>
      <c r="Z194">
        <f>ROUND(Table_hqolymsql14p_BridgeInventoryLocation_BRIDGEUNDERLOCATIONS[[#This Row],[VCMIN]] / 100, 0) * 12 + MOD(Table_hqolymsql14p_BridgeInventoryLocation_BRIDGEUNDERLOCATIONS[[#This Row],[VCMIN]], 100)</f>
        <v>222</v>
      </c>
      <c r="AA194">
        <f>Table_hqolymsql14p_BridgeInventoryLocation_BRIDGEUNDERLOCATIONS[[#This Row],[VCMIN_Inches]]-3</f>
        <v>219</v>
      </c>
      <c r="AB194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95" spans="1:28" x14ac:dyDescent="0.3">
      <c r="A195">
        <v>194</v>
      </c>
      <c r="B195" t="s">
        <v>875</v>
      </c>
      <c r="C195" t="s">
        <v>876</v>
      </c>
      <c r="D195" t="s">
        <v>32</v>
      </c>
      <c r="E195">
        <v>0.19</v>
      </c>
      <c r="G195">
        <v>0</v>
      </c>
      <c r="H195" t="s">
        <v>877</v>
      </c>
      <c r="I195">
        <v>0.56999999999999995</v>
      </c>
      <c r="J195" t="s">
        <v>34</v>
      </c>
      <c r="K195">
        <v>47.981774999999999</v>
      </c>
      <c r="L195">
        <v>-122.186831</v>
      </c>
      <c r="M195" t="s">
        <v>878</v>
      </c>
      <c r="N195" t="s">
        <v>113</v>
      </c>
      <c r="O195" t="s">
        <v>879</v>
      </c>
      <c r="P195">
        <v>129</v>
      </c>
      <c r="Q195">
        <v>1604</v>
      </c>
      <c r="R195">
        <v>1511</v>
      </c>
      <c r="S195">
        <v>1602</v>
      </c>
      <c r="T195">
        <v>1511</v>
      </c>
      <c r="U195">
        <v>1604</v>
      </c>
      <c r="V195">
        <v>1511</v>
      </c>
      <c r="W195">
        <v>9999</v>
      </c>
      <c r="X195" t="s">
        <v>38</v>
      </c>
      <c r="Y195">
        <v>1</v>
      </c>
      <c r="Z195">
        <f>ROUND(Table_hqolymsql14p_BridgeInventoryLocation_BRIDGEUNDERLOCATIONS[[#This Row],[VCMIN]] / 100, 0) * 12 + MOD(Table_hqolymsql14p_BridgeInventoryLocation_BRIDGEUNDERLOCATIONS[[#This Row],[VCMIN]], 100)</f>
        <v>191</v>
      </c>
      <c r="AA195">
        <f>Table_hqolymsql14p_BridgeInventoryLocation_BRIDGEUNDERLOCATIONS[[#This Row],[VCMIN_Inches]]-3</f>
        <v>188</v>
      </c>
      <c r="AB195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96" spans="1:28" x14ac:dyDescent="0.3">
      <c r="A196">
        <v>195</v>
      </c>
      <c r="B196" t="s">
        <v>880</v>
      </c>
      <c r="C196" t="s">
        <v>881</v>
      </c>
      <c r="D196" t="s">
        <v>32</v>
      </c>
      <c r="E196">
        <v>26.82</v>
      </c>
      <c r="G196">
        <v>0</v>
      </c>
      <c r="H196" t="s">
        <v>201</v>
      </c>
      <c r="I196">
        <v>28.85</v>
      </c>
      <c r="J196" t="s">
        <v>34</v>
      </c>
      <c r="K196">
        <v>47.525165999999999</v>
      </c>
      <c r="L196">
        <v>-122.698983</v>
      </c>
      <c r="M196" t="s">
        <v>882</v>
      </c>
      <c r="N196" t="s">
        <v>883</v>
      </c>
      <c r="O196" t="s">
        <v>884</v>
      </c>
      <c r="P196">
        <v>791</v>
      </c>
      <c r="Q196">
        <v>1703</v>
      </c>
      <c r="R196">
        <v>1703</v>
      </c>
      <c r="U196">
        <v>1703</v>
      </c>
      <c r="V196">
        <v>1703</v>
      </c>
      <c r="W196">
        <v>9999</v>
      </c>
      <c r="X196" t="s">
        <v>38</v>
      </c>
      <c r="Y196">
        <v>1</v>
      </c>
      <c r="Z196">
        <f>ROUND(Table_hqolymsql14p_BridgeInventoryLocation_BRIDGEUNDERLOCATIONS[[#This Row],[VCMIN]] / 100, 0) * 12 + MOD(Table_hqolymsql14p_BridgeInventoryLocation_BRIDGEUNDERLOCATIONS[[#This Row],[VCMIN]], 100)</f>
        <v>207</v>
      </c>
      <c r="AA196">
        <f>Table_hqolymsql14p_BridgeInventoryLocation_BRIDGEUNDERLOCATIONS[[#This Row],[VCMIN_Inches]]-3</f>
        <v>204</v>
      </c>
      <c r="AB196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97" spans="1:28" x14ac:dyDescent="0.3">
      <c r="A197">
        <v>196</v>
      </c>
      <c r="B197" t="s">
        <v>885</v>
      </c>
      <c r="C197" t="s">
        <v>886</v>
      </c>
      <c r="D197" t="s">
        <v>32</v>
      </c>
      <c r="E197">
        <v>56.84</v>
      </c>
      <c r="G197">
        <v>0</v>
      </c>
      <c r="H197" t="s">
        <v>92</v>
      </c>
      <c r="I197">
        <v>56.87</v>
      </c>
      <c r="J197" t="s">
        <v>34</v>
      </c>
      <c r="K197">
        <v>46.360700000000001</v>
      </c>
      <c r="L197">
        <v>-120.20378100000001</v>
      </c>
      <c r="M197" t="s">
        <v>887</v>
      </c>
      <c r="N197" t="s">
        <v>888</v>
      </c>
      <c r="O197" t="s">
        <v>95</v>
      </c>
      <c r="P197">
        <v>302</v>
      </c>
      <c r="Q197">
        <v>1607</v>
      </c>
      <c r="R197">
        <v>1604</v>
      </c>
      <c r="S197">
        <v>1606</v>
      </c>
      <c r="T197">
        <v>1606</v>
      </c>
      <c r="U197">
        <v>1607</v>
      </c>
      <c r="V197">
        <v>1604</v>
      </c>
      <c r="W197">
        <v>9999</v>
      </c>
      <c r="X197" t="s">
        <v>38</v>
      </c>
      <c r="Y197">
        <v>1</v>
      </c>
      <c r="Z197">
        <f>ROUND(Table_hqolymsql14p_BridgeInventoryLocation_BRIDGEUNDERLOCATIONS[[#This Row],[VCMIN]] / 100, 0) * 12 + MOD(Table_hqolymsql14p_BridgeInventoryLocation_BRIDGEUNDERLOCATIONS[[#This Row],[VCMIN]], 100)</f>
        <v>196</v>
      </c>
      <c r="AA197">
        <f>Table_hqolymsql14p_BridgeInventoryLocation_BRIDGEUNDERLOCATIONS[[#This Row],[VCMIN_Inches]]-3</f>
        <v>193</v>
      </c>
      <c r="AB197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98" spans="1:28" x14ac:dyDescent="0.3">
      <c r="A198">
        <v>197</v>
      </c>
      <c r="B198" t="s">
        <v>889</v>
      </c>
      <c r="C198" t="s">
        <v>890</v>
      </c>
      <c r="D198" t="s">
        <v>32</v>
      </c>
      <c r="E198">
        <v>162.87</v>
      </c>
      <c r="G198">
        <v>0</v>
      </c>
      <c r="H198" t="s">
        <v>33</v>
      </c>
      <c r="I198">
        <v>164.59</v>
      </c>
      <c r="J198" t="s">
        <v>34</v>
      </c>
      <c r="K198">
        <v>47.104056999999997</v>
      </c>
      <c r="L198">
        <v>-119.557518</v>
      </c>
      <c r="M198" t="s">
        <v>891</v>
      </c>
      <c r="N198" t="s">
        <v>892</v>
      </c>
      <c r="O198" t="s">
        <v>37</v>
      </c>
      <c r="P198">
        <v>203</v>
      </c>
      <c r="Q198">
        <v>1702</v>
      </c>
      <c r="R198">
        <v>1700</v>
      </c>
      <c r="S198">
        <v>1707</v>
      </c>
      <c r="T198">
        <v>1703</v>
      </c>
      <c r="U198">
        <v>1702</v>
      </c>
      <c r="V198">
        <v>1700</v>
      </c>
      <c r="W198">
        <v>9999</v>
      </c>
      <c r="X198" t="s">
        <v>38</v>
      </c>
      <c r="Y198">
        <v>1</v>
      </c>
      <c r="Z198">
        <f>ROUND(Table_hqolymsql14p_BridgeInventoryLocation_BRIDGEUNDERLOCATIONS[[#This Row],[VCMIN]] / 100, 0) * 12 + MOD(Table_hqolymsql14p_BridgeInventoryLocation_BRIDGEUNDERLOCATIONS[[#This Row],[VCMIN]], 100)</f>
        <v>204</v>
      </c>
      <c r="AA198">
        <f>Table_hqolymsql14p_BridgeInventoryLocation_BRIDGEUNDERLOCATIONS[[#This Row],[VCMIN_Inches]]-3</f>
        <v>201</v>
      </c>
      <c r="AB19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99" spans="1:28" x14ac:dyDescent="0.3">
      <c r="A199">
        <v>198</v>
      </c>
      <c r="B199" t="s">
        <v>893</v>
      </c>
      <c r="C199" t="s">
        <v>894</v>
      </c>
      <c r="D199" t="s">
        <v>32</v>
      </c>
      <c r="E199">
        <v>270.52</v>
      </c>
      <c r="G199">
        <v>0</v>
      </c>
      <c r="H199" t="s">
        <v>33</v>
      </c>
      <c r="I199">
        <v>272.81</v>
      </c>
      <c r="J199" t="s">
        <v>34</v>
      </c>
      <c r="K199">
        <v>47.592041999999999</v>
      </c>
      <c r="L199">
        <v>-117.565263</v>
      </c>
      <c r="M199" t="s">
        <v>895</v>
      </c>
      <c r="N199" t="s">
        <v>896</v>
      </c>
      <c r="O199" t="s">
        <v>37</v>
      </c>
      <c r="P199">
        <v>224</v>
      </c>
      <c r="Q199">
        <v>1610</v>
      </c>
      <c r="R199">
        <v>1604</v>
      </c>
      <c r="S199">
        <v>1700</v>
      </c>
      <c r="T199">
        <v>1700</v>
      </c>
      <c r="U199">
        <v>1610</v>
      </c>
      <c r="V199">
        <v>1604</v>
      </c>
      <c r="W199">
        <v>9999</v>
      </c>
      <c r="X199" t="s">
        <v>38</v>
      </c>
      <c r="Y199">
        <v>1</v>
      </c>
      <c r="Z199">
        <f>ROUND(Table_hqolymsql14p_BridgeInventoryLocation_BRIDGEUNDERLOCATIONS[[#This Row],[VCMIN]] / 100, 0) * 12 + MOD(Table_hqolymsql14p_BridgeInventoryLocation_BRIDGEUNDERLOCATIONS[[#This Row],[VCMIN]], 100)</f>
        <v>196</v>
      </c>
      <c r="AA199">
        <f>Table_hqolymsql14p_BridgeInventoryLocation_BRIDGEUNDERLOCATIONS[[#This Row],[VCMIN_Inches]]-3</f>
        <v>193</v>
      </c>
      <c r="AB19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00" spans="1:28" x14ac:dyDescent="0.3">
      <c r="A200">
        <v>199</v>
      </c>
      <c r="B200" t="s">
        <v>897</v>
      </c>
      <c r="C200" t="s">
        <v>898</v>
      </c>
      <c r="D200" t="s">
        <v>32</v>
      </c>
      <c r="E200">
        <v>287.90199999999999</v>
      </c>
      <c r="G200">
        <v>0</v>
      </c>
      <c r="H200" t="s">
        <v>397</v>
      </c>
      <c r="I200">
        <v>296</v>
      </c>
      <c r="J200" t="s">
        <v>34</v>
      </c>
      <c r="K200">
        <v>47.775933999999999</v>
      </c>
      <c r="L200">
        <v>-117.37213800000001</v>
      </c>
      <c r="M200" t="s">
        <v>899</v>
      </c>
      <c r="N200" t="s">
        <v>70</v>
      </c>
      <c r="O200" t="s">
        <v>900</v>
      </c>
      <c r="P200">
        <v>980</v>
      </c>
      <c r="Q200">
        <v>3911</v>
      </c>
      <c r="R200">
        <v>3900</v>
      </c>
      <c r="S200">
        <v>4506</v>
      </c>
      <c r="T200">
        <v>3710</v>
      </c>
      <c r="U200">
        <v>3911</v>
      </c>
      <c r="V200">
        <v>3900</v>
      </c>
      <c r="W200">
        <v>9999</v>
      </c>
      <c r="X200" t="s">
        <v>34</v>
      </c>
      <c r="Y200">
        <v>1</v>
      </c>
      <c r="Z200">
        <f>ROUND(Table_hqolymsql14p_BridgeInventoryLocation_BRIDGEUNDERLOCATIONS[[#This Row],[VCMIN]] / 100, 0) * 12 + MOD(Table_hqolymsql14p_BridgeInventoryLocation_BRIDGEUNDERLOCATIONS[[#This Row],[VCMIN]], 100)</f>
        <v>468</v>
      </c>
      <c r="AA200">
        <f>Table_hqolymsql14p_BridgeInventoryLocation_BRIDGEUNDERLOCATIONS[[#This Row],[VCMIN_Inches]]-3</f>
        <v>465</v>
      </c>
      <c r="AB200">
        <f>(TRUNC((Table_hqolymsql14p_BridgeInventoryLocation_BRIDGEUNDERLOCATIONS[[#This Row],[Reported Inches]]/12))*100) + MOD(Table_hqolymsql14p_BridgeInventoryLocation_BRIDGEUNDERLOCATIONS[[#This Row],[Reported Inches]], 12)</f>
        <v>3809</v>
      </c>
    </row>
    <row r="201" spans="1:28" x14ac:dyDescent="0.3">
      <c r="A201">
        <v>200</v>
      </c>
      <c r="B201" t="s">
        <v>901</v>
      </c>
      <c r="C201" t="s">
        <v>902</v>
      </c>
      <c r="D201" t="s">
        <v>32</v>
      </c>
      <c r="E201">
        <v>0.28999999999999998</v>
      </c>
      <c r="G201">
        <v>0</v>
      </c>
      <c r="H201" t="s">
        <v>229</v>
      </c>
      <c r="I201">
        <v>0.28999999999999998</v>
      </c>
      <c r="J201" t="s">
        <v>34</v>
      </c>
      <c r="K201">
        <v>47.240046999999997</v>
      </c>
      <c r="L201">
        <v>-122.402146</v>
      </c>
      <c r="M201" t="s">
        <v>903</v>
      </c>
      <c r="N201" t="s">
        <v>113</v>
      </c>
      <c r="O201" t="s">
        <v>904</v>
      </c>
      <c r="P201">
        <v>1470</v>
      </c>
      <c r="Q201">
        <v>2708</v>
      </c>
      <c r="R201">
        <v>2610</v>
      </c>
      <c r="U201">
        <v>2708</v>
      </c>
      <c r="V201">
        <v>2610</v>
      </c>
      <c r="W201">
        <v>9999</v>
      </c>
      <c r="X201" t="s">
        <v>38</v>
      </c>
      <c r="Y201">
        <v>1</v>
      </c>
      <c r="Z201">
        <f>ROUND(Table_hqolymsql14p_BridgeInventoryLocation_BRIDGEUNDERLOCATIONS[[#This Row],[VCMIN]] / 100, 0) * 12 + MOD(Table_hqolymsql14p_BridgeInventoryLocation_BRIDGEUNDERLOCATIONS[[#This Row],[VCMIN]], 100)</f>
        <v>322</v>
      </c>
      <c r="AA201">
        <f>Table_hqolymsql14p_BridgeInventoryLocation_BRIDGEUNDERLOCATIONS[[#This Row],[VCMIN_Inches]]-3</f>
        <v>319</v>
      </c>
      <c r="AB201">
        <f>(TRUNC((Table_hqolymsql14p_BridgeInventoryLocation_BRIDGEUNDERLOCATIONS[[#This Row],[Reported Inches]]/12))*100) + MOD(Table_hqolymsql14p_BridgeInventoryLocation_BRIDGEUNDERLOCATIONS[[#This Row],[Reported Inches]], 12)</f>
        <v>2607</v>
      </c>
    </row>
    <row r="202" spans="1:28" x14ac:dyDescent="0.3">
      <c r="A202">
        <v>201</v>
      </c>
      <c r="B202" t="s">
        <v>905</v>
      </c>
      <c r="C202" t="s">
        <v>906</v>
      </c>
      <c r="D202" t="s">
        <v>32</v>
      </c>
      <c r="E202">
        <v>4.82</v>
      </c>
      <c r="G202">
        <v>0</v>
      </c>
      <c r="H202" t="s">
        <v>201</v>
      </c>
      <c r="I202">
        <v>4.67</v>
      </c>
      <c r="J202" t="s">
        <v>34</v>
      </c>
      <c r="K202">
        <v>47.258687999999999</v>
      </c>
      <c r="L202">
        <v>-122.53708</v>
      </c>
      <c r="M202" t="s">
        <v>907</v>
      </c>
      <c r="N202" t="s">
        <v>908</v>
      </c>
      <c r="O202" t="s">
        <v>204</v>
      </c>
      <c r="P202">
        <v>256</v>
      </c>
      <c r="Q202">
        <v>1804</v>
      </c>
      <c r="R202">
        <v>1700</v>
      </c>
      <c r="S202">
        <v>2410</v>
      </c>
      <c r="T202">
        <v>2011</v>
      </c>
      <c r="U202">
        <v>1804</v>
      </c>
      <c r="V202">
        <v>1700</v>
      </c>
      <c r="W202">
        <v>9999</v>
      </c>
      <c r="X202" t="s">
        <v>38</v>
      </c>
      <c r="Y202">
        <v>1</v>
      </c>
      <c r="Z202">
        <f>ROUND(Table_hqolymsql14p_BridgeInventoryLocation_BRIDGEUNDERLOCATIONS[[#This Row],[VCMIN]] / 100, 0) * 12 + MOD(Table_hqolymsql14p_BridgeInventoryLocation_BRIDGEUNDERLOCATIONS[[#This Row],[VCMIN]], 100)</f>
        <v>204</v>
      </c>
      <c r="AA202">
        <f>Table_hqolymsql14p_BridgeInventoryLocation_BRIDGEUNDERLOCATIONS[[#This Row],[VCMIN_Inches]]-3</f>
        <v>201</v>
      </c>
      <c r="AB20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3" spans="1:28" x14ac:dyDescent="0.3">
      <c r="A203">
        <v>202</v>
      </c>
      <c r="B203" t="s">
        <v>909</v>
      </c>
      <c r="C203" t="s">
        <v>910</v>
      </c>
      <c r="D203" t="s">
        <v>32</v>
      </c>
      <c r="E203">
        <v>287.79199999999997</v>
      </c>
      <c r="G203">
        <v>0</v>
      </c>
      <c r="H203" t="s">
        <v>397</v>
      </c>
      <c r="I203">
        <v>295.89</v>
      </c>
      <c r="J203" t="s">
        <v>34</v>
      </c>
      <c r="K203">
        <v>47.775039999999997</v>
      </c>
      <c r="L203">
        <v>-117.374062</v>
      </c>
      <c r="M203" t="s">
        <v>911</v>
      </c>
      <c r="N203" t="s">
        <v>912</v>
      </c>
      <c r="O203" t="s">
        <v>616</v>
      </c>
      <c r="P203">
        <v>275</v>
      </c>
      <c r="Q203">
        <v>2508</v>
      </c>
      <c r="R203">
        <v>2506</v>
      </c>
      <c r="S203">
        <v>2411</v>
      </c>
      <c r="T203">
        <v>2409</v>
      </c>
      <c r="U203">
        <v>2508</v>
      </c>
      <c r="V203">
        <v>2506</v>
      </c>
      <c r="W203">
        <v>9999</v>
      </c>
      <c r="X203" t="s">
        <v>38</v>
      </c>
      <c r="Y203">
        <v>1</v>
      </c>
      <c r="Z203">
        <f>ROUND(Table_hqolymsql14p_BridgeInventoryLocation_BRIDGEUNDERLOCATIONS[[#This Row],[VCMIN]] / 100, 0) * 12 + MOD(Table_hqolymsql14p_BridgeInventoryLocation_BRIDGEUNDERLOCATIONS[[#This Row],[VCMIN]], 100)</f>
        <v>306</v>
      </c>
      <c r="AA203">
        <f>Table_hqolymsql14p_BridgeInventoryLocation_BRIDGEUNDERLOCATIONS[[#This Row],[VCMIN_Inches]]-3</f>
        <v>303</v>
      </c>
      <c r="AB203">
        <f>(TRUNC((Table_hqolymsql14p_BridgeInventoryLocation_BRIDGEUNDERLOCATIONS[[#This Row],[Reported Inches]]/12))*100) + MOD(Table_hqolymsql14p_BridgeInventoryLocation_BRIDGEUNDERLOCATIONS[[#This Row],[Reported Inches]], 12)</f>
        <v>2503</v>
      </c>
    </row>
    <row r="204" spans="1:28" x14ac:dyDescent="0.3">
      <c r="A204">
        <v>203</v>
      </c>
      <c r="B204" t="s">
        <v>913</v>
      </c>
      <c r="C204" t="s">
        <v>914</v>
      </c>
      <c r="D204" t="s">
        <v>32</v>
      </c>
      <c r="E204">
        <v>30.95</v>
      </c>
      <c r="G204">
        <v>0</v>
      </c>
      <c r="H204" t="s">
        <v>33</v>
      </c>
      <c r="I204">
        <v>32.56</v>
      </c>
      <c r="J204" t="s">
        <v>34</v>
      </c>
      <c r="K204">
        <v>47.473646000000002</v>
      </c>
      <c r="L204">
        <v>-121.758388</v>
      </c>
      <c r="M204" t="s">
        <v>915</v>
      </c>
      <c r="N204" t="s">
        <v>916</v>
      </c>
      <c r="O204" t="s">
        <v>37</v>
      </c>
      <c r="P204">
        <v>311</v>
      </c>
      <c r="Q204">
        <v>1606</v>
      </c>
      <c r="R204">
        <v>1606</v>
      </c>
      <c r="S204">
        <v>1606</v>
      </c>
      <c r="T204">
        <v>1606</v>
      </c>
      <c r="U204">
        <v>1606</v>
      </c>
      <c r="V204">
        <v>1606</v>
      </c>
      <c r="W204">
        <v>9999</v>
      </c>
      <c r="X204" t="s">
        <v>38</v>
      </c>
      <c r="Y204">
        <v>1</v>
      </c>
      <c r="Z204">
        <f>ROUND(Table_hqolymsql14p_BridgeInventoryLocation_BRIDGEUNDERLOCATIONS[[#This Row],[VCMIN]] / 100, 0) * 12 + MOD(Table_hqolymsql14p_BridgeInventoryLocation_BRIDGEUNDERLOCATIONS[[#This Row],[VCMIN]], 100)</f>
        <v>198</v>
      </c>
      <c r="AA204">
        <f>Table_hqolymsql14p_BridgeInventoryLocation_BRIDGEUNDERLOCATIONS[[#This Row],[VCMIN_Inches]]-3</f>
        <v>195</v>
      </c>
      <c r="AB20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05" spans="1:28" x14ac:dyDescent="0.3">
      <c r="A205">
        <v>204</v>
      </c>
      <c r="B205" t="s">
        <v>917</v>
      </c>
      <c r="C205" t="s">
        <v>918</v>
      </c>
      <c r="D205" t="s">
        <v>32</v>
      </c>
      <c r="E205">
        <v>5.2</v>
      </c>
      <c r="G205">
        <v>0</v>
      </c>
      <c r="H205" t="s">
        <v>195</v>
      </c>
      <c r="I205">
        <v>31.79</v>
      </c>
      <c r="J205" t="s">
        <v>34</v>
      </c>
      <c r="K205">
        <v>45.668035000000003</v>
      </c>
      <c r="L205">
        <v>-122.580074</v>
      </c>
      <c r="M205" t="s">
        <v>919</v>
      </c>
      <c r="N205" t="s">
        <v>766</v>
      </c>
      <c r="O205" t="s">
        <v>198</v>
      </c>
      <c r="P205">
        <v>258</v>
      </c>
      <c r="Q205">
        <v>1703</v>
      </c>
      <c r="R205">
        <v>1608</v>
      </c>
      <c r="S205">
        <v>1703</v>
      </c>
      <c r="T205">
        <v>1700</v>
      </c>
      <c r="U205">
        <v>1703</v>
      </c>
      <c r="V205">
        <v>1608</v>
      </c>
      <c r="W205">
        <v>9999</v>
      </c>
      <c r="X205" t="s">
        <v>38</v>
      </c>
      <c r="Y205">
        <v>1</v>
      </c>
      <c r="Z205">
        <f>ROUND(Table_hqolymsql14p_BridgeInventoryLocation_BRIDGEUNDERLOCATIONS[[#This Row],[VCMIN]] / 100, 0) * 12 + MOD(Table_hqolymsql14p_BridgeInventoryLocation_BRIDGEUNDERLOCATIONS[[#This Row],[VCMIN]], 100)</f>
        <v>200</v>
      </c>
      <c r="AA205">
        <f>Table_hqolymsql14p_BridgeInventoryLocation_BRIDGEUNDERLOCATIONS[[#This Row],[VCMIN_Inches]]-3</f>
        <v>197</v>
      </c>
      <c r="AB20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06" spans="1:28" x14ac:dyDescent="0.3">
      <c r="A206">
        <v>205</v>
      </c>
      <c r="B206" t="s">
        <v>920</v>
      </c>
      <c r="C206" t="s">
        <v>921</v>
      </c>
      <c r="D206" t="s">
        <v>32</v>
      </c>
      <c r="E206">
        <v>0.27</v>
      </c>
      <c r="G206">
        <v>0</v>
      </c>
      <c r="H206" t="s">
        <v>391</v>
      </c>
      <c r="I206">
        <v>0.27</v>
      </c>
      <c r="J206" t="s">
        <v>34</v>
      </c>
      <c r="K206">
        <v>47.642772999999998</v>
      </c>
      <c r="L206">
        <v>-122.31828299999999</v>
      </c>
      <c r="M206" t="s">
        <v>922</v>
      </c>
      <c r="N206" t="s">
        <v>923</v>
      </c>
      <c r="O206" t="s">
        <v>394</v>
      </c>
      <c r="P206">
        <v>154</v>
      </c>
      <c r="Q206">
        <v>1604</v>
      </c>
      <c r="R206">
        <v>1604</v>
      </c>
      <c r="S206">
        <v>1806</v>
      </c>
      <c r="T206">
        <v>1703</v>
      </c>
      <c r="U206">
        <v>1604</v>
      </c>
      <c r="V206">
        <v>1604</v>
      </c>
      <c r="W206">
        <v>9999</v>
      </c>
      <c r="X206" t="s">
        <v>38</v>
      </c>
      <c r="Y206">
        <v>1</v>
      </c>
      <c r="Z206">
        <f>ROUND(Table_hqolymsql14p_BridgeInventoryLocation_BRIDGEUNDERLOCATIONS[[#This Row],[VCMIN]] / 100, 0) * 12 + MOD(Table_hqolymsql14p_BridgeInventoryLocation_BRIDGEUNDERLOCATIONS[[#This Row],[VCMIN]], 100)</f>
        <v>196</v>
      </c>
      <c r="AA206">
        <f>Table_hqolymsql14p_BridgeInventoryLocation_BRIDGEUNDERLOCATIONS[[#This Row],[VCMIN_Inches]]-3</f>
        <v>193</v>
      </c>
      <c r="AB20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07" spans="1:28" x14ac:dyDescent="0.3">
      <c r="A207">
        <v>206</v>
      </c>
      <c r="B207" t="s">
        <v>924</v>
      </c>
      <c r="C207" t="s">
        <v>925</v>
      </c>
      <c r="D207" t="s">
        <v>32</v>
      </c>
      <c r="E207">
        <v>172.88</v>
      </c>
      <c r="G207">
        <v>0</v>
      </c>
      <c r="H207" t="s">
        <v>33</v>
      </c>
      <c r="I207">
        <v>174.6</v>
      </c>
      <c r="J207" t="s">
        <v>34</v>
      </c>
      <c r="K207">
        <v>47.104055000000002</v>
      </c>
      <c r="L207">
        <v>-119.34505799999999</v>
      </c>
      <c r="M207" t="s">
        <v>926</v>
      </c>
      <c r="N207" t="s">
        <v>927</v>
      </c>
      <c r="O207" t="s">
        <v>37</v>
      </c>
      <c r="P207">
        <v>213</v>
      </c>
      <c r="Q207">
        <v>1611</v>
      </c>
      <c r="R207">
        <v>1610</v>
      </c>
      <c r="S207">
        <v>1610</v>
      </c>
      <c r="T207">
        <v>1606</v>
      </c>
      <c r="U207">
        <v>1611</v>
      </c>
      <c r="V207">
        <v>1610</v>
      </c>
      <c r="W207">
        <v>9999</v>
      </c>
      <c r="X207" t="s">
        <v>38</v>
      </c>
      <c r="Y207">
        <v>1</v>
      </c>
      <c r="Z207">
        <f>ROUND(Table_hqolymsql14p_BridgeInventoryLocation_BRIDGEUNDERLOCATIONS[[#This Row],[VCMIN]] / 100, 0) * 12 + MOD(Table_hqolymsql14p_BridgeInventoryLocation_BRIDGEUNDERLOCATIONS[[#This Row],[VCMIN]], 100)</f>
        <v>202</v>
      </c>
      <c r="AA207">
        <f>Table_hqolymsql14p_BridgeInventoryLocation_BRIDGEUNDERLOCATIONS[[#This Row],[VCMIN_Inches]]-3</f>
        <v>199</v>
      </c>
      <c r="AB20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8" spans="1:28" x14ac:dyDescent="0.3">
      <c r="A208">
        <v>207</v>
      </c>
      <c r="B208" t="s">
        <v>928</v>
      </c>
      <c r="C208" t="s">
        <v>929</v>
      </c>
      <c r="D208" t="s">
        <v>32</v>
      </c>
      <c r="E208">
        <v>178.8</v>
      </c>
      <c r="G208">
        <v>0</v>
      </c>
      <c r="H208" t="s">
        <v>110</v>
      </c>
      <c r="I208">
        <v>178.74</v>
      </c>
      <c r="J208" t="s">
        <v>34</v>
      </c>
      <c r="K208">
        <v>47.791831999999999</v>
      </c>
      <c r="L208">
        <v>-122.31662300000001</v>
      </c>
      <c r="M208" t="s">
        <v>930</v>
      </c>
      <c r="N208" t="s">
        <v>931</v>
      </c>
      <c r="O208" t="s">
        <v>113</v>
      </c>
      <c r="P208">
        <v>338</v>
      </c>
      <c r="Q208">
        <v>2207</v>
      </c>
      <c r="R208">
        <v>2011</v>
      </c>
      <c r="S208">
        <v>1902</v>
      </c>
      <c r="T208">
        <v>1704</v>
      </c>
      <c r="U208">
        <v>2207</v>
      </c>
      <c r="V208">
        <v>2011</v>
      </c>
      <c r="W208">
        <v>9999</v>
      </c>
      <c r="X208" t="s">
        <v>38</v>
      </c>
      <c r="Y208">
        <v>1</v>
      </c>
      <c r="Z208">
        <f>ROUND(Table_hqolymsql14p_BridgeInventoryLocation_BRIDGEUNDERLOCATIONS[[#This Row],[VCMIN]] / 100, 0) * 12 + MOD(Table_hqolymsql14p_BridgeInventoryLocation_BRIDGEUNDERLOCATIONS[[#This Row],[VCMIN]], 100)</f>
        <v>251</v>
      </c>
      <c r="AA208">
        <f>Table_hqolymsql14p_BridgeInventoryLocation_BRIDGEUNDERLOCATIONS[[#This Row],[VCMIN_Inches]]-3</f>
        <v>248</v>
      </c>
      <c r="AB208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209" spans="1:28" x14ac:dyDescent="0.3">
      <c r="A209">
        <v>208</v>
      </c>
      <c r="B209" t="s">
        <v>932</v>
      </c>
      <c r="C209" t="s">
        <v>933</v>
      </c>
      <c r="D209" t="s">
        <v>32</v>
      </c>
      <c r="E209">
        <v>9.17</v>
      </c>
      <c r="G209">
        <v>0</v>
      </c>
      <c r="H209" t="s">
        <v>391</v>
      </c>
      <c r="I209">
        <v>9.18</v>
      </c>
      <c r="J209" t="s">
        <v>34</v>
      </c>
      <c r="K209">
        <v>47.634528000000003</v>
      </c>
      <c r="L209">
        <v>-122.143067</v>
      </c>
      <c r="M209" t="s">
        <v>934</v>
      </c>
      <c r="N209" t="s">
        <v>935</v>
      </c>
      <c r="O209" t="s">
        <v>394</v>
      </c>
      <c r="P209">
        <v>325</v>
      </c>
      <c r="Q209">
        <v>1806</v>
      </c>
      <c r="R209">
        <v>1805</v>
      </c>
      <c r="S209">
        <v>1906</v>
      </c>
      <c r="T209">
        <v>1901</v>
      </c>
      <c r="U209">
        <v>1806</v>
      </c>
      <c r="V209">
        <v>1805</v>
      </c>
      <c r="W209">
        <v>9999</v>
      </c>
      <c r="X209" t="s">
        <v>38</v>
      </c>
      <c r="Y209">
        <v>1</v>
      </c>
      <c r="Z209">
        <f>ROUND(Table_hqolymsql14p_BridgeInventoryLocation_BRIDGEUNDERLOCATIONS[[#This Row],[VCMIN]] / 100, 0) * 12 + MOD(Table_hqolymsql14p_BridgeInventoryLocation_BRIDGEUNDERLOCATIONS[[#This Row],[VCMIN]], 100)</f>
        <v>221</v>
      </c>
      <c r="AA209">
        <f>Table_hqolymsql14p_BridgeInventoryLocation_BRIDGEUNDERLOCATIONS[[#This Row],[VCMIN_Inches]]-3</f>
        <v>218</v>
      </c>
      <c r="AB209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210" spans="1:28" x14ac:dyDescent="0.3">
      <c r="A210">
        <v>209</v>
      </c>
      <c r="B210" t="s">
        <v>936</v>
      </c>
      <c r="C210" t="s">
        <v>937</v>
      </c>
      <c r="D210" t="s">
        <v>32</v>
      </c>
      <c r="E210">
        <v>16.145</v>
      </c>
      <c r="G210">
        <v>0</v>
      </c>
      <c r="H210" t="s">
        <v>33</v>
      </c>
      <c r="I210">
        <v>18.079999999999998</v>
      </c>
      <c r="J210" t="s">
        <v>34</v>
      </c>
      <c r="K210">
        <v>47.531941000000003</v>
      </c>
      <c r="L210">
        <v>-122.02244899999999</v>
      </c>
      <c r="M210" t="s">
        <v>938</v>
      </c>
      <c r="N210" t="s">
        <v>540</v>
      </c>
      <c r="O210" t="s">
        <v>939</v>
      </c>
      <c r="P210">
        <v>925</v>
      </c>
      <c r="Q210">
        <v>2503</v>
      </c>
      <c r="R210">
        <v>2503</v>
      </c>
      <c r="S210">
        <v>3606</v>
      </c>
      <c r="T210">
        <v>3606</v>
      </c>
      <c r="U210">
        <v>2503</v>
      </c>
      <c r="V210">
        <v>2503</v>
      </c>
      <c r="W210">
        <v>9999</v>
      </c>
      <c r="X210" t="s">
        <v>89</v>
      </c>
      <c r="Y210">
        <v>1</v>
      </c>
      <c r="Z210">
        <f>ROUND(Table_hqolymsql14p_BridgeInventoryLocation_BRIDGEUNDERLOCATIONS[[#This Row],[VCMIN]] / 100, 0) * 12 + MOD(Table_hqolymsql14p_BridgeInventoryLocation_BRIDGEUNDERLOCATIONS[[#This Row],[VCMIN]], 100)</f>
        <v>303</v>
      </c>
      <c r="AA210">
        <f>Table_hqolymsql14p_BridgeInventoryLocation_BRIDGEUNDERLOCATIONS[[#This Row],[VCMIN_Inches]]-3</f>
        <v>300</v>
      </c>
      <c r="AB210">
        <f>(TRUNC((Table_hqolymsql14p_BridgeInventoryLocation_BRIDGEUNDERLOCATIONS[[#This Row],[Reported Inches]]/12))*100) + MOD(Table_hqolymsql14p_BridgeInventoryLocation_BRIDGEUNDERLOCATIONS[[#This Row],[Reported Inches]], 12)</f>
        <v>2500</v>
      </c>
    </row>
    <row r="211" spans="1:28" x14ac:dyDescent="0.3">
      <c r="A211">
        <v>210</v>
      </c>
      <c r="B211" t="s">
        <v>940</v>
      </c>
      <c r="C211" t="s">
        <v>941</v>
      </c>
      <c r="D211" t="s">
        <v>32</v>
      </c>
      <c r="E211">
        <v>4.3600000000000003</v>
      </c>
      <c r="G211">
        <v>0</v>
      </c>
      <c r="H211" t="s">
        <v>296</v>
      </c>
      <c r="I211">
        <v>4.3499999999999996</v>
      </c>
      <c r="J211" t="s">
        <v>34</v>
      </c>
      <c r="K211">
        <v>45.611217000000003</v>
      </c>
      <c r="L211">
        <v>-122.585655</v>
      </c>
      <c r="M211" t="s">
        <v>942</v>
      </c>
      <c r="N211" t="s">
        <v>943</v>
      </c>
      <c r="O211" t="s">
        <v>298</v>
      </c>
      <c r="P211">
        <v>208</v>
      </c>
      <c r="Q211">
        <v>1602</v>
      </c>
      <c r="R211">
        <v>1511</v>
      </c>
      <c r="S211">
        <v>1602</v>
      </c>
      <c r="T211">
        <v>1600</v>
      </c>
      <c r="U211">
        <v>1602</v>
      </c>
      <c r="V211">
        <v>1511</v>
      </c>
      <c r="W211">
        <v>9999</v>
      </c>
      <c r="X211" t="s">
        <v>38</v>
      </c>
      <c r="Y211">
        <v>1</v>
      </c>
      <c r="Z211">
        <f>ROUND(Table_hqolymsql14p_BridgeInventoryLocation_BRIDGEUNDERLOCATIONS[[#This Row],[VCMIN]] / 100, 0) * 12 + MOD(Table_hqolymsql14p_BridgeInventoryLocation_BRIDGEUNDERLOCATIONS[[#This Row],[VCMIN]], 100)</f>
        <v>191</v>
      </c>
      <c r="AA211">
        <f>Table_hqolymsql14p_BridgeInventoryLocation_BRIDGEUNDERLOCATIONS[[#This Row],[VCMIN_Inches]]-3</f>
        <v>188</v>
      </c>
      <c r="AB211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12" spans="1:28" x14ac:dyDescent="0.3">
      <c r="A212">
        <v>211</v>
      </c>
      <c r="B212" t="s">
        <v>944</v>
      </c>
      <c r="C212" t="s">
        <v>945</v>
      </c>
      <c r="D212" t="s">
        <v>32</v>
      </c>
      <c r="E212">
        <v>12.41</v>
      </c>
      <c r="G212">
        <v>0</v>
      </c>
      <c r="H212" t="s">
        <v>296</v>
      </c>
      <c r="I212">
        <v>12.4</v>
      </c>
      <c r="J212" t="s">
        <v>34</v>
      </c>
      <c r="K212">
        <v>45.580598000000002</v>
      </c>
      <c r="L212">
        <v>-122.428105</v>
      </c>
      <c r="M212" t="s">
        <v>946</v>
      </c>
      <c r="N212" t="s">
        <v>947</v>
      </c>
      <c r="O212" t="s">
        <v>298</v>
      </c>
      <c r="P212">
        <v>235</v>
      </c>
      <c r="Q212">
        <v>1702</v>
      </c>
      <c r="R212">
        <v>1605</v>
      </c>
      <c r="S212">
        <v>1711</v>
      </c>
      <c r="T212">
        <v>1704</v>
      </c>
      <c r="U212">
        <v>1702</v>
      </c>
      <c r="V212">
        <v>1605</v>
      </c>
      <c r="W212">
        <v>9999</v>
      </c>
      <c r="X212" t="s">
        <v>38</v>
      </c>
      <c r="Y212">
        <v>1</v>
      </c>
      <c r="Z212">
        <f>ROUND(Table_hqolymsql14p_BridgeInventoryLocation_BRIDGEUNDERLOCATIONS[[#This Row],[VCMIN]] / 100, 0) * 12 + MOD(Table_hqolymsql14p_BridgeInventoryLocation_BRIDGEUNDERLOCATIONS[[#This Row],[VCMIN]], 100)</f>
        <v>197</v>
      </c>
      <c r="AA212">
        <f>Table_hqolymsql14p_BridgeInventoryLocation_BRIDGEUNDERLOCATIONS[[#This Row],[VCMIN_Inches]]-3</f>
        <v>194</v>
      </c>
      <c r="AB21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13" spans="1:28" x14ac:dyDescent="0.3">
      <c r="A213">
        <v>212</v>
      </c>
      <c r="B213" t="s">
        <v>948</v>
      </c>
      <c r="C213" t="s">
        <v>949</v>
      </c>
      <c r="D213" t="s">
        <v>32</v>
      </c>
      <c r="E213">
        <v>31.37</v>
      </c>
      <c r="G213">
        <v>0</v>
      </c>
      <c r="H213" t="s">
        <v>92</v>
      </c>
      <c r="I213">
        <v>31.4</v>
      </c>
      <c r="J213" t="s">
        <v>34</v>
      </c>
      <c r="K213">
        <v>46.626395000000002</v>
      </c>
      <c r="L213">
        <v>-120.50746700000001</v>
      </c>
      <c r="M213" t="s">
        <v>950</v>
      </c>
      <c r="N213" t="s">
        <v>70</v>
      </c>
      <c r="O213" t="s">
        <v>95</v>
      </c>
      <c r="P213">
        <v>741</v>
      </c>
      <c r="Q213">
        <v>2311</v>
      </c>
      <c r="R213">
        <v>2308</v>
      </c>
      <c r="S213">
        <v>2500</v>
      </c>
      <c r="T213">
        <v>2404</v>
      </c>
      <c r="U213">
        <v>2311</v>
      </c>
      <c r="V213">
        <v>2308</v>
      </c>
      <c r="W213">
        <v>9999</v>
      </c>
      <c r="X213" t="s">
        <v>38</v>
      </c>
      <c r="Y213">
        <v>1</v>
      </c>
      <c r="Z213">
        <f>ROUND(Table_hqolymsql14p_BridgeInventoryLocation_BRIDGEUNDERLOCATIONS[[#This Row],[VCMIN]] / 100, 0) * 12 + MOD(Table_hqolymsql14p_BridgeInventoryLocation_BRIDGEUNDERLOCATIONS[[#This Row],[VCMIN]], 100)</f>
        <v>284</v>
      </c>
      <c r="AA213">
        <f>Table_hqolymsql14p_BridgeInventoryLocation_BRIDGEUNDERLOCATIONS[[#This Row],[VCMIN_Inches]]-3</f>
        <v>281</v>
      </c>
      <c r="AB213">
        <f>(TRUNC((Table_hqolymsql14p_BridgeInventoryLocation_BRIDGEUNDERLOCATIONS[[#This Row],[Reported Inches]]/12))*100) + MOD(Table_hqolymsql14p_BridgeInventoryLocation_BRIDGEUNDERLOCATIONS[[#This Row],[Reported Inches]], 12)</f>
        <v>2305</v>
      </c>
    </row>
    <row r="214" spans="1:28" x14ac:dyDescent="0.3">
      <c r="A214">
        <v>213</v>
      </c>
      <c r="B214" t="s">
        <v>951</v>
      </c>
      <c r="C214" t="s">
        <v>952</v>
      </c>
      <c r="D214" t="s">
        <v>32</v>
      </c>
      <c r="E214">
        <v>23.72</v>
      </c>
      <c r="G214">
        <v>0</v>
      </c>
      <c r="H214" t="s">
        <v>229</v>
      </c>
      <c r="I214">
        <v>22.4</v>
      </c>
      <c r="J214" t="s">
        <v>34</v>
      </c>
      <c r="K214">
        <v>47.412101999999997</v>
      </c>
      <c r="L214">
        <v>-122.220736</v>
      </c>
      <c r="M214" t="s">
        <v>953</v>
      </c>
      <c r="N214" t="s">
        <v>954</v>
      </c>
      <c r="O214" t="s">
        <v>955</v>
      </c>
      <c r="P214">
        <v>317</v>
      </c>
      <c r="Q214">
        <v>1609</v>
      </c>
      <c r="R214">
        <v>1609</v>
      </c>
      <c r="S214">
        <v>1803</v>
      </c>
      <c r="T214">
        <v>1803</v>
      </c>
      <c r="U214">
        <v>1609</v>
      </c>
      <c r="V214">
        <v>1609</v>
      </c>
      <c r="W214">
        <v>9999</v>
      </c>
      <c r="X214" t="s">
        <v>38</v>
      </c>
      <c r="Y214">
        <v>1</v>
      </c>
      <c r="Z214">
        <f>ROUND(Table_hqolymsql14p_BridgeInventoryLocation_BRIDGEUNDERLOCATIONS[[#This Row],[VCMIN]] / 100, 0) * 12 + MOD(Table_hqolymsql14p_BridgeInventoryLocation_BRIDGEUNDERLOCATIONS[[#This Row],[VCMIN]], 100)</f>
        <v>201</v>
      </c>
      <c r="AA214">
        <f>Table_hqolymsql14p_BridgeInventoryLocation_BRIDGEUNDERLOCATIONS[[#This Row],[VCMIN_Inches]]-3</f>
        <v>198</v>
      </c>
      <c r="AB21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15" spans="1:28" x14ac:dyDescent="0.3">
      <c r="A215">
        <v>214</v>
      </c>
      <c r="B215" t="s">
        <v>956</v>
      </c>
      <c r="C215" t="s">
        <v>957</v>
      </c>
      <c r="D215" t="s">
        <v>32</v>
      </c>
      <c r="E215">
        <v>53.61</v>
      </c>
      <c r="G215">
        <v>0</v>
      </c>
      <c r="H215" t="s">
        <v>92</v>
      </c>
      <c r="I215">
        <v>53.64</v>
      </c>
      <c r="J215" t="s">
        <v>34</v>
      </c>
      <c r="K215">
        <v>46.394821</v>
      </c>
      <c r="L215">
        <v>-120.249448</v>
      </c>
      <c r="M215" t="s">
        <v>168</v>
      </c>
      <c r="N215" t="s">
        <v>958</v>
      </c>
      <c r="O215" t="s">
        <v>95</v>
      </c>
      <c r="P215">
        <v>532</v>
      </c>
      <c r="Q215">
        <v>2103</v>
      </c>
      <c r="R215">
        <v>2006</v>
      </c>
      <c r="S215">
        <v>1907</v>
      </c>
      <c r="T215">
        <v>1809</v>
      </c>
      <c r="U215">
        <v>2103</v>
      </c>
      <c r="V215">
        <v>2006</v>
      </c>
      <c r="W215">
        <v>9999</v>
      </c>
      <c r="X215" t="s">
        <v>38</v>
      </c>
      <c r="Y215">
        <v>1</v>
      </c>
      <c r="Z215">
        <f>ROUND(Table_hqolymsql14p_BridgeInventoryLocation_BRIDGEUNDERLOCATIONS[[#This Row],[VCMIN]] / 100, 0) * 12 + MOD(Table_hqolymsql14p_BridgeInventoryLocation_BRIDGEUNDERLOCATIONS[[#This Row],[VCMIN]], 100)</f>
        <v>246</v>
      </c>
      <c r="AA215">
        <f>Table_hqolymsql14p_BridgeInventoryLocation_BRIDGEUNDERLOCATIONS[[#This Row],[VCMIN_Inches]]-3</f>
        <v>243</v>
      </c>
      <c r="AB215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216" spans="1:28" x14ac:dyDescent="0.3">
      <c r="A216">
        <v>215</v>
      </c>
      <c r="B216" t="s">
        <v>959</v>
      </c>
      <c r="C216" t="s">
        <v>960</v>
      </c>
      <c r="D216" t="s">
        <v>32</v>
      </c>
      <c r="E216">
        <v>4.91</v>
      </c>
      <c r="G216">
        <v>0</v>
      </c>
      <c r="H216" t="s">
        <v>57</v>
      </c>
      <c r="I216">
        <v>4.6399999999999997</v>
      </c>
      <c r="J216" t="s">
        <v>34</v>
      </c>
      <c r="K216">
        <v>47.378093</v>
      </c>
      <c r="L216">
        <v>-122.244575</v>
      </c>
      <c r="M216" t="s">
        <v>961</v>
      </c>
      <c r="N216" t="s">
        <v>748</v>
      </c>
      <c r="O216" t="s">
        <v>59</v>
      </c>
      <c r="P216">
        <v>190</v>
      </c>
      <c r="Q216">
        <v>1700</v>
      </c>
      <c r="R216">
        <v>1700</v>
      </c>
      <c r="S216">
        <v>1700</v>
      </c>
      <c r="T216">
        <v>1700</v>
      </c>
      <c r="U216">
        <v>1700</v>
      </c>
      <c r="V216">
        <v>1700</v>
      </c>
      <c r="W216">
        <v>9999</v>
      </c>
      <c r="X216" t="s">
        <v>38</v>
      </c>
      <c r="Y216">
        <v>1</v>
      </c>
      <c r="Z216">
        <f>ROUND(Table_hqolymsql14p_BridgeInventoryLocation_BRIDGEUNDERLOCATIONS[[#This Row],[VCMIN]] / 100, 0) * 12 + MOD(Table_hqolymsql14p_BridgeInventoryLocation_BRIDGEUNDERLOCATIONS[[#This Row],[VCMIN]], 100)</f>
        <v>204</v>
      </c>
      <c r="AA216">
        <f>Table_hqolymsql14p_BridgeInventoryLocation_BRIDGEUNDERLOCATIONS[[#This Row],[VCMIN_Inches]]-3</f>
        <v>201</v>
      </c>
      <c r="AB21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17" spans="1:28" x14ac:dyDescent="0.3">
      <c r="A217">
        <v>216</v>
      </c>
      <c r="B217" t="s">
        <v>962</v>
      </c>
      <c r="C217" t="s">
        <v>963</v>
      </c>
      <c r="D217" t="s">
        <v>32</v>
      </c>
      <c r="E217">
        <v>200.84</v>
      </c>
      <c r="G217">
        <v>0</v>
      </c>
      <c r="H217" t="s">
        <v>110</v>
      </c>
      <c r="I217">
        <v>200.78</v>
      </c>
      <c r="J217" t="s">
        <v>34</v>
      </c>
      <c r="K217">
        <v>48.075696000000001</v>
      </c>
      <c r="L217">
        <v>-122.18495</v>
      </c>
      <c r="M217" t="s">
        <v>964</v>
      </c>
      <c r="N217" t="s">
        <v>965</v>
      </c>
      <c r="O217" t="s">
        <v>113</v>
      </c>
      <c r="P217">
        <v>215</v>
      </c>
      <c r="Q217">
        <v>1705</v>
      </c>
      <c r="R217">
        <v>1705</v>
      </c>
      <c r="S217">
        <v>1609</v>
      </c>
      <c r="T217">
        <v>1609</v>
      </c>
      <c r="U217">
        <v>1705</v>
      </c>
      <c r="V217">
        <v>1705</v>
      </c>
      <c r="W217">
        <v>9999</v>
      </c>
      <c r="X217" t="s">
        <v>38</v>
      </c>
      <c r="Y217">
        <v>1</v>
      </c>
      <c r="Z217">
        <f>ROUND(Table_hqolymsql14p_BridgeInventoryLocation_BRIDGEUNDERLOCATIONS[[#This Row],[VCMIN]] / 100, 0) * 12 + MOD(Table_hqolymsql14p_BridgeInventoryLocation_BRIDGEUNDERLOCATIONS[[#This Row],[VCMIN]], 100)</f>
        <v>209</v>
      </c>
      <c r="AA217">
        <f>Table_hqolymsql14p_BridgeInventoryLocation_BRIDGEUNDERLOCATIONS[[#This Row],[VCMIN_Inches]]-3</f>
        <v>206</v>
      </c>
      <c r="AB217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218" spans="1:28" x14ac:dyDescent="0.3">
      <c r="A218">
        <v>217</v>
      </c>
      <c r="B218" t="s">
        <v>966</v>
      </c>
      <c r="C218" t="s">
        <v>967</v>
      </c>
      <c r="D218" t="s">
        <v>32</v>
      </c>
      <c r="E218">
        <v>47.22</v>
      </c>
      <c r="G218">
        <v>0</v>
      </c>
      <c r="H218" t="s">
        <v>968</v>
      </c>
      <c r="I218">
        <v>54.73</v>
      </c>
      <c r="J218" t="s">
        <v>34</v>
      </c>
      <c r="K218">
        <v>47.143348000000003</v>
      </c>
      <c r="L218">
        <v>-119.278341</v>
      </c>
      <c r="M218" t="s">
        <v>969</v>
      </c>
      <c r="N218" t="s">
        <v>970</v>
      </c>
      <c r="O218" t="s">
        <v>971</v>
      </c>
      <c r="P218">
        <v>168</v>
      </c>
      <c r="Q218">
        <v>1610</v>
      </c>
      <c r="R218">
        <v>1601</v>
      </c>
      <c r="S218">
        <v>1905</v>
      </c>
      <c r="T218">
        <v>1603</v>
      </c>
      <c r="U218">
        <v>1610</v>
      </c>
      <c r="V218">
        <v>1601</v>
      </c>
      <c r="W218">
        <v>9999</v>
      </c>
      <c r="X218" t="s">
        <v>38</v>
      </c>
      <c r="Y218">
        <v>1</v>
      </c>
      <c r="Z218">
        <f>ROUND(Table_hqolymsql14p_BridgeInventoryLocation_BRIDGEUNDERLOCATIONS[[#This Row],[VCMIN]] / 100, 0) * 12 + MOD(Table_hqolymsql14p_BridgeInventoryLocation_BRIDGEUNDERLOCATIONS[[#This Row],[VCMIN]], 100)</f>
        <v>193</v>
      </c>
      <c r="AA218">
        <f>Table_hqolymsql14p_BridgeInventoryLocation_BRIDGEUNDERLOCATIONS[[#This Row],[VCMIN_Inches]]-3</f>
        <v>190</v>
      </c>
      <c r="AB218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19" spans="1:28" x14ac:dyDescent="0.3">
      <c r="A219">
        <v>218</v>
      </c>
      <c r="B219" t="s">
        <v>972</v>
      </c>
      <c r="C219" t="s">
        <v>973</v>
      </c>
      <c r="D219" t="s">
        <v>32</v>
      </c>
      <c r="E219">
        <v>4.5629999999999997</v>
      </c>
      <c r="G219">
        <v>0</v>
      </c>
      <c r="H219" t="s">
        <v>201</v>
      </c>
      <c r="I219">
        <v>4.41</v>
      </c>
      <c r="J219" t="s">
        <v>34</v>
      </c>
      <c r="K219">
        <v>47.258656999999999</v>
      </c>
      <c r="L219">
        <v>-122.531358</v>
      </c>
      <c r="M219" t="s">
        <v>974</v>
      </c>
      <c r="N219" t="s">
        <v>975</v>
      </c>
      <c r="O219" t="s">
        <v>204</v>
      </c>
      <c r="P219">
        <v>360</v>
      </c>
      <c r="Q219">
        <v>3003</v>
      </c>
      <c r="R219">
        <v>1910</v>
      </c>
      <c r="S219">
        <v>2909</v>
      </c>
      <c r="T219">
        <v>2008</v>
      </c>
      <c r="U219">
        <v>3003</v>
      </c>
      <c r="V219">
        <v>1910</v>
      </c>
      <c r="W219">
        <v>9999</v>
      </c>
      <c r="X219" t="s">
        <v>38</v>
      </c>
      <c r="Y219">
        <v>1</v>
      </c>
      <c r="Z219">
        <f>ROUND(Table_hqolymsql14p_BridgeInventoryLocation_BRIDGEUNDERLOCATIONS[[#This Row],[VCMIN]] / 100, 0) * 12 + MOD(Table_hqolymsql14p_BridgeInventoryLocation_BRIDGEUNDERLOCATIONS[[#This Row],[VCMIN]], 100)</f>
        <v>238</v>
      </c>
      <c r="AA219">
        <f>Table_hqolymsql14p_BridgeInventoryLocation_BRIDGEUNDERLOCATIONS[[#This Row],[VCMIN_Inches]]-3</f>
        <v>235</v>
      </c>
      <c r="AB219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220" spans="1:28" x14ac:dyDescent="0.3">
      <c r="A220">
        <v>219</v>
      </c>
      <c r="B220" t="s">
        <v>976</v>
      </c>
      <c r="C220" t="s">
        <v>977</v>
      </c>
      <c r="D220" t="s">
        <v>32</v>
      </c>
      <c r="E220">
        <v>71.12</v>
      </c>
      <c r="G220">
        <v>0</v>
      </c>
      <c r="H220" t="s">
        <v>110</v>
      </c>
      <c r="I220">
        <v>71.05</v>
      </c>
      <c r="J220" t="s">
        <v>34</v>
      </c>
      <c r="K220">
        <v>46.583683000000001</v>
      </c>
      <c r="L220">
        <v>-122.888665</v>
      </c>
      <c r="M220" t="s">
        <v>978</v>
      </c>
      <c r="N220" t="s">
        <v>979</v>
      </c>
      <c r="O220" t="s">
        <v>113</v>
      </c>
      <c r="P220">
        <v>250</v>
      </c>
      <c r="Q220">
        <v>1608</v>
      </c>
      <c r="R220">
        <v>1608</v>
      </c>
      <c r="S220">
        <v>1608</v>
      </c>
      <c r="T220">
        <v>1608</v>
      </c>
      <c r="U220">
        <v>1608</v>
      </c>
      <c r="V220">
        <v>1608</v>
      </c>
      <c r="W220">
        <v>9999</v>
      </c>
      <c r="X220" t="s">
        <v>38</v>
      </c>
      <c r="Y220">
        <v>1</v>
      </c>
      <c r="Z220">
        <f>ROUND(Table_hqolymsql14p_BridgeInventoryLocation_BRIDGEUNDERLOCATIONS[[#This Row],[VCMIN]] / 100, 0) * 12 + MOD(Table_hqolymsql14p_BridgeInventoryLocation_BRIDGEUNDERLOCATIONS[[#This Row],[VCMIN]], 100)</f>
        <v>200</v>
      </c>
      <c r="AA220">
        <f>Table_hqolymsql14p_BridgeInventoryLocation_BRIDGEUNDERLOCATIONS[[#This Row],[VCMIN_Inches]]-3</f>
        <v>197</v>
      </c>
      <c r="AB22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21" spans="1:28" x14ac:dyDescent="0.3">
      <c r="A221">
        <v>220</v>
      </c>
      <c r="B221" t="s">
        <v>980</v>
      </c>
      <c r="C221" t="s">
        <v>981</v>
      </c>
      <c r="D221" t="s">
        <v>32</v>
      </c>
      <c r="E221">
        <v>23.06</v>
      </c>
      <c r="G221">
        <v>0</v>
      </c>
      <c r="H221" t="s">
        <v>201</v>
      </c>
      <c r="I221">
        <v>25.14</v>
      </c>
      <c r="J221" t="s">
        <v>34</v>
      </c>
      <c r="K221">
        <v>47.501024999999998</v>
      </c>
      <c r="L221">
        <v>-122.645842</v>
      </c>
      <c r="M221" t="s">
        <v>982</v>
      </c>
      <c r="N221" t="s">
        <v>983</v>
      </c>
      <c r="O221" t="s">
        <v>204</v>
      </c>
      <c r="P221">
        <v>223</v>
      </c>
      <c r="Q221">
        <v>1801</v>
      </c>
      <c r="R221">
        <v>1707</v>
      </c>
      <c r="S221">
        <v>1708</v>
      </c>
      <c r="T221">
        <v>1611</v>
      </c>
      <c r="U221">
        <v>1801</v>
      </c>
      <c r="V221">
        <v>1707</v>
      </c>
      <c r="W221">
        <v>9999</v>
      </c>
      <c r="X221" t="s">
        <v>38</v>
      </c>
      <c r="Y221">
        <v>1</v>
      </c>
      <c r="Z221">
        <f>ROUND(Table_hqolymsql14p_BridgeInventoryLocation_BRIDGEUNDERLOCATIONS[[#This Row],[VCMIN]] / 100, 0) * 12 + MOD(Table_hqolymsql14p_BridgeInventoryLocation_BRIDGEUNDERLOCATIONS[[#This Row],[VCMIN]], 100)</f>
        <v>211</v>
      </c>
      <c r="AA221">
        <f>Table_hqolymsql14p_BridgeInventoryLocation_BRIDGEUNDERLOCATIONS[[#This Row],[VCMIN_Inches]]-3</f>
        <v>208</v>
      </c>
      <c r="AB221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222" spans="1:28" x14ac:dyDescent="0.3">
      <c r="A222">
        <v>221</v>
      </c>
      <c r="B222" t="s">
        <v>984</v>
      </c>
      <c r="C222" t="s">
        <v>985</v>
      </c>
      <c r="D222" t="s">
        <v>32</v>
      </c>
      <c r="E222">
        <v>8</v>
      </c>
      <c r="G222">
        <v>0</v>
      </c>
      <c r="H222" t="s">
        <v>33</v>
      </c>
      <c r="I222">
        <v>9.94</v>
      </c>
      <c r="J222" t="s">
        <v>34</v>
      </c>
      <c r="K222">
        <v>47.580545000000001</v>
      </c>
      <c r="L222">
        <v>-122.173908</v>
      </c>
      <c r="M222" t="s">
        <v>986</v>
      </c>
      <c r="N222" t="s">
        <v>987</v>
      </c>
      <c r="O222" t="s">
        <v>988</v>
      </c>
      <c r="P222">
        <v>464</v>
      </c>
      <c r="Q222">
        <v>1609</v>
      </c>
      <c r="R222">
        <v>1609</v>
      </c>
      <c r="S222">
        <v>1606</v>
      </c>
      <c r="T222">
        <v>1604</v>
      </c>
      <c r="U222">
        <v>1609</v>
      </c>
      <c r="V222">
        <v>1609</v>
      </c>
      <c r="W222">
        <v>9999</v>
      </c>
      <c r="X222" t="s">
        <v>38</v>
      </c>
      <c r="Y222">
        <v>1</v>
      </c>
      <c r="Z222">
        <f>ROUND(Table_hqolymsql14p_BridgeInventoryLocation_BRIDGEUNDERLOCATIONS[[#This Row],[VCMIN]] / 100, 0) * 12 + MOD(Table_hqolymsql14p_BridgeInventoryLocation_BRIDGEUNDERLOCATIONS[[#This Row],[VCMIN]], 100)</f>
        <v>201</v>
      </c>
      <c r="AA222">
        <f>Table_hqolymsql14p_BridgeInventoryLocation_BRIDGEUNDERLOCATIONS[[#This Row],[VCMIN_Inches]]-3</f>
        <v>198</v>
      </c>
      <c r="AB22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23" spans="1:28" x14ac:dyDescent="0.3">
      <c r="A223">
        <v>222</v>
      </c>
      <c r="B223" t="s">
        <v>989</v>
      </c>
      <c r="C223" t="s">
        <v>990</v>
      </c>
      <c r="D223" t="s">
        <v>32</v>
      </c>
      <c r="E223">
        <v>26.73</v>
      </c>
      <c r="G223">
        <v>0</v>
      </c>
      <c r="H223" t="s">
        <v>98</v>
      </c>
      <c r="I223">
        <v>26.75</v>
      </c>
      <c r="J223" t="s">
        <v>34</v>
      </c>
      <c r="K223">
        <v>47.794742999999997</v>
      </c>
      <c r="L223">
        <v>-122.214322</v>
      </c>
      <c r="M223" t="s">
        <v>991</v>
      </c>
      <c r="N223" t="s">
        <v>992</v>
      </c>
      <c r="O223" t="s">
        <v>101</v>
      </c>
      <c r="P223">
        <v>341</v>
      </c>
      <c r="Q223">
        <v>2002</v>
      </c>
      <c r="R223">
        <v>2002</v>
      </c>
      <c r="S223">
        <v>1706</v>
      </c>
      <c r="T223">
        <v>1703</v>
      </c>
      <c r="U223">
        <v>2002</v>
      </c>
      <c r="V223">
        <v>2002</v>
      </c>
      <c r="W223">
        <v>9999</v>
      </c>
      <c r="X223" t="s">
        <v>38</v>
      </c>
      <c r="Y223">
        <v>1</v>
      </c>
      <c r="Z223">
        <f>ROUND(Table_hqolymsql14p_BridgeInventoryLocation_BRIDGEUNDERLOCATIONS[[#This Row],[VCMIN]] / 100, 0) * 12 + MOD(Table_hqolymsql14p_BridgeInventoryLocation_BRIDGEUNDERLOCATIONS[[#This Row],[VCMIN]], 100)</f>
        <v>242</v>
      </c>
      <c r="AA223">
        <f>Table_hqolymsql14p_BridgeInventoryLocation_BRIDGEUNDERLOCATIONS[[#This Row],[VCMIN_Inches]]-3</f>
        <v>239</v>
      </c>
      <c r="AB223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224" spans="1:28" x14ac:dyDescent="0.3">
      <c r="A224">
        <v>223</v>
      </c>
      <c r="B224" t="s">
        <v>993</v>
      </c>
      <c r="C224" t="s">
        <v>994</v>
      </c>
      <c r="D224" t="s">
        <v>32</v>
      </c>
      <c r="E224">
        <v>14.05</v>
      </c>
      <c r="G224">
        <v>0</v>
      </c>
      <c r="H224" t="s">
        <v>207</v>
      </c>
      <c r="I224">
        <v>14.09</v>
      </c>
      <c r="J224" t="s">
        <v>34</v>
      </c>
      <c r="K224">
        <v>47.782739999999997</v>
      </c>
      <c r="L224">
        <v>-122.144633</v>
      </c>
      <c r="M224" t="s">
        <v>995</v>
      </c>
      <c r="N224" t="s">
        <v>996</v>
      </c>
      <c r="O224" t="s">
        <v>210</v>
      </c>
      <c r="P224">
        <v>367</v>
      </c>
      <c r="Q224">
        <v>1508</v>
      </c>
      <c r="R224">
        <v>1508</v>
      </c>
      <c r="S224">
        <v>2010</v>
      </c>
      <c r="T224">
        <v>2010</v>
      </c>
      <c r="U224">
        <v>1508</v>
      </c>
      <c r="V224">
        <v>1508</v>
      </c>
      <c r="W224">
        <v>9999</v>
      </c>
      <c r="X224" t="s">
        <v>38</v>
      </c>
      <c r="Y224">
        <v>1</v>
      </c>
      <c r="Z224">
        <f>ROUND(Table_hqolymsql14p_BridgeInventoryLocation_BRIDGEUNDERLOCATIONS[[#This Row],[VCMIN]] / 100, 0) * 12 + MOD(Table_hqolymsql14p_BridgeInventoryLocation_BRIDGEUNDERLOCATIONS[[#This Row],[VCMIN]], 100)</f>
        <v>188</v>
      </c>
      <c r="AA224">
        <f>Table_hqolymsql14p_BridgeInventoryLocation_BRIDGEUNDERLOCATIONS[[#This Row],[VCMIN_Inches]]-3</f>
        <v>185</v>
      </c>
      <c r="AB224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225" spans="1:28" x14ac:dyDescent="0.3">
      <c r="A225">
        <v>224</v>
      </c>
      <c r="B225" t="s">
        <v>997</v>
      </c>
      <c r="C225" t="s">
        <v>998</v>
      </c>
      <c r="D225" t="s">
        <v>32</v>
      </c>
      <c r="E225">
        <v>156.536</v>
      </c>
      <c r="G225">
        <v>0</v>
      </c>
      <c r="H225" t="s">
        <v>110</v>
      </c>
      <c r="I225">
        <v>156.47999999999999</v>
      </c>
      <c r="J225" t="s">
        <v>34</v>
      </c>
      <c r="K225">
        <v>47.489187000000001</v>
      </c>
      <c r="L225">
        <v>-122.264723</v>
      </c>
      <c r="M225" t="s">
        <v>999</v>
      </c>
      <c r="N225" t="s">
        <v>1000</v>
      </c>
      <c r="O225" t="s">
        <v>113</v>
      </c>
      <c r="P225">
        <v>930</v>
      </c>
      <c r="Q225">
        <v>1705</v>
      </c>
      <c r="R225">
        <v>1703</v>
      </c>
      <c r="S225">
        <v>1900</v>
      </c>
      <c r="T225">
        <v>1809</v>
      </c>
      <c r="U225">
        <v>1705</v>
      </c>
      <c r="V225">
        <v>1703</v>
      </c>
      <c r="W225">
        <v>9999</v>
      </c>
      <c r="X225" t="s">
        <v>38</v>
      </c>
      <c r="Y225">
        <v>1</v>
      </c>
      <c r="Z225">
        <f>ROUND(Table_hqolymsql14p_BridgeInventoryLocation_BRIDGEUNDERLOCATIONS[[#This Row],[VCMIN]] / 100, 0) * 12 + MOD(Table_hqolymsql14p_BridgeInventoryLocation_BRIDGEUNDERLOCATIONS[[#This Row],[VCMIN]], 100)</f>
        <v>207</v>
      </c>
      <c r="AA225">
        <f>Table_hqolymsql14p_BridgeInventoryLocation_BRIDGEUNDERLOCATIONS[[#This Row],[VCMIN_Inches]]-3</f>
        <v>204</v>
      </c>
      <c r="AB22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26" spans="1:28" x14ac:dyDescent="0.3">
      <c r="A226">
        <v>225</v>
      </c>
      <c r="B226" t="s">
        <v>1001</v>
      </c>
      <c r="C226" t="s">
        <v>1002</v>
      </c>
      <c r="D226" t="s">
        <v>32</v>
      </c>
      <c r="E226">
        <v>283.94</v>
      </c>
      <c r="G226">
        <v>0</v>
      </c>
      <c r="H226" t="s">
        <v>33</v>
      </c>
      <c r="I226">
        <v>286.24</v>
      </c>
      <c r="J226" t="s">
        <v>34</v>
      </c>
      <c r="K226">
        <v>47.663767999999997</v>
      </c>
      <c r="L226">
        <v>-117.31321800000001</v>
      </c>
      <c r="M226" t="s">
        <v>1003</v>
      </c>
      <c r="N226" t="s">
        <v>1004</v>
      </c>
      <c r="O226" t="s">
        <v>37</v>
      </c>
      <c r="P226">
        <v>332</v>
      </c>
      <c r="Q226">
        <v>1608</v>
      </c>
      <c r="R226">
        <v>1608</v>
      </c>
      <c r="S226">
        <v>2001</v>
      </c>
      <c r="T226">
        <v>1911</v>
      </c>
      <c r="U226">
        <v>1608</v>
      </c>
      <c r="V226">
        <v>1608</v>
      </c>
      <c r="W226">
        <v>9999</v>
      </c>
      <c r="X226" t="s">
        <v>38</v>
      </c>
      <c r="Y226">
        <v>1</v>
      </c>
      <c r="Z226">
        <f>ROUND(Table_hqolymsql14p_BridgeInventoryLocation_BRIDGEUNDERLOCATIONS[[#This Row],[VCMIN]] / 100, 0) * 12 + MOD(Table_hqolymsql14p_BridgeInventoryLocation_BRIDGEUNDERLOCATIONS[[#This Row],[VCMIN]], 100)</f>
        <v>200</v>
      </c>
      <c r="AA226">
        <f>Table_hqolymsql14p_BridgeInventoryLocation_BRIDGEUNDERLOCATIONS[[#This Row],[VCMIN_Inches]]-3</f>
        <v>197</v>
      </c>
      <c r="AB22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27" spans="1:28" x14ac:dyDescent="0.3">
      <c r="A227">
        <v>226</v>
      </c>
      <c r="B227" t="s">
        <v>1005</v>
      </c>
      <c r="C227" t="s">
        <v>1006</v>
      </c>
      <c r="D227" t="s">
        <v>32</v>
      </c>
      <c r="E227">
        <v>82.28</v>
      </c>
      <c r="G227">
        <v>0</v>
      </c>
      <c r="H227" t="s">
        <v>92</v>
      </c>
      <c r="I227">
        <v>82.31</v>
      </c>
      <c r="J227" t="s">
        <v>34</v>
      </c>
      <c r="K227">
        <v>46.215138000000003</v>
      </c>
      <c r="L227">
        <v>-119.74402499999999</v>
      </c>
      <c r="M227" t="s">
        <v>168</v>
      </c>
      <c r="N227" t="s">
        <v>444</v>
      </c>
      <c r="O227" t="s">
        <v>1007</v>
      </c>
      <c r="P227">
        <v>414</v>
      </c>
      <c r="Q227">
        <v>1606</v>
      </c>
      <c r="R227">
        <v>1606</v>
      </c>
      <c r="S227">
        <v>1803</v>
      </c>
      <c r="T227">
        <v>1709</v>
      </c>
      <c r="U227">
        <v>1606</v>
      </c>
      <c r="V227">
        <v>1606</v>
      </c>
      <c r="W227">
        <v>9999</v>
      </c>
      <c r="X227" t="s">
        <v>38</v>
      </c>
      <c r="Y227">
        <v>1</v>
      </c>
      <c r="Z227">
        <f>ROUND(Table_hqolymsql14p_BridgeInventoryLocation_BRIDGEUNDERLOCATIONS[[#This Row],[VCMIN]] / 100, 0) * 12 + MOD(Table_hqolymsql14p_BridgeInventoryLocation_BRIDGEUNDERLOCATIONS[[#This Row],[VCMIN]], 100)</f>
        <v>198</v>
      </c>
      <c r="AA227">
        <f>Table_hqolymsql14p_BridgeInventoryLocation_BRIDGEUNDERLOCATIONS[[#This Row],[VCMIN_Inches]]-3</f>
        <v>195</v>
      </c>
      <c r="AB22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28" spans="1:28" x14ac:dyDescent="0.3">
      <c r="A228">
        <v>227</v>
      </c>
      <c r="B228" t="s">
        <v>1008</v>
      </c>
      <c r="C228" t="s">
        <v>1009</v>
      </c>
      <c r="D228" t="s">
        <v>32</v>
      </c>
      <c r="E228">
        <v>52.65</v>
      </c>
      <c r="G228">
        <v>0</v>
      </c>
      <c r="H228" t="s">
        <v>68</v>
      </c>
      <c r="I228">
        <v>45.89</v>
      </c>
      <c r="J228" t="s">
        <v>34</v>
      </c>
      <c r="K228">
        <v>46.566996000000003</v>
      </c>
      <c r="L228">
        <v>-118.992625</v>
      </c>
      <c r="M228" t="s">
        <v>1010</v>
      </c>
      <c r="N228" t="s">
        <v>971</v>
      </c>
      <c r="O228" t="s">
        <v>237</v>
      </c>
      <c r="P228">
        <v>238</v>
      </c>
      <c r="Q228">
        <v>1711</v>
      </c>
      <c r="R228">
        <v>1702</v>
      </c>
      <c r="S228">
        <v>1903</v>
      </c>
      <c r="T228">
        <v>1808</v>
      </c>
      <c r="U228">
        <v>1711</v>
      </c>
      <c r="V228">
        <v>1702</v>
      </c>
      <c r="W228">
        <v>9999</v>
      </c>
      <c r="X228" t="s">
        <v>38</v>
      </c>
      <c r="Y228">
        <v>1</v>
      </c>
      <c r="Z228">
        <f>ROUND(Table_hqolymsql14p_BridgeInventoryLocation_BRIDGEUNDERLOCATIONS[[#This Row],[VCMIN]] / 100, 0) * 12 + MOD(Table_hqolymsql14p_BridgeInventoryLocation_BRIDGEUNDERLOCATIONS[[#This Row],[VCMIN]], 100)</f>
        <v>206</v>
      </c>
      <c r="AA228">
        <f>Table_hqolymsql14p_BridgeInventoryLocation_BRIDGEUNDERLOCATIONS[[#This Row],[VCMIN_Inches]]-3</f>
        <v>203</v>
      </c>
      <c r="AB228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29" spans="1:28" x14ac:dyDescent="0.3">
      <c r="A229">
        <v>228</v>
      </c>
      <c r="B229" t="s">
        <v>1011</v>
      </c>
      <c r="C229" t="s">
        <v>1012</v>
      </c>
      <c r="D229" t="s">
        <v>32</v>
      </c>
      <c r="E229">
        <v>132.44999999999999</v>
      </c>
      <c r="G229">
        <v>0</v>
      </c>
      <c r="H229" t="s">
        <v>110</v>
      </c>
      <c r="I229">
        <v>132.38999999999999</v>
      </c>
      <c r="J229" t="s">
        <v>34</v>
      </c>
      <c r="K229">
        <v>47.230527000000002</v>
      </c>
      <c r="L229">
        <v>-122.460666</v>
      </c>
      <c r="M229" t="s">
        <v>1013</v>
      </c>
      <c r="N229" t="s">
        <v>530</v>
      </c>
      <c r="O229" t="s">
        <v>113</v>
      </c>
      <c r="P229">
        <v>1061</v>
      </c>
      <c r="Q229">
        <v>2007</v>
      </c>
      <c r="R229">
        <v>1608</v>
      </c>
      <c r="S229">
        <v>2405</v>
      </c>
      <c r="T229">
        <v>2200</v>
      </c>
      <c r="U229">
        <v>2007</v>
      </c>
      <c r="V229">
        <v>1608</v>
      </c>
      <c r="W229">
        <v>9999</v>
      </c>
      <c r="X229" t="s">
        <v>38</v>
      </c>
      <c r="Y229">
        <v>1</v>
      </c>
      <c r="Z229">
        <f>ROUND(Table_hqolymsql14p_BridgeInventoryLocation_BRIDGEUNDERLOCATIONS[[#This Row],[VCMIN]] / 100, 0) * 12 + MOD(Table_hqolymsql14p_BridgeInventoryLocation_BRIDGEUNDERLOCATIONS[[#This Row],[VCMIN]], 100)</f>
        <v>200</v>
      </c>
      <c r="AA229">
        <f>Table_hqolymsql14p_BridgeInventoryLocation_BRIDGEUNDERLOCATIONS[[#This Row],[VCMIN_Inches]]-3</f>
        <v>197</v>
      </c>
      <c r="AB22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30" spans="1:28" x14ac:dyDescent="0.3">
      <c r="A230">
        <v>229</v>
      </c>
      <c r="B230" t="s">
        <v>1014</v>
      </c>
      <c r="C230" t="s">
        <v>1015</v>
      </c>
      <c r="D230" t="s">
        <v>32</v>
      </c>
      <c r="E230">
        <v>168.18</v>
      </c>
      <c r="G230">
        <v>0</v>
      </c>
      <c r="H230" t="s">
        <v>110</v>
      </c>
      <c r="I230">
        <v>168.12</v>
      </c>
      <c r="J230" t="s">
        <v>34</v>
      </c>
      <c r="K230">
        <v>47.643192999999997</v>
      </c>
      <c r="L230">
        <v>-122.323194</v>
      </c>
      <c r="M230" t="s">
        <v>1016</v>
      </c>
      <c r="N230" t="s">
        <v>1017</v>
      </c>
      <c r="O230" t="s">
        <v>113</v>
      </c>
      <c r="P230">
        <v>267</v>
      </c>
      <c r="Q230">
        <v>1703</v>
      </c>
      <c r="R230">
        <v>1601</v>
      </c>
      <c r="S230">
        <v>1506</v>
      </c>
      <c r="T230">
        <v>1503</v>
      </c>
      <c r="U230">
        <v>1703</v>
      </c>
      <c r="V230">
        <v>1601</v>
      </c>
      <c r="W230">
        <v>9999</v>
      </c>
      <c r="X230" t="s">
        <v>38</v>
      </c>
      <c r="Y230">
        <v>1</v>
      </c>
      <c r="Z230">
        <f>ROUND(Table_hqolymsql14p_BridgeInventoryLocation_BRIDGEUNDERLOCATIONS[[#This Row],[VCMIN]] / 100, 0) * 12 + MOD(Table_hqolymsql14p_BridgeInventoryLocation_BRIDGEUNDERLOCATIONS[[#This Row],[VCMIN]], 100)</f>
        <v>193</v>
      </c>
      <c r="AA230">
        <f>Table_hqolymsql14p_BridgeInventoryLocation_BRIDGEUNDERLOCATIONS[[#This Row],[VCMIN_Inches]]-3</f>
        <v>190</v>
      </c>
      <c r="AB230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31" spans="1:28" x14ac:dyDescent="0.3">
      <c r="A231">
        <v>230</v>
      </c>
      <c r="B231" t="s">
        <v>1018</v>
      </c>
      <c r="C231" t="s">
        <v>1019</v>
      </c>
      <c r="D231" t="s">
        <v>32</v>
      </c>
      <c r="E231">
        <v>176.78</v>
      </c>
      <c r="G231">
        <v>0</v>
      </c>
      <c r="H231" t="s">
        <v>110</v>
      </c>
      <c r="I231">
        <v>176.72</v>
      </c>
      <c r="J231" t="s">
        <v>34</v>
      </c>
      <c r="K231">
        <v>47.763241999999998</v>
      </c>
      <c r="L231">
        <v>-122.32391200000001</v>
      </c>
      <c r="M231" t="s">
        <v>1020</v>
      </c>
      <c r="N231" t="s">
        <v>1021</v>
      </c>
      <c r="O231" t="s">
        <v>113</v>
      </c>
      <c r="P231">
        <v>249</v>
      </c>
      <c r="Q231">
        <v>2109</v>
      </c>
      <c r="R231">
        <v>2002</v>
      </c>
      <c r="S231">
        <v>1902</v>
      </c>
      <c r="T231">
        <v>1601</v>
      </c>
      <c r="U231">
        <v>2109</v>
      </c>
      <c r="V231">
        <v>2002</v>
      </c>
      <c r="W231">
        <v>9999</v>
      </c>
      <c r="X231" t="s">
        <v>38</v>
      </c>
      <c r="Y231">
        <v>1</v>
      </c>
      <c r="Z231">
        <f>ROUND(Table_hqolymsql14p_BridgeInventoryLocation_BRIDGEUNDERLOCATIONS[[#This Row],[VCMIN]] / 100, 0) * 12 + MOD(Table_hqolymsql14p_BridgeInventoryLocation_BRIDGEUNDERLOCATIONS[[#This Row],[VCMIN]], 100)</f>
        <v>242</v>
      </c>
      <c r="AA231">
        <f>Table_hqolymsql14p_BridgeInventoryLocation_BRIDGEUNDERLOCATIONS[[#This Row],[VCMIN_Inches]]-3</f>
        <v>239</v>
      </c>
      <c r="AB231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232" spans="1:28" x14ac:dyDescent="0.3">
      <c r="A232">
        <v>231</v>
      </c>
      <c r="B232" t="s">
        <v>1022</v>
      </c>
      <c r="C232" t="s">
        <v>1023</v>
      </c>
      <c r="D232" t="s">
        <v>32</v>
      </c>
      <c r="E232">
        <v>9.33</v>
      </c>
      <c r="G232">
        <v>0</v>
      </c>
      <c r="H232" t="s">
        <v>120</v>
      </c>
      <c r="I232">
        <v>9.33</v>
      </c>
      <c r="J232" t="s">
        <v>34</v>
      </c>
      <c r="K232">
        <v>46.265833999999998</v>
      </c>
      <c r="L232">
        <v>-119.18245</v>
      </c>
      <c r="M232" t="s">
        <v>1024</v>
      </c>
      <c r="N232" t="s">
        <v>1025</v>
      </c>
      <c r="O232" t="s">
        <v>123</v>
      </c>
      <c r="P232">
        <v>382</v>
      </c>
      <c r="Q232">
        <v>1807</v>
      </c>
      <c r="R232">
        <v>1710</v>
      </c>
      <c r="S232">
        <v>1608</v>
      </c>
      <c r="T232">
        <v>1608</v>
      </c>
      <c r="U232">
        <v>1807</v>
      </c>
      <c r="V232">
        <v>1710</v>
      </c>
      <c r="W232">
        <v>9999</v>
      </c>
      <c r="X232" t="s">
        <v>38</v>
      </c>
      <c r="Y232">
        <v>1</v>
      </c>
      <c r="Z232">
        <f>ROUND(Table_hqolymsql14p_BridgeInventoryLocation_BRIDGEUNDERLOCATIONS[[#This Row],[VCMIN]] / 100, 0) * 12 + MOD(Table_hqolymsql14p_BridgeInventoryLocation_BRIDGEUNDERLOCATIONS[[#This Row],[VCMIN]], 100)</f>
        <v>214</v>
      </c>
      <c r="AA232">
        <f>Table_hqolymsql14p_BridgeInventoryLocation_BRIDGEUNDERLOCATIONS[[#This Row],[VCMIN_Inches]]-3</f>
        <v>211</v>
      </c>
      <c r="AB232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233" spans="1:28" x14ac:dyDescent="0.3">
      <c r="A233">
        <v>232</v>
      </c>
      <c r="B233" t="s">
        <v>1026</v>
      </c>
      <c r="C233" t="s">
        <v>1027</v>
      </c>
      <c r="D233" t="s">
        <v>32</v>
      </c>
      <c r="E233">
        <v>0.82</v>
      </c>
      <c r="G233">
        <v>0</v>
      </c>
      <c r="H233" t="s">
        <v>1028</v>
      </c>
      <c r="I233">
        <v>0.82</v>
      </c>
      <c r="J233" t="s">
        <v>34</v>
      </c>
      <c r="K233">
        <v>48.998134</v>
      </c>
      <c r="L233">
        <v>-122.73511499999999</v>
      </c>
      <c r="M233" t="s">
        <v>1029</v>
      </c>
      <c r="N233" t="s">
        <v>1030</v>
      </c>
      <c r="O233" t="s">
        <v>1031</v>
      </c>
      <c r="P233">
        <v>53</v>
      </c>
      <c r="Q233">
        <v>1608</v>
      </c>
      <c r="R233">
        <v>1608</v>
      </c>
      <c r="U233">
        <v>1608</v>
      </c>
      <c r="V233">
        <v>1608</v>
      </c>
      <c r="W233">
        <v>9999</v>
      </c>
      <c r="X233" t="s">
        <v>38</v>
      </c>
      <c r="Y233">
        <v>1</v>
      </c>
      <c r="Z233">
        <f>ROUND(Table_hqolymsql14p_BridgeInventoryLocation_BRIDGEUNDERLOCATIONS[[#This Row],[VCMIN]] / 100, 0) * 12 + MOD(Table_hqolymsql14p_BridgeInventoryLocation_BRIDGEUNDERLOCATIONS[[#This Row],[VCMIN]], 100)</f>
        <v>200</v>
      </c>
      <c r="AA233">
        <f>Table_hqolymsql14p_BridgeInventoryLocation_BRIDGEUNDERLOCATIONS[[#This Row],[VCMIN_Inches]]-3</f>
        <v>197</v>
      </c>
      <c r="AB23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34" spans="1:28" x14ac:dyDescent="0.3">
      <c r="A234">
        <v>233</v>
      </c>
      <c r="B234" t="s">
        <v>1032</v>
      </c>
      <c r="C234" t="s">
        <v>1033</v>
      </c>
      <c r="D234" t="s">
        <v>32</v>
      </c>
      <c r="E234">
        <v>1.74</v>
      </c>
      <c r="G234">
        <v>0</v>
      </c>
      <c r="H234" t="s">
        <v>195</v>
      </c>
      <c r="I234">
        <v>28.33</v>
      </c>
      <c r="J234" t="s">
        <v>34</v>
      </c>
      <c r="K234">
        <v>45.621018999999997</v>
      </c>
      <c r="L234">
        <v>-122.55939100000001</v>
      </c>
      <c r="M234" t="s">
        <v>1034</v>
      </c>
      <c r="N234" t="s">
        <v>1035</v>
      </c>
      <c r="O234" t="s">
        <v>198</v>
      </c>
      <c r="P234">
        <v>339</v>
      </c>
      <c r="Q234">
        <v>1804</v>
      </c>
      <c r="R234">
        <v>1608</v>
      </c>
      <c r="S234">
        <v>1811</v>
      </c>
      <c r="T234">
        <v>1803</v>
      </c>
      <c r="U234">
        <v>1804</v>
      </c>
      <c r="V234">
        <v>1608</v>
      </c>
      <c r="W234">
        <v>9999</v>
      </c>
      <c r="X234" t="s">
        <v>38</v>
      </c>
      <c r="Y234">
        <v>1</v>
      </c>
      <c r="Z234">
        <f>ROUND(Table_hqolymsql14p_BridgeInventoryLocation_BRIDGEUNDERLOCATIONS[[#This Row],[VCMIN]] / 100, 0) * 12 + MOD(Table_hqolymsql14p_BridgeInventoryLocation_BRIDGEUNDERLOCATIONS[[#This Row],[VCMIN]], 100)</f>
        <v>200</v>
      </c>
      <c r="AA234">
        <f>Table_hqolymsql14p_BridgeInventoryLocation_BRIDGEUNDERLOCATIONS[[#This Row],[VCMIN_Inches]]-3</f>
        <v>197</v>
      </c>
      <c r="AB23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35" spans="1:28" x14ac:dyDescent="0.3">
      <c r="A235">
        <v>234</v>
      </c>
      <c r="B235" t="s">
        <v>1036</v>
      </c>
      <c r="C235" t="s">
        <v>1037</v>
      </c>
      <c r="D235" t="s">
        <v>32</v>
      </c>
      <c r="E235">
        <v>3.4</v>
      </c>
      <c r="G235">
        <v>0</v>
      </c>
      <c r="H235" t="s">
        <v>45</v>
      </c>
      <c r="I235">
        <v>2.87</v>
      </c>
      <c r="J235" t="s">
        <v>34</v>
      </c>
      <c r="K235">
        <v>47.302351000000002</v>
      </c>
      <c r="L235">
        <v>-122.25293000000001</v>
      </c>
      <c r="M235" t="s">
        <v>1038</v>
      </c>
      <c r="N235" t="s">
        <v>748</v>
      </c>
      <c r="O235" t="s">
        <v>48</v>
      </c>
      <c r="P235">
        <v>335</v>
      </c>
      <c r="Q235">
        <v>2009</v>
      </c>
      <c r="R235">
        <v>2002</v>
      </c>
      <c r="S235">
        <v>1902</v>
      </c>
      <c r="T235">
        <v>1805</v>
      </c>
      <c r="U235">
        <v>2009</v>
      </c>
      <c r="V235">
        <v>2002</v>
      </c>
      <c r="W235">
        <v>9999</v>
      </c>
      <c r="X235" t="s">
        <v>38</v>
      </c>
      <c r="Y235">
        <v>1</v>
      </c>
      <c r="Z235">
        <f>ROUND(Table_hqolymsql14p_BridgeInventoryLocation_BRIDGEUNDERLOCATIONS[[#This Row],[VCMIN]] / 100, 0) * 12 + MOD(Table_hqolymsql14p_BridgeInventoryLocation_BRIDGEUNDERLOCATIONS[[#This Row],[VCMIN]], 100)</f>
        <v>242</v>
      </c>
      <c r="AA235">
        <f>Table_hqolymsql14p_BridgeInventoryLocation_BRIDGEUNDERLOCATIONS[[#This Row],[VCMIN_Inches]]-3</f>
        <v>239</v>
      </c>
      <c r="AB235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236" spans="1:28" x14ac:dyDescent="0.3">
      <c r="A236">
        <v>235</v>
      </c>
      <c r="B236" t="s">
        <v>1039</v>
      </c>
      <c r="C236" t="s">
        <v>1040</v>
      </c>
      <c r="D236" t="s">
        <v>32</v>
      </c>
      <c r="E236">
        <v>275.60000000000002</v>
      </c>
      <c r="G236">
        <v>0</v>
      </c>
      <c r="H236" t="s">
        <v>110</v>
      </c>
      <c r="I236">
        <v>275.54000000000002</v>
      </c>
      <c r="J236" t="s">
        <v>34</v>
      </c>
      <c r="K236">
        <v>48.990817999999997</v>
      </c>
      <c r="L236">
        <v>-122.74171699999999</v>
      </c>
      <c r="M236" t="s">
        <v>1041</v>
      </c>
      <c r="N236" t="s">
        <v>1042</v>
      </c>
      <c r="O236" t="s">
        <v>113</v>
      </c>
      <c r="P236">
        <v>303</v>
      </c>
      <c r="Q236">
        <v>1705</v>
      </c>
      <c r="R236">
        <v>1702</v>
      </c>
      <c r="S236">
        <v>1701</v>
      </c>
      <c r="T236">
        <v>1611</v>
      </c>
      <c r="U236">
        <v>1705</v>
      </c>
      <c r="V236">
        <v>1702</v>
      </c>
      <c r="W236">
        <v>9999</v>
      </c>
      <c r="X236" t="s">
        <v>38</v>
      </c>
      <c r="Y236">
        <v>1</v>
      </c>
      <c r="Z236">
        <f>ROUND(Table_hqolymsql14p_BridgeInventoryLocation_BRIDGEUNDERLOCATIONS[[#This Row],[VCMIN]] / 100, 0) * 12 + MOD(Table_hqolymsql14p_BridgeInventoryLocation_BRIDGEUNDERLOCATIONS[[#This Row],[VCMIN]], 100)</f>
        <v>206</v>
      </c>
      <c r="AA236">
        <f>Table_hqolymsql14p_BridgeInventoryLocation_BRIDGEUNDERLOCATIONS[[#This Row],[VCMIN_Inches]]-3</f>
        <v>203</v>
      </c>
      <c r="AB236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37" spans="1:28" x14ac:dyDescent="0.3">
      <c r="A237">
        <v>236</v>
      </c>
      <c r="B237" t="s">
        <v>1043</v>
      </c>
      <c r="C237" t="s">
        <v>1044</v>
      </c>
      <c r="D237" t="s">
        <v>32</v>
      </c>
      <c r="E237">
        <v>79.150000000000006</v>
      </c>
      <c r="G237">
        <v>0</v>
      </c>
      <c r="H237" t="s">
        <v>110</v>
      </c>
      <c r="I237">
        <v>79.08</v>
      </c>
      <c r="J237" t="s">
        <v>34</v>
      </c>
      <c r="K237">
        <v>46.675522000000001</v>
      </c>
      <c r="L237">
        <v>-122.975722</v>
      </c>
      <c r="M237" t="s">
        <v>1045</v>
      </c>
      <c r="N237" t="s">
        <v>1046</v>
      </c>
      <c r="O237" t="s">
        <v>113</v>
      </c>
      <c r="P237">
        <v>185</v>
      </c>
      <c r="Q237">
        <v>1504</v>
      </c>
      <c r="R237">
        <v>1411</v>
      </c>
      <c r="S237">
        <v>1500</v>
      </c>
      <c r="T237">
        <v>1411</v>
      </c>
      <c r="U237">
        <v>1504</v>
      </c>
      <c r="V237">
        <v>1411</v>
      </c>
      <c r="W237">
        <v>9999</v>
      </c>
      <c r="X237" t="s">
        <v>38</v>
      </c>
      <c r="Y237">
        <v>1</v>
      </c>
      <c r="Z237">
        <f>ROUND(Table_hqolymsql14p_BridgeInventoryLocation_BRIDGEUNDERLOCATIONS[[#This Row],[VCMIN]] / 100, 0) * 12 + MOD(Table_hqolymsql14p_BridgeInventoryLocation_BRIDGEUNDERLOCATIONS[[#This Row],[VCMIN]], 100)</f>
        <v>179</v>
      </c>
      <c r="AA237">
        <f>Table_hqolymsql14p_BridgeInventoryLocation_BRIDGEUNDERLOCATIONS[[#This Row],[VCMIN_Inches]]-3</f>
        <v>176</v>
      </c>
      <c r="AB237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38" spans="1:28" x14ac:dyDescent="0.3">
      <c r="A238">
        <v>237</v>
      </c>
      <c r="B238" t="s">
        <v>1047</v>
      </c>
      <c r="C238" t="s">
        <v>1048</v>
      </c>
      <c r="D238" t="s">
        <v>32</v>
      </c>
      <c r="E238">
        <v>274.58</v>
      </c>
      <c r="G238">
        <v>0</v>
      </c>
      <c r="H238" t="s">
        <v>110</v>
      </c>
      <c r="I238">
        <v>274.52</v>
      </c>
      <c r="J238" t="s">
        <v>34</v>
      </c>
      <c r="K238">
        <v>48.979208999999997</v>
      </c>
      <c r="L238">
        <v>-122.728702</v>
      </c>
      <c r="M238" t="s">
        <v>1049</v>
      </c>
      <c r="N238" t="s">
        <v>1050</v>
      </c>
      <c r="O238" t="s">
        <v>113</v>
      </c>
      <c r="P238">
        <v>288</v>
      </c>
      <c r="Q238">
        <v>1610</v>
      </c>
      <c r="R238">
        <v>1608</v>
      </c>
      <c r="S238">
        <v>1611</v>
      </c>
      <c r="T238">
        <v>1609</v>
      </c>
      <c r="U238">
        <v>1610</v>
      </c>
      <c r="V238">
        <v>1608</v>
      </c>
      <c r="W238">
        <v>9999</v>
      </c>
      <c r="X238" t="s">
        <v>38</v>
      </c>
      <c r="Y238">
        <v>1</v>
      </c>
      <c r="Z238">
        <f>ROUND(Table_hqolymsql14p_BridgeInventoryLocation_BRIDGEUNDERLOCATIONS[[#This Row],[VCMIN]] / 100, 0) * 12 + MOD(Table_hqolymsql14p_BridgeInventoryLocation_BRIDGEUNDERLOCATIONS[[#This Row],[VCMIN]], 100)</f>
        <v>200</v>
      </c>
      <c r="AA238">
        <f>Table_hqolymsql14p_BridgeInventoryLocation_BRIDGEUNDERLOCATIONS[[#This Row],[VCMIN_Inches]]-3</f>
        <v>197</v>
      </c>
      <c r="AB23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39" spans="1:28" x14ac:dyDescent="0.3">
      <c r="A239">
        <v>238</v>
      </c>
      <c r="B239" t="s">
        <v>1051</v>
      </c>
      <c r="C239" t="s">
        <v>1052</v>
      </c>
      <c r="D239" t="s">
        <v>32</v>
      </c>
      <c r="E239">
        <v>26.172999999999998</v>
      </c>
      <c r="G239">
        <v>0</v>
      </c>
      <c r="H239" t="s">
        <v>344</v>
      </c>
      <c r="I239">
        <v>32.43</v>
      </c>
      <c r="J239" t="s">
        <v>34</v>
      </c>
      <c r="K239">
        <v>47.618738</v>
      </c>
      <c r="L239">
        <v>-122.343688</v>
      </c>
      <c r="M239" t="s">
        <v>1053</v>
      </c>
      <c r="N239" t="s">
        <v>1054</v>
      </c>
      <c r="O239" t="s">
        <v>347</v>
      </c>
      <c r="P239">
        <v>2140</v>
      </c>
      <c r="Q239">
        <v>1410</v>
      </c>
      <c r="R239">
        <v>1405</v>
      </c>
      <c r="S239">
        <v>1407</v>
      </c>
      <c r="T239">
        <v>1405</v>
      </c>
      <c r="U239">
        <v>1410</v>
      </c>
      <c r="V239">
        <v>1405</v>
      </c>
      <c r="W239">
        <v>9999</v>
      </c>
      <c r="X239" t="s">
        <v>38</v>
      </c>
      <c r="Y239">
        <v>1</v>
      </c>
      <c r="Z239">
        <f>ROUND(Table_hqolymsql14p_BridgeInventoryLocation_BRIDGEUNDERLOCATIONS[[#This Row],[VCMIN]] / 100, 0) * 12 + MOD(Table_hqolymsql14p_BridgeInventoryLocation_BRIDGEUNDERLOCATIONS[[#This Row],[VCMIN]], 100)</f>
        <v>173</v>
      </c>
      <c r="AA239">
        <f>Table_hqolymsql14p_BridgeInventoryLocation_BRIDGEUNDERLOCATIONS[[#This Row],[VCMIN_Inches]]-3</f>
        <v>170</v>
      </c>
      <c r="AB239">
        <f>(TRUNC((Table_hqolymsql14p_BridgeInventoryLocation_BRIDGEUNDERLOCATIONS[[#This Row],[Reported Inches]]/12))*100) + MOD(Table_hqolymsql14p_BridgeInventoryLocation_BRIDGEUNDERLOCATIONS[[#This Row],[Reported Inches]], 12)</f>
        <v>1402</v>
      </c>
    </row>
    <row r="240" spans="1:28" x14ac:dyDescent="0.3">
      <c r="A240">
        <v>239</v>
      </c>
      <c r="B240" t="s">
        <v>1055</v>
      </c>
      <c r="C240" t="s">
        <v>1056</v>
      </c>
      <c r="D240" t="s">
        <v>32</v>
      </c>
      <c r="E240">
        <v>280.37</v>
      </c>
      <c r="G240">
        <v>0</v>
      </c>
      <c r="H240" t="s">
        <v>33</v>
      </c>
      <c r="I240">
        <v>282.67</v>
      </c>
      <c r="J240" t="s">
        <v>34</v>
      </c>
      <c r="K240">
        <v>47.653981999999999</v>
      </c>
      <c r="L240">
        <v>-117.38290000000001</v>
      </c>
      <c r="M240" t="s">
        <v>1057</v>
      </c>
      <c r="N240" t="s">
        <v>1058</v>
      </c>
      <c r="O240" t="s">
        <v>37</v>
      </c>
      <c r="P240">
        <v>476</v>
      </c>
      <c r="Q240">
        <v>2107</v>
      </c>
      <c r="R240">
        <v>1909</v>
      </c>
      <c r="S240">
        <v>2106</v>
      </c>
      <c r="T240">
        <v>2000</v>
      </c>
      <c r="U240">
        <v>2107</v>
      </c>
      <c r="V240">
        <v>1909</v>
      </c>
      <c r="W240">
        <v>9999</v>
      </c>
      <c r="X240" t="s">
        <v>38</v>
      </c>
      <c r="Y240">
        <v>1</v>
      </c>
      <c r="Z240">
        <f>ROUND(Table_hqolymsql14p_BridgeInventoryLocation_BRIDGEUNDERLOCATIONS[[#This Row],[VCMIN]] / 100, 0) * 12 + MOD(Table_hqolymsql14p_BridgeInventoryLocation_BRIDGEUNDERLOCATIONS[[#This Row],[VCMIN]], 100)</f>
        <v>237</v>
      </c>
      <c r="AA240">
        <f>Table_hqolymsql14p_BridgeInventoryLocation_BRIDGEUNDERLOCATIONS[[#This Row],[VCMIN_Inches]]-3</f>
        <v>234</v>
      </c>
      <c r="AB240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241" spans="1:28" x14ac:dyDescent="0.3">
      <c r="A241">
        <v>240</v>
      </c>
      <c r="B241" t="s">
        <v>1059</v>
      </c>
      <c r="C241" t="s">
        <v>1060</v>
      </c>
      <c r="D241" t="s">
        <v>32</v>
      </c>
      <c r="E241">
        <v>0.6</v>
      </c>
      <c r="G241">
        <v>0</v>
      </c>
      <c r="H241" t="s">
        <v>1061</v>
      </c>
      <c r="I241">
        <v>2.59</v>
      </c>
      <c r="J241" t="s">
        <v>34</v>
      </c>
      <c r="K241">
        <v>47.594386999999998</v>
      </c>
      <c r="L241">
        <v>-122.31954</v>
      </c>
      <c r="M241" t="s">
        <v>1062</v>
      </c>
      <c r="N241" t="s">
        <v>1063</v>
      </c>
      <c r="O241" t="s">
        <v>183</v>
      </c>
      <c r="P241">
        <v>947</v>
      </c>
      <c r="Q241">
        <v>1511</v>
      </c>
      <c r="R241">
        <v>1511</v>
      </c>
      <c r="S241">
        <v>1810</v>
      </c>
      <c r="T241">
        <v>1810</v>
      </c>
      <c r="U241">
        <v>1511</v>
      </c>
      <c r="V241">
        <v>1511</v>
      </c>
      <c r="W241">
        <v>9999</v>
      </c>
      <c r="X241" t="s">
        <v>239</v>
      </c>
      <c r="Y241">
        <v>1</v>
      </c>
      <c r="Z241">
        <f>ROUND(Table_hqolymsql14p_BridgeInventoryLocation_BRIDGEUNDERLOCATIONS[[#This Row],[VCMIN]] / 100, 0) * 12 + MOD(Table_hqolymsql14p_BridgeInventoryLocation_BRIDGEUNDERLOCATIONS[[#This Row],[VCMIN]], 100)</f>
        <v>191</v>
      </c>
      <c r="AA241">
        <f>Table_hqolymsql14p_BridgeInventoryLocation_BRIDGEUNDERLOCATIONS[[#This Row],[VCMIN_Inches]]-3</f>
        <v>188</v>
      </c>
      <c r="AB241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42" spans="1:28" x14ac:dyDescent="0.3">
      <c r="A242">
        <v>241</v>
      </c>
      <c r="B242" t="s">
        <v>1064</v>
      </c>
      <c r="C242" t="s">
        <v>1065</v>
      </c>
      <c r="D242" t="s">
        <v>32</v>
      </c>
      <c r="E242">
        <v>0</v>
      </c>
      <c r="G242">
        <v>0</v>
      </c>
      <c r="H242" t="s">
        <v>1066</v>
      </c>
      <c r="I242">
        <v>7.0000000000000007E-2</v>
      </c>
      <c r="J242" t="s">
        <v>34</v>
      </c>
      <c r="K242">
        <v>47.652861000000001</v>
      </c>
      <c r="L242">
        <v>-117.392043</v>
      </c>
      <c r="M242" t="s">
        <v>1067</v>
      </c>
      <c r="N242" t="s">
        <v>37</v>
      </c>
      <c r="O242" t="s">
        <v>1068</v>
      </c>
      <c r="P242">
        <v>667</v>
      </c>
      <c r="Q242">
        <v>1605</v>
      </c>
      <c r="R242">
        <v>1605</v>
      </c>
      <c r="U242">
        <v>1605</v>
      </c>
      <c r="V242">
        <v>1605</v>
      </c>
      <c r="W242">
        <v>9999</v>
      </c>
      <c r="X242" t="s">
        <v>38</v>
      </c>
      <c r="Y242">
        <v>1</v>
      </c>
      <c r="Z242">
        <f>ROUND(Table_hqolymsql14p_BridgeInventoryLocation_BRIDGEUNDERLOCATIONS[[#This Row],[VCMIN]] / 100, 0) * 12 + MOD(Table_hqolymsql14p_BridgeInventoryLocation_BRIDGEUNDERLOCATIONS[[#This Row],[VCMIN]], 100)</f>
        <v>197</v>
      </c>
      <c r="AA242">
        <f>Table_hqolymsql14p_BridgeInventoryLocation_BRIDGEUNDERLOCATIONS[[#This Row],[VCMIN_Inches]]-3</f>
        <v>194</v>
      </c>
      <c r="AB24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43" spans="1:28" x14ac:dyDescent="0.3">
      <c r="A243">
        <v>242</v>
      </c>
      <c r="B243" t="s">
        <v>1069</v>
      </c>
      <c r="C243" t="s">
        <v>1070</v>
      </c>
      <c r="D243" t="s">
        <v>32</v>
      </c>
      <c r="E243">
        <v>10.46</v>
      </c>
      <c r="G243">
        <v>0</v>
      </c>
      <c r="H243" t="s">
        <v>1066</v>
      </c>
      <c r="I243">
        <v>10.53</v>
      </c>
      <c r="J243" t="s">
        <v>34</v>
      </c>
      <c r="K243">
        <v>47.695680000000003</v>
      </c>
      <c r="L243">
        <v>-117.196882</v>
      </c>
      <c r="M243" t="s">
        <v>1071</v>
      </c>
      <c r="N243" t="s">
        <v>243</v>
      </c>
      <c r="O243" t="s">
        <v>1072</v>
      </c>
      <c r="P243">
        <v>80</v>
      </c>
      <c r="Q243">
        <v>1509</v>
      </c>
      <c r="R243">
        <v>1507</v>
      </c>
      <c r="S243">
        <v>1600</v>
      </c>
      <c r="T243">
        <v>1508</v>
      </c>
      <c r="U243">
        <v>1509</v>
      </c>
      <c r="V243">
        <v>1507</v>
      </c>
      <c r="W243">
        <v>9999</v>
      </c>
      <c r="X243" t="s">
        <v>38</v>
      </c>
      <c r="Y243">
        <v>1</v>
      </c>
      <c r="Z243">
        <f>ROUND(Table_hqolymsql14p_BridgeInventoryLocation_BRIDGEUNDERLOCATIONS[[#This Row],[VCMIN]] / 100, 0) * 12 + MOD(Table_hqolymsql14p_BridgeInventoryLocation_BRIDGEUNDERLOCATIONS[[#This Row],[VCMIN]], 100)</f>
        <v>187</v>
      </c>
      <c r="AA243">
        <f>Table_hqolymsql14p_BridgeInventoryLocation_BRIDGEUNDERLOCATIONS[[#This Row],[VCMIN_Inches]]-3</f>
        <v>184</v>
      </c>
      <c r="AB243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244" spans="1:28" x14ac:dyDescent="0.3">
      <c r="A244">
        <v>243</v>
      </c>
      <c r="B244" t="s">
        <v>1073</v>
      </c>
      <c r="C244" t="s">
        <v>1074</v>
      </c>
      <c r="D244" t="s">
        <v>32</v>
      </c>
      <c r="E244">
        <v>48.438000000000002</v>
      </c>
      <c r="G244">
        <v>0</v>
      </c>
      <c r="H244" t="s">
        <v>51</v>
      </c>
      <c r="I244">
        <v>48.49</v>
      </c>
      <c r="J244" t="s">
        <v>34</v>
      </c>
      <c r="K244">
        <v>47.701234999999997</v>
      </c>
      <c r="L244">
        <v>-122.684898</v>
      </c>
      <c r="M244" t="s">
        <v>1075</v>
      </c>
      <c r="N244" t="s">
        <v>1076</v>
      </c>
      <c r="O244" t="s">
        <v>779</v>
      </c>
      <c r="P244">
        <v>612</v>
      </c>
      <c r="Q244">
        <v>1610</v>
      </c>
      <c r="R244">
        <v>1511</v>
      </c>
      <c r="S244">
        <v>1609</v>
      </c>
      <c r="T244">
        <v>1606</v>
      </c>
      <c r="U244">
        <v>1610</v>
      </c>
      <c r="V244">
        <v>1511</v>
      </c>
      <c r="W244">
        <v>9999</v>
      </c>
      <c r="X244" t="s">
        <v>38</v>
      </c>
      <c r="Y244">
        <v>1</v>
      </c>
      <c r="Z244">
        <f>ROUND(Table_hqolymsql14p_BridgeInventoryLocation_BRIDGEUNDERLOCATIONS[[#This Row],[VCMIN]] / 100, 0) * 12 + MOD(Table_hqolymsql14p_BridgeInventoryLocation_BRIDGEUNDERLOCATIONS[[#This Row],[VCMIN]], 100)</f>
        <v>191</v>
      </c>
      <c r="AA244">
        <f>Table_hqolymsql14p_BridgeInventoryLocation_BRIDGEUNDERLOCATIONS[[#This Row],[VCMIN_Inches]]-3</f>
        <v>188</v>
      </c>
      <c r="AB244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45" spans="1:28" x14ac:dyDescent="0.3">
      <c r="A245">
        <v>244</v>
      </c>
      <c r="B245" t="s">
        <v>1077</v>
      </c>
      <c r="C245" t="s">
        <v>1078</v>
      </c>
      <c r="D245" t="s">
        <v>32</v>
      </c>
      <c r="E245">
        <v>0.48</v>
      </c>
      <c r="G245">
        <v>0</v>
      </c>
      <c r="H245" t="s">
        <v>1079</v>
      </c>
      <c r="I245">
        <v>9.32</v>
      </c>
      <c r="J245" t="s">
        <v>34</v>
      </c>
      <c r="K245">
        <v>47.198157000000002</v>
      </c>
      <c r="L245">
        <v>-122.24911</v>
      </c>
      <c r="M245" t="s">
        <v>1080</v>
      </c>
      <c r="N245" t="s">
        <v>1081</v>
      </c>
      <c r="O245" t="s">
        <v>1082</v>
      </c>
      <c r="P245">
        <v>218</v>
      </c>
      <c r="Q245">
        <v>1603</v>
      </c>
      <c r="R245">
        <v>1603</v>
      </c>
      <c r="S245">
        <v>1700</v>
      </c>
      <c r="T245">
        <v>1607</v>
      </c>
      <c r="U245">
        <v>1603</v>
      </c>
      <c r="V245">
        <v>1603</v>
      </c>
      <c r="W245">
        <v>9999</v>
      </c>
      <c r="X245" t="s">
        <v>38</v>
      </c>
      <c r="Y245">
        <v>1</v>
      </c>
      <c r="Z245">
        <f>ROUND(Table_hqolymsql14p_BridgeInventoryLocation_BRIDGEUNDERLOCATIONS[[#This Row],[VCMIN]] / 100, 0) * 12 + MOD(Table_hqolymsql14p_BridgeInventoryLocation_BRIDGEUNDERLOCATIONS[[#This Row],[VCMIN]], 100)</f>
        <v>195</v>
      </c>
      <c r="AA245">
        <f>Table_hqolymsql14p_BridgeInventoryLocation_BRIDGEUNDERLOCATIONS[[#This Row],[VCMIN_Inches]]-3</f>
        <v>192</v>
      </c>
      <c r="AB245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46" spans="1:28" x14ac:dyDescent="0.3">
      <c r="A246">
        <v>245</v>
      </c>
      <c r="B246" t="s">
        <v>1083</v>
      </c>
      <c r="C246" t="s">
        <v>1084</v>
      </c>
      <c r="D246" t="s">
        <v>32</v>
      </c>
      <c r="E246">
        <v>61.64</v>
      </c>
      <c r="G246">
        <v>0</v>
      </c>
      <c r="H246" t="s">
        <v>68</v>
      </c>
      <c r="I246">
        <v>55.08</v>
      </c>
      <c r="J246" t="s">
        <v>34</v>
      </c>
      <c r="K246">
        <v>46.651508</v>
      </c>
      <c r="L246">
        <v>-118.85466099999999</v>
      </c>
      <c r="M246" t="s">
        <v>1085</v>
      </c>
      <c r="N246" t="s">
        <v>1086</v>
      </c>
      <c r="O246" t="s">
        <v>237</v>
      </c>
      <c r="P246">
        <v>264</v>
      </c>
      <c r="Q246">
        <v>1802</v>
      </c>
      <c r="R246">
        <v>1802</v>
      </c>
      <c r="S246">
        <v>2000</v>
      </c>
      <c r="T246">
        <v>2000</v>
      </c>
      <c r="U246">
        <v>1802</v>
      </c>
      <c r="V246">
        <v>1802</v>
      </c>
      <c r="W246">
        <v>9999</v>
      </c>
      <c r="X246" t="s">
        <v>38</v>
      </c>
      <c r="Y246">
        <v>1</v>
      </c>
      <c r="Z246">
        <f>ROUND(Table_hqolymsql14p_BridgeInventoryLocation_BRIDGEUNDERLOCATIONS[[#This Row],[VCMIN]] / 100, 0) * 12 + MOD(Table_hqolymsql14p_BridgeInventoryLocation_BRIDGEUNDERLOCATIONS[[#This Row],[VCMIN]], 100)</f>
        <v>218</v>
      </c>
      <c r="AA246">
        <f>Table_hqolymsql14p_BridgeInventoryLocation_BRIDGEUNDERLOCATIONS[[#This Row],[VCMIN_Inches]]-3</f>
        <v>215</v>
      </c>
      <c r="AB246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247" spans="1:28" x14ac:dyDescent="0.3">
      <c r="A247">
        <v>246</v>
      </c>
      <c r="B247" t="s">
        <v>1087</v>
      </c>
      <c r="C247" t="s">
        <v>1088</v>
      </c>
      <c r="D247" t="s">
        <v>32</v>
      </c>
      <c r="E247">
        <v>255.4</v>
      </c>
      <c r="G247">
        <v>0</v>
      </c>
      <c r="H247" t="s">
        <v>33</v>
      </c>
      <c r="I247">
        <v>257.69</v>
      </c>
      <c r="J247" t="s">
        <v>34</v>
      </c>
      <c r="K247">
        <v>47.436235000000003</v>
      </c>
      <c r="L247">
        <v>-117.790514</v>
      </c>
      <c r="M247" t="s">
        <v>1089</v>
      </c>
      <c r="N247" t="s">
        <v>1090</v>
      </c>
      <c r="O247" t="s">
        <v>37</v>
      </c>
      <c r="P247">
        <v>223</v>
      </c>
      <c r="Q247">
        <v>1606</v>
      </c>
      <c r="R247">
        <v>1606</v>
      </c>
      <c r="S247">
        <v>1601</v>
      </c>
      <c r="T247">
        <v>1601</v>
      </c>
      <c r="U247">
        <v>1606</v>
      </c>
      <c r="V247">
        <v>1606</v>
      </c>
      <c r="W247">
        <v>9999</v>
      </c>
      <c r="X247" t="s">
        <v>38</v>
      </c>
      <c r="Y247">
        <v>1</v>
      </c>
      <c r="Z247">
        <f>ROUND(Table_hqolymsql14p_BridgeInventoryLocation_BRIDGEUNDERLOCATIONS[[#This Row],[VCMIN]] / 100, 0) * 12 + MOD(Table_hqolymsql14p_BridgeInventoryLocation_BRIDGEUNDERLOCATIONS[[#This Row],[VCMIN]], 100)</f>
        <v>198</v>
      </c>
      <c r="AA247">
        <f>Table_hqolymsql14p_BridgeInventoryLocation_BRIDGEUNDERLOCATIONS[[#This Row],[VCMIN_Inches]]-3</f>
        <v>195</v>
      </c>
      <c r="AB24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48" spans="1:28" x14ac:dyDescent="0.3">
      <c r="A248">
        <v>247</v>
      </c>
      <c r="B248" t="s">
        <v>1091</v>
      </c>
      <c r="C248" t="s">
        <v>1092</v>
      </c>
      <c r="D248" t="s">
        <v>32</v>
      </c>
      <c r="E248">
        <v>9.6449999999999996</v>
      </c>
      <c r="G248">
        <v>0</v>
      </c>
      <c r="H248" t="s">
        <v>391</v>
      </c>
      <c r="I248">
        <v>9.65</v>
      </c>
      <c r="J248" t="s">
        <v>34</v>
      </c>
      <c r="K248">
        <v>47.639377000000003</v>
      </c>
      <c r="L248">
        <v>-122.135834</v>
      </c>
      <c r="M248" t="s">
        <v>1093</v>
      </c>
      <c r="N248" t="s">
        <v>1094</v>
      </c>
      <c r="O248" t="s">
        <v>394</v>
      </c>
      <c r="P248">
        <v>315</v>
      </c>
      <c r="Q248">
        <v>1703</v>
      </c>
      <c r="R248">
        <v>1703</v>
      </c>
      <c r="S248">
        <v>1801</v>
      </c>
      <c r="T248">
        <v>1801</v>
      </c>
      <c r="U248">
        <v>1703</v>
      </c>
      <c r="V248">
        <v>1703</v>
      </c>
      <c r="W248">
        <v>9999</v>
      </c>
      <c r="X248" t="s">
        <v>38</v>
      </c>
      <c r="Y248">
        <v>1</v>
      </c>
      <c r="Z248">
        <f>ROUND(Table_hqolymsql14p_BridgeInventoryLocation_BRIDGEUNDERLOCATIONS[[#This Row],[VCMIN]] / 100, 0) * 12 + MOD(Table_hqolymsql14p_BridgeInventoryLocation_BRIDGEUNDERLOCATIONS[[#This Row],[VCMIN]], 100)</f>
        <v>207</v>
      </c>
      <c r="AA248">
        <f>Table_hqolymsql14p_BridgeInventoryLocation_BRIDGEUNDERLOCATIONS[[#This Row],[VCMIN_Inches]]-3</f>
        <v>204</v>
      </c>
      <c r="AB248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49" spans="1:28" x14ac:dyDescent="0.3">
      <c r="A249">
        <v>248</v>
      </c>
      <c r="B249" t="s">
        <v>1095</v>
      </c>
      <c r="C249" t="s">
        <v>1096</v>
      </c>
      <c r="D249" t="s">
        <v>32</v>
      </c>
      <c r="E249">
        <v>105.82</v>
      </c>
      <c r="G249">
        <v>0</v>
      </c>
      <c r="H249" t="s">
        <v>110</v>
      </c>
      <c r="I249">
        <v>105.75</v>
      </c>
      <c r="J249" t="s">
        <v>34</v>
      </c>
      <c r="K249">
        <v>47.035577000000004</v>
      </c>
      <c r="L249">
        <v>-122.885598</v>
      </c>
      <c r="M249" t="s">
        <v>1097</v>
      </c>
      <c r="N249" t="s">
        <v>1098</v>
      </c>
      <c r="O249" t="s">
        <v>113</v>
      </c>
      <c r="P249">
        <v>270</v>
      </c>
      <c r="Q249">
        <v>1711</v>
      </c>
      <c r="R249">
        <v>1710</v>
      </c>
      <c r="S249">
        <v>1711</v>
      </c>
      <c r="T249">
        <v>1707</v>
      </c>
      <c r="U249">
        <v>1711</v>
      </c>
      <c r="V249">
        <v>1710</v>
      </c>
      <c r="W249">
        <v>9999</v>
      </c>
      <c r="X249" t="s">
        <v>38</v>
      </c>
      <c r="Y249">
        <v>1</v>
      </c>
      <c r="Z249">
        <f>ROUND(Table_hqolymsql14p_BridgeInventoryLocation_BRIDGEUNDERLOCATIONS[[#This Row],[VCMIN]] / 100, 0) * 12 + MOD(Table_hqolymsql14p_BridgeInventoryLocation_BRIDGEUNDERLOCATIONS[[#This Row],[VCMIN]], 100)</f>
        <v>214</v>
      </c>
      <c r="AA249">
        <f>Table_hqolymsql14p_BridgeInventoryLocation_BRIDGEUNDERLOCATIONS[[#This Row],[VCMIN_Inches]]-3</f>
        <v>211</v>
      </c>
      <c r="AB249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250" spans="1:28" x14ac:dyDescent="0.3">
      <c r="A250">
        <v>249</v>
      </c>
      <c r="B250" t="s">
        <v>1099</v>
      </c>
      <c r="C250" t="s">
        <v>1100</v>
      </c>
      <c r="D250" t="s">
        <v>32</v>
      </c>
      <c r="E250">
        <v>15.96</v>
      </c>
      <c r="G250">
        <v>0</v>
      </c>
      <c r="H250" t="s">
        <v>201</v>
      </c>
      <c r="I250">
        <v>18.04</v>
      </c>
      <c r="J250" t="s">
        <v>34</v>
      </c>
      <c r="K250">
        <v>47.402493</v>
      </c>
      <c r="L250">
        <v>-122.624742</v>
      </c>
      <c r="M250" t="s">
        <v>1101</v>
      </c>
      <c r="N250" t="s">
        <v>1102</v>
      </c>
      <c r="O250" t="s">
        <v>204</v>
      </c>
      <c r="P250">
        <v>282</v>
      </c>
      <c r="Q250">
        <v>1900</v>
      </c>
      <c r="R250">
        <v>1706</v>
      </c>
      <c r="S250">
        <v>1809</v>
      </c>
      <c r="T250">
        <v>1706</v>
      </c>
      <c r="U250">
        <v>1900</v>
      </c>
      <c r="V250">
        <v>1706</v>
      </c>
      <c r="W250">
        <v>9999</v>
      </c>
      <c r="X250" t="s">
        <v>38</v>
      </c>
      <c r="Y250">
        <v>1</v>
      </c>
      <c r="Z250">
        <f>ROUND(Table_hqolymsql14p_BridgeInventoryLocation_BRIDGEUNDERLOCATIONS[[#This Row],[VCMIN]] / 100, 0) * 12 + MOD(Table_hqolymsql14p_BridgeInventoryLocation_BRIDGEUNDERLOCATIONS[[#This Row],[VCMIN]], 100)</f>
        <v>210</v>
      </c>
      <c r="AA250">
        <f>Table_hqolymsql14p_BridgeInventoryLocation_BRIDGEUNDERLOCATIONS[[#This Row],[VCMIN_Inches]]-3</f>
        <v>207</v>
      </c>
      <c r="AB250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51" spans="1:28" x14ac:dyDescent="0.3">
      <c r="A251">
        <v>250</v>
      </c>
      <c r="B251" t="s">
        <v>1103</v>
      </c>
      <c r="C251" t="s">
        <v>1104</v>
      </c>
      <c r="D251" t="s">
        <v>32</v>
      </c>
      <c r="E251">
        <v>5.58</v>
      </c>
      <c r="G251">
        <v>0</v>
      </c>
      <c r="H251" t="s">
        <v>296</v>
      </c>
      <c r="I251">
        <v>5.57</v>
      </c>
      <c r="J251" t="s">
        <v>34</v>
      </c>
      <c r="K251">
        <v>45.606112000000003</v>
      </c>
      <c r="L251">
        <v>-122.561395</v>
      </c>
      <c r="M251" t="s">
        <v>1105</v>
      </c>
      <c r="N251" t="s">
        <v>1106</v>
      </c>
      <c r="O251" t="s">
        <v>298</v>
      </c>
      <c r="P251">
        <v>202</v>
      </c>
      <c r="Q251">
        <v>1611</v>
      </c>
      <c r="R251">
        <v>1606</v>
      </c>
      <c r="S251">
        <v>1710</v>
      </c>
      <c r="T251">
        <v>1702</v>
      </c>
      <c r="U251">
        <v>1611</v>
      </c>
      <c r="V251">
        <v>1606</v>
      </c>
      <c r="W251">
        <v>9999</v>
      </c>
      <c r="X251" t="s">
        <v>38</v>
      </c>
      <c r="Y251">
        <v>1</v>
      </c>
      <c r="Z251">
        <f>ROUND(Table_hqolymsql14p_BridgeInventoryLocation_BRIDGEUNDERLOCATIONS[[#This Row],[VCMIN]] / 100, 0) * 12 + MOD(Table_hqolymsql14p_BridgeInventoryLocation_BRIDGEUNDERLOCATIONS[[#This Row],[VCMIN]], 100)</f>
        <v>198</v>
      </c>
      <c r="AA251">
        <f>Table_hqolymsql14p_BridgeInventoryLocation_BRIDGEUNDERLOCATIONS[[#This Row],[VCMIN_Inches]]-3</f>
        <v>195</v>
      </c>
      <c r="AB25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52" spans="1:28" x14ac:dyDescent="0.3">
      <c r="A252">
        <v>251</v>
      </c>
      <c r="B252" t="s">
        <v>1107</v>
      </c>
      <c r="C252" t="s">
        <v>1108</v>
      </c>
      <c r="D252" t="s">
        <v>32</v>
      </c>
      <c r="E252">
        <v>276.83999999999997</v>
      </c>
      <c r="G252">
        <v>0</v>
      </c>
      <c r="H252" t="s">
        <v>33</v>
      </c>
      <c r="I252">
        <v>279.13</v>
      </c>
      <c r="J252" t="s">
        <v>34</v>
      </c>
      <c r="K252">
        <v>47.644956000000001</v>
      </c>
      <c r="L252">
        <v>-117.455414</v>
      </c>
      <c r="M252" t="s">
        <v>1109</v>
      </c>
      <c r="N252" t="s">
        <v>1110</v>
      </c>
      <c r="O252" t="s">
        <v>37</v>
      </c>
      <c r="P252">
        <v>225</v>
      </c>
      <c r="Q252">
        <v>1808</v>
      </c>
      <c r="R252">
        <v>1801</v>
      </c>
      <c r="S252">
        <v>1610</v>
      </c>
      <c r="T252">
        <v>1607</v>
      </c>
      <c r="U252">
        <v>1808</v>
      </c>
      <c r="V252">
        <v>1801</v>
      </c>
      <c r="W252">
        <v>9999</v>
      </c>
      <c r="X252" t="s">
        <v>38</v>
      </c>
      <c r="Y252">
        <v>1</v>
      </c>
      <c r="Z252">
        <f>ROUND(Table_hqolymsql14p_BridgeInventoryLocation_BRIDGEUNDERLOCATIONS[[#This Row],[VCMIN]] / 100, 0) * 12 + MOD(Table_hqolymsql14p_BridgeInventoryLocation_BRIDGEUNDERLOCATIONS[[#This Row],[VCMIN]], 100)</f>
        <v>217</v>
      </c>
      <c r="AA252">
        <f>Table_hqolymsql14p_BridgeInventoryLocation_BRIDGEUNDERLOCATIONS[[#This Row],[VCMIN_Inches]]-3</f>
        <v>214</v>
      </c>
      <c r="AB252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253" spans="1:28" x14ac:dyDescent="0.3">
      <c r="A253">
        <v>252</v>
      </c>
      <c r="B253" t="s">
        <v>1111</v>
      </c>
      <c r="C253" t="s">
        <v>1112</v>
      </c>
      <c r="D253" t="s">
        <v>32</v>
      </c>
      <c r="E253">
        <v>2.06</v>
      </c>
      <c r="G253">
        <v>0</v>
      </c>
      <c r="H253" t="s">
        <v>98</v>
      </c>
      <c r="I253">
        <v>2.06</v>
      </c>
      <c r="J253" t="s">
        <v>34</v>
      </c>
      <c r="K253">
        <v>47.467652000000001</v>
      </c>
      <c r="L253">
        <v>-122.22336</v>
      </c>
      <c r="M253" t="s">
        <v>1113</v>
      </c>
      <c r="N253" t="s">
        <v>1114</v>
      </c>
      <c r="O253" t="s">
        <v>101</v>
      </c>
      <c r="P253">
        <v>220</v>
      </c>
      <c r="Q253">
        <v>1609</v>
      </c>
      <c r="R253">
        <v>1605</v>
      </c>
      <c r="S253">
        <v>1607</v>
      </c>
      <c r="T253">
        <v>1602</v>
      </c>
      <c r="U253">
        <v>1609</v>
      </c>
      <c r="V253">
        <v>1605</v>
      </c>
      <c r="W253">
        <v>9999</v>
      </c>
      <c r="X253" t="s">
        <v>38</v>
      </c>
      <c r="Y253">
        <v>1</v>
      </c>
      <c r="Z253">
        <f>ROUND(Table_hqolymsql14p_BridgeInventoryLocation_BRIDGEUNDERLOCATIONS[[#This Row],[VCMIN]] / 100, 0) * 12 + MOD(Table_hqolymsql14p_BridgeInventoryLocation_BRIDGEUNDERLOCATIONS[[#This Row],[VCMIN]], 100)</f>
        <v>197</v>
      </c>
      <c r="AA253">
        <f>Table_hqolymsql14p_BridgeInventoryLocation_BRIDGEUNDERLOCATIONS[[#This Row],[VCMIN_Inches]]-3</f>
        <v>194</v>
      </c>
      <c r="AB253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54" spans="1:28" x14ac:dyDescent="0.3">
      <c r="A254">
        <v>253</v>
      </c>
      <c r="B254" t="s">
        <v>1115</v>
      </c>
      <c r="C254" t="s">
        <v>1116</v>
      </c>
      <c r="D254" t="s">
        <v>32</v>
      </c>
      <c r="E254">
        <v>140.21</v>
      </c>
      <c r="G254">
        <v>0</v>
      </c>
      <c r="H254" t="s">
        <v>110</v>
      </c>
      <c r="I254">
        <v>140.15</v>
      </c>
      <c r="J254" t="s">
        <v>34</v>
      </c>
      <c r="K254">
        <v>47.265309000000002</v>
      </c>
      <c r="L254">
        <v>-122.322388</v>
      </c>
      <c r="M254" t="s">
        <v>1117</v>
      </c>
      <c r="N254" t="s">
        <v>1118</v>
      </c>
      <c r="O254" t="s">
        <v>113</v>
      </c>
      <c r="P254">
        <v>301</v>
      </c>
      <c r="Q254">
        <v>1911</v>
      </c>
      <c r="R254">
        <v>1810</v>
      </c>
      <c r="S254">
        <v>1806</v>
      </c>
      <c r="T254">
        <v>1609</v>
      </c>
      <c r="U254">
        <v>1911</v>
      </c>
      <c r="V254">
        <v>1810</v>
      </c>
      <c r="W254">
        <v>9999</v>
      </c>
      <c r="X254" t="s">
        <v>38</v>
      </c>
      <c r="Y254">
        <v>1</v>
      </c>
      <c r="Z254">
        <f>ROUND(Table_hqolymsql14p_BridgeInventoryLocation_BRIDGEUNDERLOCATIONS[[#This Row],[VCMIN]] / 100, 0) * 12 + MOD(Table_hqolymsql14p_BridgeInventoryLocation_BRIDGEUNDERLOCATIONS[[#This Row],[VCMIN]], 100)</f>
        <v>226</v>
      </c>
      <c r="AA254">
        <f>Table_hqolymsql14p_BridgeInventoryLocation_BRIDGEUNDERLOCATIONS[[#This Row],[VCMIN_Inches]]-3</f>
        <v>223</v>
      </c>
      <c r="AB254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255" spans="1:28" x14ac:dyDescent="0.3">
      <c r="A255">
        <v>254</v>
      </c>
      <c r="B255" t="s">
        <v>1119</v>
      </c>
      <c r="C255" t="s">
        <v>1120</v>
      </c>
      <c r="D255" t="s">
        <v>32</v>
      </c>
      <c r="E255">
        <v>171.95</v>
      </c>
      <c r="G255">
        <v>0</v>
      </c>
      <c r="H255" t="s">
        <v>110</v>
      </c>
      <c r="I255">
        <v>171.89</v>
      </c>
      <c r="J255" t="s">
        <v>34</v>
      </c>
      <c r="K255">
        <v>47.695915999999997</v>
      </c>
      <c r="L255">
        <v>-122.32958000000001</v>
      </c>
      <c r="M255" t="s">
        <v>1121</v>
      </c>
      <c r="N255" t="s">
        <v>1122</v>
      </c>
      <c r="O255" t="s">
        <v>113</v>
      </c>
      <c r="P255">
        <v>328</v>
      </c>
      <c r="Q255">
        <v>1705</v>
      </c>
      <c r="R255">
        <v>1604</v>
      </c>
      <c r="S255">
        <v>1804</v>
      </c>
      <c r="T255">
        <v>1711</v>
      </c>
      <c r="U255">
        <v>1705</v>
      </c>
      <c r="V255">
        <v>1604</v>
      </c>
      <c r="W255">
        <v>9999</v>
      </c>
      <c r="X255" t="s">
        <v>38</v>
      </c>
      <c r="Y255">
        <v>1</v>
      </c>
      <c r="Z255">
        <f>ROUND(Table_hqolymsql14p_BridgeInventoryLocation_BRIDGEUNDERLOCATIONS[[#This Row],[VCMIN]] / 100, 0) * 12 + MOD(Table_hqolymsql14p_BridgeInventoryLocation_BRIDGEUNDERLOCATIONS[[#This Row],[VCMIN]], 100)</f>
        <v>196</v>
      </c>
      <c r="AA255">
        <f>Table_hqolymsql14p_BridgeInventoryLocation_BRIDGEUNDERLOCATIONS[[#This Row],[VCMIN_Inches]]-3</f>
        <v>193</v>
      </c>
      <c r="AB25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56" spans="1:28" x14ac:dyDescent="0.3">
      <c r="A256">
        <v>255</v>
      </c>
      <c r="B256" t="s">
        <v>1123</v>
      </c>
      <c r="C256" t="s">
        <v>1124</v>
      </c>
      <c r="D256" t="s">
        <v>32</v>
      </c>
      <c r="E256">
        <v>6.21</v>
      </c>
      <c r="G256">
        <v>0</v>
      </c>
      <c r="H256" t="s">
        <v>1125</v>
      </c>
      <c r="I256">
        <v>6.24</v>
      </c>
      <c r="J256" t="s">
        <v>34</v>
      </c>
      <c r="K256">
        <v>47.459111999999998</v>
      </c>
      <c r="L256">
        <v>-122.20696</v>
      </c>
      <c r="M256" t="s">
        <v>1126</v>
      </c>
      <c r="N256" t="s">
        <v>1127</v>
      </c>
      <c r="O256" t="s">
        <v>1128</v>
      </c>
      <c r="P256">
        <v>360</v>
      </c>
      <c r="Q256">
        <v>1608</v>
      </c>
      <c r="R256">
        <v>1607</v>
      </c>
      <c r="S256">
        <v>1609</v>
      </c>
      <c r="T256">
        <v>1608</v>
      </c>
      <c r="U256">
        <v>1608</v>
      </c>
      <c r="V256">
        <v>1607</v>
      </c>
      <c r="W256">
        <v>9999</v>
      </c>
      <c r="X256" t="s">
        <v>38</v>
      </c>
      <c r="Y256">
        <v>1</v>
      </c>
      <c r="Z256">
        <f>ROUND(Table_hqolymsql14p_BridgeInventoryLocation_BRIDGEUNDERLOCATIONS[[#This Row],[VCMIN]] / 100, 0) * 12 + MOD(Table_hqolymsql14p_BridgeInventoryLocation_BRIDGEUNDERLOCATIONS[[#This Row],[VCMIN]], 100)</f>
        <v>199</v>
      </c>
      <c r="AA256">
        <f>Table_hqolymsql14p_BridgeInventoryLocation_BRIDGEUNDERLOCATIONS[[#This Row],[VCMIN_Inches]]-3</f>
        <v>196</v>
      </c>
      <c r="AB256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57" spans="1:28" x14ac:dyDescent="0.3">
      <c r="A257">
        <v>256</v>
      </c>
      <c r="B257" t="s">
        <v>1129</v>
      </c>
      <c r="C257" t="s">
        <v>1130</v>
      </c>
      <c r="D257" t="s">
        <v>32</v>
      </c>
      <c r="E257">
        <v>206.13</v>
      </c>
      <c r="G257">
        <v>0</v>
      </c>
      <c r="H257" t="s">
        <v>110</v>
      </c>
      <c r="I257">
        <v>206.08</v>
      </c>
      <c r="J257" t="s">
        <v>34</v>
      </c>
      <c r="K257">
        <v>48.152316999999996</v>
      </c>
      <c r="L257">
        <v>-122.188956</v>
      </c>
      <c r="M257" t="s">
        <v>1131</v>
      </c>
      <c r="N257" t="s">
        <v>1132</v>
      </c>
      <c r="O257" t="s">
        <v>113</v>
      </c>
      <c r="P257">
        <v>243</v>
      </c>
      <c r="Q257">
        <v>1611</v>
      </c>
      <c r="R257">
        <v>1608</v>
      </c>
      <c r="S257">
        <v>1609</v>
      </c>
      <c r="T257">
        <v>1606</v>
      </c>
      <c r="U257">
        <v>1611</v>
      </c>
      <c r="V257">
        <v>1608</v>
      </c>
      <c r="W257">
        <v>9999</v>
      </c>
      <c r="X257" t="s">
        <v>38</v>
      </c>
      <c r="Y257">
        <v>1</v>
      </c>
      <c r="Z257">
        <f>ROUND(Table_hqolymsql14p_BridgeInventoryLocation_BRIDGEUNDERLOCATIONS[[#This Row],[VCMIN]] / 100, 0) * 12 + MOD(Table_hqolymsql14p_BridgeInventoryLocation_BRIDGEUNDERLOCATIONS[[#This Row],[VCMIN]], 100)</f>
        <v>200</v>
      </c>
      <c r="AA257">
        <f>Table_hqolymsql14p_BridgeInventoryLocation_BRIDGEUNDERLOCATIONS[[#This Row],[VCMIN_Inches]]-3</f>
        <v>197</v>
      </c>
      <c r="AB25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58" spans="1:28" x14ac:dyDescent="0.3">
      <c r="A258">
        <v>257</v>
      </c>
      <c r="B258" t="s">
        <v>1133</v>
      </c>
      <c r="C258" t="s">
        <v>1134</v>
      </c>
      <c r="D258" t="s">
        <v>32</v>
      </c>
      <c r="E258">
        <v>257.88</v>
      </c>
      <c r="G258">
        <v>0</v>
      </c>
      <c r="H258" t="s">
        <v>110</v>
      </c>
      <c r="I258">
        <v>257.82</v>
      </c>
      <c r="J258" t="s">
        <v>34</v>
      </c>
      <c r="K258">
        <v>48.789368000000003</v>
      </c>
      <c r="L258">
        <v>-122.51890400000001</v>
      </c>
      <c r="M258" t="s">
        <v>1013</v>
      </c>
      <c r="N258" t="s">
        <v>1135</v>
      </c>
      <c r="O258" t="s">
        <v>113</v>
      </c>
      <c r="P258">
        <v>400</v>
      </c>
      <c r="Q258">
        <v>1610</v>
      </c>
      <c r="R258">
        <v>1607</v>
      </c>
      <c r="S258">
        <v>1611</v>
      </c>
      <c r="T258">
        <v>1610</v>
      </c>
      <c r="U258">
        <v>1610</v>
      </c>
      <c r="V258">
        <v>1607</v>
      </c>
      <c r="W258">
        <v>9999</v>
      </c>
      <c r="X258" t="s">
        <v>38</v>
      </c>
      <c r="Y258">
        <v>1</v>
      </c>
      <c r="Z258">
        <f>ROUND(Table_hqolymsql14p_BridgeInventoryLocation_BRIDGEUNDERLOCATIONS[[#This Row],[VCMIN]] / 100, 0) * 12 + MOD(Table_hqolymsql14p_BridgeInventoryLocation_BRIDGEUNDERLOCATIONS[[#This Row],[VCMIN]], 100)</f>
        <v>199</v>
      </c>
      <c r="AA258">
        <f>Table_hqolymsql14p_BridgeInventoryLocation_BRIDGEUNDERLOCATIONS[[#This Row],[VCMIN_Inches]]-3</f>
        <v>196</v>
      </c>
      <c r="AB25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59" spans="1:28" x14ac:dyDescent="0.3">
      <c r="A259">
        <v>258</v>
      </c>
      <c r="B259" t="s">
        <v>1136</v>
      </c>
      <c r="C259" t="s">
        <v>1137</v>
      </c>
      <c r="D259" t="s">
        <v>32</v>
      </c>
      <c r="E259">
        <v>252.13900000000001</v>
      </c>
      <c r="G259">
        <v>0</v>
      </c>
      <c r="H259" t="s">
        <v>110</v>
      </c>
      <c r="I259">
        <v>252.08</v>
      </c>
      <c r="J259" t="s">
        <v>34</v>
      </c>
      <c r="K259">
        <v>48.732126999999998</v>
      </c>
      <c r="L259">
        <v>-122.468958</v>
      </c>
      <c r="M259" t="s">
        <v>1138</v>
      </c>
      <c r="N259" t="s">
        <v>1139</v>
      </c>
      <c r="O259" t="s">
        <v>113</v>
      </c>
      <c r="P259">
        <v>247</v>
      </c>
      <c r="Q259">
        <v>1702</v>
      </c>
      <c r="R259">
        <v>1702</v>
      </c>
      <c r="S259">
        <v>1711</v>
      </c>
      <c r="T259">
        <v>1711</v>
      </c>
      <c r="U259">
        <v>1702</v>
      </c>
      <c r="V259">
        <v>1702</v>
      </c>
      <c r="W259">
        <v>9999</v>
      </c>
      <c r="X259" t="s">
        <v>38</v>
      </c>
      <c r="Y259">
        <v>1</v>
      </c>
      <c r="Z259">
        <f>ROUND(Table_hqolymsql14p_BridgeInventoryLocation_BRIDGEUNDERLOCATIONS[[#This Row],[VCMIN]] / 100, 0) * 12 + MOD(Table_hqolymsql14p_BridgeInventoryLocation_BRIDGEUNDERLOCATIONS[[#This Row],[VCMIN]], 100)</f>
        <v>206</v>
      </c>
      <c r="AA259">
        <f>Table_hqolymsql14p_BridgeInventoryLocation_BRIDGEUNDERLOCATIONS[[#This Row],[VCMIN_Inches]]-3</f>
        <v>203</v>
      </c>
      <c r="AB259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60" spans="1:28" x14ac:dyDescent="0.3">
      <c r="A260">
        <v>259</v>
      </c>
      <c r="B260" t="s">
        <v>1140</v>
      </c>
      <c r="C260" t="s">
        <v>1141</v>
      </c>
      <c r="D260" t="s">
        <v>32</v>
      </c>
      <c r="E260">
        <v>210.36</v>
      </c>
      <c r="G260">
        <v>0</v>
      </c>
      <c r="H260" t="s">
        <v>110</v>
      </c>
      <c r="I260">
        <v>210.31</v>
      </c>
      <c r="J260" t="s">
        <v>34</v>
      </c>
      <c r="K260">
        <v>48.209840999999997</v>
      </c>
      <c r="L260">
        <v>-122.216284</v>
      </c>
      <c r="M260" t="s">
        <v>1142</v>
      </c>
      <c r="N260" t="s">
        <v>1143</v>
      </c>
      <c r="O260" t="s">
        <v>113</v>
      </c>
      <c r="P260">
        <v>270</v>
      </c>
      <c r="Q260">
        <v>1801</v>
      </c>
      <c r="R260">
        <v>1704</v>
      </c>
      <c r="S260">
        <v>2002</v>
      </c>
      <c r="T260">
        <v>1909</v>
      </c>
      <c r="U260">
        <v>1801</v>
      </c>
      <c r="V260">
        <v>1704</v>
      </c>
      <c r="W260">
        <v>9999</v>
      </c>
      <c r="X260" t="s">
        <v>38</v>
      </c>
      <c r="Y260">
        <v>1</v>
      </c>
      <c r="Z260">
        <f>ROUND(Table_hqolymsql14p_BridgeInventoryLocation_BRIDGEUNDERLOCATIONS[[#This Row],[VCMIN]] / 100, 0) * 12 + MOD(Table_hqolymsql14p_BridgeInventoryLocation_BRIDGEUNDERLOCATIONS[[#This Row],[VCMIN]], 100)</f>
        <v>208</v>
      </c>
      <c r="AA260">
        <f>Table_hqolymsql14p_BridgeInventoryLocation_BRIDGEUNDERLOCATIONS[[#This Row],[VCMIN_Inches]]-3</f>
        <v>205</v>
      </c>
      <c r="AB26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61" spans="1:28" x14ac:dyDescent="0.3">
      <c r="A261">
        <v>260</v>
      </c>
      <c r="B261" t="s">
        <v>1144</v>
      </c>
      <c r="C261" t="s">
        <v>1145</v>
      </c>
      <c r="D261" t="s">
        <v>32</v>
      </c>
      <c r="E261">
        <v>125.92</v>
      </c>
      <c r="G261">
        <v>0</v>
      </c>
      <c r="H261" t="s">
        <v>110</v>
      </c>
      <c r="I261">
        <v>125.86</v>
      </c>
      <c r="J261" t="s">
        <v>34</v>
      </c>
      <c r="K261">
        <v>47.147258999999998</v>
      </c>
      <c r="L261">
        <v>-122.504414</v>
      </c>
      <c r="M261" t="s">
        <v>1146</v>
      </c>
      <c r="N261" t="s">
        <v>1147</v>
      </c>
      <c r="O261" t="s">
        <v>113</v>
      </c>
      <c r="P261">
        <v>294</v>
      </c>
      <c r="Q261">
        <v>1510</v>
      </c>
      <c r="R261">
        <v>1506</v>
      </c>
      <c r="S261">
        <v>1507</v>
      </c>
      <c r="T261">
        <v>1410</v>
      </c>
      <c r="U261">
        <v>1510</v>
      </c>
      <c r="V261">
        <v>1506</v>
      </c>
      <c r="W261">
        <v>9999</v>
      </c>
      <c r="X261" t="s">
        <v>38</v>
      </c>
      <c r="Y261">
        <v>1</v>
      </c>
      <c r="Z261">
        <f>ROUND(Table_hqolymsql14p_BridgeInventoryLocation_BRIDGEUNDERLOCATIONS[[#This Row],[VCMIN]] / 100, 0) * 12 + MOD(Table_hqolymsql14p_BridgeInventoryLocation_BRIDGEUNDERLOCATIONS[[#This Row],[VCMIN]], 100)</f>
        <v>186</v>
      </c>
      <c r="AA261">
        <f>Table_hqolymsql14p_BridgeInventoryLocation_BRIDGEUNDERLOCATIONS[[#This Row],[VCMIN_Inches]]-3</f>
        <v>183</v>
      </c>
      <c r="AB261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262" spans="1:28" x14ac:dyDescent="0.3">
      <c r="A262">
        <v>261</v>
      </c>
      <c r="B262" t="s">
        <v>1148</v>
      </c>
      <c r="C262" t="s">
        <v>1149</v>
      </c>
      <c r="D262" t="s">
        <v>32</v>
      </c>
      <c r="E262">
        <v>133.75</v>
      </c>
      <c r="G262">
        <v>0</v>
      </c>
      <c r="H262" t="s">
        <v>110</v>
      </c>
      <c r="I262">
        <v>133.69</v>
      </c>
      <c r="J262" t="s">
        <v>34</v>
      </c>
      <c r="K262">
        <v>47.233226999999999</v>
      </c>
      <c r="L262">
        <v>-122.434156</v>
      </c>
      <c r="M262" t="s">
        <v>1150</v>
      </c>
      <c r="N262" t="s">
        <v>1151</v>
      </c>
      <c r="O262" t="s">
        <v>113</v>
      </c>
      <c r="P262">
        <v>563</v>
      </c>
      <c r="Q262">
        <v>1900</v>
      </c>
      <c r="R262">
        <v>1700</v>
      </c>
      <c r="S262">
        <v>2410</v>
      </c>
      <c r="T262">
        <v>2210</v>
      </c>
      <c r="U262">
        <v>1900</v>
      </c>
      <c r="V262">
        <v>1700</v>
      </c>
      <c r="W262">
        <v>9999</v>
      </c>
      <c r="X262" t="s">
        <v>38</v>
      </c>
      <c r="Y262">
        <v>1</v>
      </c>
      <c r="Z262">
        <f>ROUND(Table_hqolymsql14p_BridgeInventoryLocation_BRIDGEUNDERLOCATIONS[[#This Row],[VCMIN]] / 100, 0) * 12 + MOD(Table_hqolymsql14p_BridgeInventoryLocation_BRIDGEUNDERLOCATIONS[[#This Row],[VCMIN]], 100)</f>
        <v>204</v>
      </c>
      <c r="AA262">
        <f>Table_hqolymsql14p_BridgeInventoryLocation_BRIDGEUNDERLOCATIONS[[#This Row],[VCMIN_Inches]]-3</f>
        <v>201</v>
      </c>
      <c r="AB26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63" spans="1:28" x14ac:dyDescent="0.3">
      <c r="A263">
        <v>262</v>
      </c>
      <c r="B263" t="s">
        <v>1152</v>
      </c>
      <c r="C263" t="s">
        <v>1153</v>
      </c>
      <c r="D263" t="s">
        <v>32</v>
      </c>
      <c r="E263">
        <v>164.58</v>
      </c>
      <c r="G263">
        <v>0</v>
      </c>
      <c r="H263" t="s">
        <v>110</v>
      </c>
      <c r="I263">
        <v>164.52</v>
      </c>
      <c r="J263" t="s">
        <v>34</v>
      </c>
      <c r="K263">
        <v>47.594121999999999</v>
      </c>
      <c r="L263">
        <v>-122.32081100000001</v>
      </c>
      <c r="M263" t="s">
        <v>1154</v>
      </c>
      <c r="N263" t="s">
        <v>1155</v>
      </c>
      <c r="O263" t="s">
        <v>1156</v>
      </c>
      <c r="P263">
        <v>1659</v>
      </c>
      <c r="Q263">
        <v>3602</v>
      </c>
      <c r="R263">
        <v>3602</v>
      </c>
      <c r="S263">
        <v>3602</v>
      </c>
      <c r="T263">
        <v>3602</v>
      </c>
      <c r="U263">
        <v>3602</v>
      </c>
      <c r="V263">
        <v>3602</v>
      </c>
      <c r="W263">
        <v>9999</v>
      </c>
      <c r="X263" t="s">
        <v>38</v>
      </c>
      <c r="Y263">
        <v>1</v>
      </c>
      <c r="Z263">
        <f>ROUND(Table_hqolymsql14p_BridgeInventoryLocation_BRIDGEUNDERLOCATIONS[[#This Row],[VCMIN]] / 100, 0) * 12 + MOD(Table_hqolymsql14p_BridgeInventoryLocation_BRIDGEUNDERLOCATIONS[[#This Row],[VCMIN]], 100)</f>
        <v>434</v>
      </c>
      <c r="AA263">
        <f>Table_hqolymsql14p_BridgeInventoryLocation_BRIDGEUNDERLOCATIONS[[#This Row],[VCMIN_Inches]]-3</f>
        <v>431</v>
      </c>
      <c r="AB263">
        <f>(TRUNC((Table_hqolymsql14p_BridgeInventoryLocation_BRIDGEUNDERLOCATIONS[[#This Row],[Reported Inches]]/12))*100) + MOD(Table_hqolymsql14p_BridgeInventoryLocation_BRIDGEUNDERLOCATIONS[[#This Row],[Reported Inches]], 12)</f>
        <v>3511</v>
      </c>
    </row>
    <row r="264" spans="1:28" x14ac:dyDescent="0.3">
      <c r="A264">
        <v>263</v>
      </c>
      <c r="B264" t="s">
        <v>1157</v>
      </c>
      <c r="C264" t="s">
        <v>1158</v>
      </c>
      <c r="D264" t="s">
        <v>32</v>
      </c>
      <c r="E264">
        <v>143.88999999999999</v>
      </c>
      <c r="G264">
        <v>0</v>
      </c>
      <c r="H264" t="s">
        <v>110</v>
      </c>
      <c r="I264">
        <v>143.83000000000001</v>
      </c>
      <c r="J264" t="s">
        <v>34</v>
      </c>
      <c r="K264">
        <v>47.315122000000002</v>
      </c>
      <c r="L264">
        <v>-122.29775100000001</v>
      </c>
      <c r="M264" t="s">
        <v>1159</v>
      </c>
      <c r="N264" t="s">
        <v>1160</v>
      </c>
      <c r="O264" t="s">
        <v>113</v>
      </c>
      <c r="P264">
        <v>332</v>
      </c>
      <c r="Q264">
        <v>1611</v>
      </c>
      <c r="R264">
        <v>1605</v>
      </c>
      <c r="S264">
        <v>1704</v>
      </c>
      <c r="T264">
        <v>1702</v>
      </c>
      <c r="U264">
        <v>1611</v>
      </c>
      <c r="V264">
        <v>1605</v>
      </c>
      <c r="W264">
        <v>9999</v>
      </c>
      <c r="X264" t="s">
        <v>38</v>
      </c>
      <c r="Y264">
        <v>1</v>
      </c>
      <c r="Z264">
        <f>ROUND(Table_hqolymsql14p_BridgeInventoryLocation_BRIDGEUNDERLOCATIONS[[#This Row],[VCMIN]] / 100, 0) * 12 + MOD(Table_hqolymsql14p_BridgeInventoryLocation_BRIDGEUNDERLOCATIONS[[#This Row],[VCMIN]], 100)</f>
        <v>197</v>
      </c>
      <c r="AA264">
        <f>Table_hqolymsql14p_BridgeInventoryLocation_BRIDGEUNDERLOCATIONS[[#This Row],[VCMIN_Inches]]-3</f>
        <v>194</v>
      </c>
      <c r="AB264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65" spans="1:28" x14ac:dyDescent="0.3">
      <c r="A265">
        <v>264</v>
      </c>
      <c r="B265" t="s">
        <v>1161</v>
      </c>
      <c r="C265" t="s">
        <v>1162</v>
      </c>
      <c r="D265" t="s">
        <v>32</v>
      </c>
      <c r="E265">
        <v>6.05</v>
      </c>
      <c r="G265">
        <v>0</v>
      </c>
      <c r="H265" t="s">
        <v>1163</v>
      </c>
      <c r="I265">
        <v>11.37</v>
      </c>
      <c r="J265" t="s">
        <v>34</v>
      </c>
      <c r="K265">
        <v>47.463918999999997</v>
      </c>
      <c r="L265">
        <v>-122.24563499999999</v>
      </c>
      <c r="M265" t="s">
        <v>1164</v>
      </c>
      <c r="N265" t="s">
        <v>101</v>
      </c>
      <c r="O265" t="s">
        <v>1165</v>
      </c>
      <c r="P265">
        <v>173</v>
      </c>
      <c r="Q265">
        <v>1707</v>
      </c>
      <c r="R265">
        <v>1706</v>
      </c>
      <c r="S265">
        <v>1806</v>
      </c>
      <c r="T265">
        <v>1804</v>
      </c>
      <c r="U265">
        <v>1707</v>
      </c>
      <c r="V265">
        <v>1706</v>
      </c>
      <c r="W265">
        <v>9999</v>
      </c>
      <c r="X265" t="s">
        <v>38</v>
      </c>
      <c r="Y265">
        <v>1</v>
      </c>
      <c r="Z265">
        <f>ROUND(Table_hqolymsql14p_BridgeInventoryLocation_BRIDGEUNDERLOCATIONS[[#This Row],[VCMIN]] / 100, 0) * 12 + MOD(Table_hqolymsql14p_BridgeInventoryLocation_BRIDGEUNDERLOCATIONS[[#This Row],[VCMIN]], 100)</f>
        <v>210</v>
      </c>
      <c r="AA265">
        <f>Table_hqolymsql14p_BridgeInventoryLocation_BRIDGEUNDERLOCATIONS[[#This Row],[VCMIN_Inches]]-3</f>
        <v>207</v>
      </c>
      <c r="AB26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66" spans="1:28" x14ac:dyDescent="0.3">
      <c r="A266">
        <v>265</v>
      </c>
      <c r="B266" t="s">
        <v>1166</v>
      </c>
      <c r="C266" t="s">
        <v>1167</v>
      </c>
      <c r="D266" t="s">
        <v>32</v>
      </c>
      <c r="E266">
        <v>4.9530000000000003</v>
      </c>
      <c r="G266">
        <v>0</v>
      </c>
      <c r="H266" t="s">
        <v>120</v>
      </c>
      <c r="I266">
        <v>4.95</v>
      </c>
      <c r="J266" t="s">
        <v>34</v>
      </c>
      <c r="K266">
        <v>46.258906000000003</v>
      </c>
      <c r="L266">
        <v>-119.263272</v>
      </c>
      <c r="M266" t="s">
        <v>1168</v>
      </c>
      <c r="N266" t="s">
        <v>1169</v>
      </c>
      <c r="O266" t="s">
        <v>123</v>
      </c>
      <c r="P266">
        <v>412</v>
      </c>
      <c r="Q266">
        <v>1609</v>
      </c>
      <c r="R266">
        <v>1609</v>
      </c>
      <c r="S266">
        <v>1611</v>
      </c>
      <c r="T266">
        <v>1611</v>
      </c>
      <c r="U266">
        <v>1609</v>
      </c>
      <c r="V266">
        <v>1609</v>
      </c>
      <c r="W266">
        <v>9999</v>
      </c>
      <c r="X266" t="s">
        <v>38</v>
      </c>
      <c r="Y266">
        <v>1</v>
      </c>
      <c r="Z266">
        <f>ROUND(Table_hqolymsql14p_BridgeInventoryLocation_BRIDGEUNDERLOCATIONS[[#This Row],[VCMIN]] / 100, 0) * 12 + MOD(Table_hqolymsql14p_BridgeInventoryLocation_BRIDGEUNDERLOCATIONS[[#This Row],[VCMIN]], 100)</f>
        <v>201</v>
      </c>
      <c r="AA266">
        <f>Table_hqolymsql14p_BridgeInventoryLocation_BRIDGEUNDERLOCATIONS[[#This Row],[VCMIN_Inches]]-3</f>
        <v>198</v>
      </c>
      <c r="AB26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67" spans="1:28" x14ac:dyDescent="0.3">
      <c r="A267">
        <v>266</v>
      </c>
      <c r="B267" t="s">
        <v>1170</v>
      </c>
      <c r="C267" t="s">
        <v>1171</v>
      </c>
      <c r="D267" t="s">
        <v>32</v>
      </c>
      <c r="E267">
        <v>133.29300000000001</v>
      </c>
      <c r="G267">
        <v>0</v>
      </c>
      <c r="H267" t="s">
        <v>110</v>
      </c>
      <c r="I267">
        <v>133.22999999999999</v>
      </c>
      <c r="J267" t="s">
        <v>34</v>
      </c>
      <c r="K267">
        <v>47.230950999999997</v>
      </c>
      <c r="L267">
        <v>-122.443056</v>
      </c>
      <c r="M267" t="s">
        <v>1172</v>
      </c>
      <c r="N267" t="s">
        <v>1173</v>
      </c>
      <c r="O267" t="s">
        <v>113</v>
      </c>
      <c r="P267">
        <v>391</v>
      </c>
      <c r="Q267">
        <v>1903</v>
      </c>
      <c r="R267">
        <v>1900</v>
      </c>
      <c r="S267">
        <v>1909</v>
      </c>
      <c r="T267">
        <v>1908</v>
      </c>
      <c r="U267">
        <v>1903</v>
      </c>
      <c r="V267">
        <v>1900</v>
      </c>
      <c r="W267">
        <v>9999</v>
      </c>
      <c r="X267" t="s">
        <v>38</v>
      </c>
      <c r="Y267">
        <v>1</v>
      </c>
      <c r="Z267">
        <f>ROUND(Table_hqolymsql14p_BridgeInventoryLocation_BRIDGEUNDERLOCATIONS[[#This Row],[VCMIN]] / 100, 0) * 12 + MOD(Table_hqolymsql14p_BridgeInventoryLocation_BRIDGEUNDERLOCATIONS[[#This Row],[VCMIN]], 100)</f>
        <v>228</v>
      </c>
      <c r="AA267">
        <f>Table_hqolymsql14p_BridgeInventoryLocation_BRIDGEUNDERLOCATIONS[[#This Row],[VCMIN_Inches]]-3</f>
        <v>225</v>
      </c>
      <c r="AB267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268" spans="1:28" x14ac:dyDescent="0.3">
      <c r="A268">
        <v>267</v>
      </c>
      <c r="B268" t="s">
        <v>1174</v>
      </c>
      <c r="C268" t="s">
        <v>1175</v>
      </c>
      <c r="D268" t="s">
        <v>32</v>
      </c>
      <c r="E268">
        <v>42.73</v>
      </c>
      <c r="G268">
        <v>0</v>
      </c>
      <c r="H268" t="s">
        <v>110</v>
      </c>
      <c r="I268">
        <v>42.66</v>
      </c>
      <c r="J268" t="s">
        <v>34</v>
      </c>
      <c r="K268">
        <v>46.184142000000001</v>
      </c>
      <c r="L268">
        <v>-122.897845</v>
      </c>
      <c r="M268" t="s">
        <v>1176</v>
      </c>
      <c r="N268" t="s">
        <v>1177</v>
      </c>
      <c r="O268" t="s">
        <v>113</v>
      </c>
      <c r="P268">
        <v>312</v>
      </c>
      <c r="Q268">
        <v>1804</v>
      </c>
      <c r="R268">
        <v>1710</v>
      </c>
      <c r="S268">
        <v>1801</v>
      </c>
      <c r="T268">
        <v>1705</v>
      </c>
      <c r="U268">
        <v>1804</v>
      </c>
      <c r="V268">
        <v>1710</v>
      </c>
      <c r="W268">
        <v>9999</v>
      </c>
      <c r="X268" t="s">
        <v>38</v>
      </c>
      <c r="Y268">
        <v>1</v>
      </c>
      <c r="Z268">
        <f>ROUND(Table_hqolymsql14p_BridgeInventoryLocation_BRIDGEUNDERLOCATIONS[[#This Row],[VCMIN]] / 100, 0) * 12 + MOD(Table_hqolymsql14p_BridgeInventoryLocation_BRIDGEUNDERLOCATIONS[[#This Row],[VCMIN]], 100)</f>
        <v>214</v>
      </c>
      <c r="AA268">
        <f>Table_hqolymsql14p_BridgeInventoryLocation_BRIDGEUNDERLOCATIONS[[#This Row],[VCMIN_Inches]]-3</f>
        <v>211</v>
      </c>
      <c r="AB268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269" spans="1:28" x14ac:dyDescent="0.3">
      <c r="A269">
        <v>268</v>
      </c>
      <c r="B269" t="s">
        <v>1178</v>
      </c>
      <c r="C269" t="s">
        <v>1179</v>
      </c>
      <c r="D269" t="s">
        <v>32</v>
      </c>
      <c r="E269">
        <v>2.2400000000000002</v>
      </c>
      <c r="G269">
        <v>0</v>
      </c>
      <c r="H269" t="s">
        <v>195</v>
      </c>
      <c r="I269">
        <v>28.83</v>
      </c>
      <c r="J269" t="s">
        <v>34</v>
      </c>
      <c r="K269">
        <v>45.628253999999998</v>
      </c>
      <c r="L269">
        <v>-122.559847</v>
      </c>
      <c r="M269" t="s">
        <v>1180</v>
      </c>
      <c r="N269" t="s">
        <v>1181</v>
      </c>
      <c r="O269" t="s">
        <v>198</v>
      </c>
      <c r="P269">
        <v>351</v>
      </c>
      <c r="Q269">
        <v>1702</v>
      </c>
      <c r="R269">
        <v>1611</v>
      </c>
      <c r="S269">
        <v>1609</v>
      </c>
      <c r="T269">
        <v>1609</v>
      </c>
      <c r="U269">
        <v>1702</v>
      </c>
      <c r="V269">
        <v>1611</v>
      </c>
      <c r="W269">
        <v>9999</v>
      </c>
      <c r="X269" t="s">
        <v>38</v>
      </c>
      <c r="Y269">
        <v>1</v>
      </c>
      <c r="Z269">
        <f>ROUND(Table_hqolymsql14p_BridgeInventoryLocation_BRIDGEUNDERLOCATIONS[[#This Row],[VCMIN]] / 100, 0) * 12 + MOD(Table_hqolymsql14p_BridgeInventoryLocation_BRIDGEUNDERLOCATIONS[[#This Row],[VCMIN]], 100)</f>
        <v>203</v>
      </c>
      <c r="AA269">
        <f>Table_hqolymsql14p_BridgeInventoryLocation_BRIDGEUNDERLOCATIONS[[#This Row],[VCMIN_Inches]]-3</f>
        <v>200</v>
      </c>
      <c r="AB269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70" spans="1:28" x14ac:dyDescent="0.3">
      <c r="A270">
        <v>269</v>
      </c>
      <c r="B270" t="s">
        <v>1182</v>
      </c>
      <c r="C270" t="s">
        <v>1183</v>
      </c>
      <c r="D270" t="s">
        <v>32</v>
      </c>
      <c r="E270">
        <v>127.22</v>
      </c>
      <c r="G270">
        <v>0</v>
      </c>
      <c r="H270" t="s">
        <v>110</v>
      </c>
      <c r="I270">
        <v>127.16</v>
      </c>
      <c r="J270" t="s">
        <v>34</v>
      </c>
      <c r="K270">
        <v>47.159491000000003</v>
      </c>
      <c r="L270">
        <v>-122.48356200000001</v>
      </c>
      <c r="M270" t="s">
        <v>1184</v>
      </c>
      <c r="N270" t="s">
        <v>1185</v>
      </c>
      <c r="O270" t="s">
        <v>113</v>
      </c>
      <c r="P270">
        <v>283</v>
      </c>
      <c r="Q270">
        <v>1907</v>
      </c>
      <c r="R270">
        <v>1809</v>
      </c>
      <c r="S270">
        <v>1802</v>
      </c>
      <c r="T270">
        <v>1403</v>
      </c>
      <c r="U270">
        <v>1907</v>
      </c>
      <c r="V270">
        <v>1809</v>
      </c>
      <c r="W270">
        <v>9999</v>
      </c>
      <c r="X270" t="s">
        <v>38</v>
      </c>
      <c r="Y270">
        <v>1</v>
      </c>
      <c r="Z270">
        <f>ROUND(Table_hqolymsql14p_BridgeInventoryLocation_BRIDGEUNDERLOCATIONS[[#This Row],[VCMIN]] / 100, 0) * 12 + MOD(Table_hqolymsql14p_BridgeInventoryLocation_BRIDGEUNDERLOCATIONS[[#This Row],[VCMIN]], 100)</f>
        <v>225</v>
      </c>
      <c r="AA270">
        <f>Table_hqolymsql14p_BridgeInventoryLocation_BRIDGEUNDERLOCATIONS[[#This Row],[VCMIN_Inches]]-3</f>
        <v>222</v>
      </c>
      <c r="AB270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271" spans="1:28" x14ac:dyDescent="0.3">
      <c r="A271">
        <v>270</v>
      </c>
      <c r="B271" t="s">
        <v>1186</v>
      </c>
      <c r="C271" t="s">
        <v>1187</v>
      </c>
      <c r="D271" t="s">
        <v>32</v>
      </c>
      <c r="E271">
        <v>5.86</v>
      </c>
      <c r="G271">
        <v>0</v>
      </c>
      <c r="H271" t="s">
        <v>73</v>
      </c>
      <c r="I271">
        <v>5.86</v>
      </c>
      <c r="J271" t="s">
        <v>34</v>
      </c>
      <c r="K271">
        <v>47.158185000000003</v>
      </c>
      <c r="L271">
        <v>-122.357148</v>
      </c>
      <c r="M271" t="s">
        <v>1188</v>
      </c>
      <c r="N271" t="s">
        <v>1189</v>
      </c>
      <c r="O271" t="s">
        <v>76</v>
      </c>
      <c r="P271">
        <v>248</v>
      </c>
      <c r="Q271">
        <v>1701</v>
      </c>
      <c r="R271">
        <v>1609</v>
      </c>
      <c r="S271">
        <v>1609</v>
      </c>
      <c r="T271">
        <v>1608</v>
      </c>
      <c r="U271">
        <v>1701</v>
      </c>
      <c r="V271">
        <v>1609</v>
      </c>
      <c r="W271">
        <v>9999</v>
      </c>
      <c r="X271" t="s">
        <v>38</v>
      </c>
      <c r="Y271">
        <v>1</v>
      </c>
      <c r="Z271">
        <f>ROUND(Table_hqolymsql14p_BridgeInventoryLocation_BRIDGEUNDERLOCATIONS[[#This Row],[VCMIN]] / 100, 0) * 12 + MOD(Table_hqolymsql14p_BridgeInventoryLocation_BRIDGEUNDERLOCATIONS[[#This Row],[VCMIN]], 100)</f>
        <v>201</v>
      </c>
      <c r="AA271">
        <f>Table_hqolymsql14p_BridgeInventoryLocation_BRIDGEUNDERLOCATIONS[[#This Row],[VCMIN_Inches]]-3</f>
        <v>198</v>
      </c>
      <c r="AB27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72" spans="1:28" x14ac:dyDescent="0.3">
      <c r="A272">
        <v>271</v>
      </c>
      <c r="B272" t="s">
        <v>1190</v>
      </c>
      <c r="C272" t="s">
        <v>1191</v>
      </c>
      <c r="D272" t="s">
        <v>32</v>
      </c>
      <c r="E272">
        <v>164.47</v>
      </c>
      <c r="G272">
        <v>0</v>
      </c>
      <c r="H272" t="s">
        <v>110</v>
      </c>
      <c r="I272">
        <v>164.41</v>
      </c>
      <c r="J272" t="s">
        <v>34</v>
      </c>
      <c r="K272">
        <v>47.592554</v>
      </c>
      <c r="L272">
        <v>-122.32112100000001</v>
      </c>
      <c r="M272" t="s">
        <v>1192</v>
      </c>
      <c r="N272" t="s">
        <v>422</v>
      </c>
      <c r="O272" t="s">
        <v>113</v>
      </c>
      <c r="P272">
        <v>1282</v>
      </c>
      <c r="Q272">
        <v>4010</v>
      </c>
      <c r="R272">
        <v>4001</v>
      </c>
      <c r="S272">
        <v>1806</v>
      </c>
      <c r="T272">
        <v>1700</v>
      </c>
      <c r="U272">
        <v>4010</v>
      </c>
      <c r="V272">
        <v>4001</v>
      </c>
      <c r="W272">
        <v>9999</v>
      </c>
      <c r="X272" t="s">
        <v>38</v>
      </c>
      <c r="Y272">
        <v>1</v>
      </c>
      <c r="Z272">
        <f>ROUND(Table_hqolymsql14p_BridgeInventoryLocation_BRIDGEUNDERLOCATIONS[[#This Row],[VCMIN]] / 100, 0) * 12 + MOD(Table_hqolymsql14p_BridgeInventoryLocation_BRIDGEUNDERLOCATIONS[[#This Row],[VCMIN]], 100)</f>
        <v>481</v>
      </c>
      <c r="AA272">
        <f>Table_hqolymsql14p_BridgeInventoryLocation_BRIDGEUNDERLOCATIONS[[#This Row],[VCMIN_Inches]]-3</f>
        <v>478</v>
      </c>
      <c r="AB272">
        <f>(TRUNC((Table_hqolymsql14p_BridgeInventoryLocation_BRIDGEUNDERLOCATIONS[[#This Row],[Reported Inches]]/12))*100) + MOD(Table_hqolymsql14p_BridgeInventoryLocation_BRIDGEUNDERLOCATIONS[[#This Row],[Reported Inches]], 12)</f>
        <v>3910</v>
      </c>
    </row>
    <row r="273" spans="1:28" x14ac:dyDescent="0.3">
      <c r="A273">
        <v>272</v>
      </c>
      <c r="B273" t="s">
        <v>1193</v>
      </c>
      <c r="C273" t="s">
        <v>1194</v>
      </c>
      <c r="D273" t="s">
        <v>32</v>
      </c>
      <c r="E273">
        <v>131.88999999999999</v>
      </c>
      <c r="G273">
        <v>0</v>
      </c>
      <c r="H273" t="s">
        <v>110</v>
      </c>
      <c r="I273">
        <v>131.83000000000001</v>
      </c>
      <c r="J273" t="s">
        <v>34</v>
      </c>
      <c r="K273">
        <v>47.222990000000003</v>
      </c>
      <c r="L273">
        <v>-122.463534</v>
      </c>
      <c r="M273" t="s">
        <v>1195</v>
      </c>
      <c r="N273" t="s">
        <v>1196</v>
      </c>
      <c r="O273" t="s">
        <v>113</v>
      </c>
      <c r="P273">
        <v>324</v>
      </c>
      <c r="Q273">
        <v>1704</v>
      </c>
      <c r="R273">
        <v>1704</v>
      </c>
      <c r="S273">
        <v>1704</v>
      </c>
      <c r="T273">
        <v>1704</v>
      </c>
      <c r="U273">
        <v>1704</v>
      </c>
      <c r="V273">
        <v>1704</v>
      </c>
      <c r="W273">
        <v>9999</v>
      </c>
      <c r="X273" t="s">
        <v>38</v>
      </c>
      <c r="Y273">
        <v>1</v>
      </c>
      <c r="Z273">
        <f>ROUND(Table_hqolymsql14p_BridgeInventoryLocation_BRIDGEUNDERLOCATIONS[[#This Row],[VCMIN]] / 100, 0) * 12 + MOD(Table_hqolymsql14p_BridgeInventoryLocation_BRIDGEUNDERLOCATIONS[[#This Row],[VCMIN]], 100)</f>
        <v>208</v>
      </c>
      <c r="AA273">
        <f>Table_hqolymsql14p_BridgeInventoryLocation_BRIDGEUNDERLOCATIONS[[#This Row],[VCMIN_Inches]]-3</f>
        <v>205</v>
      </c>
      <c r="AB27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74" spans="1:28" x14ac:dyDescent="0.3">
      <c r="A274">
        <v>273</v>
      </c>
      <c r="B274" t="s">
        <v>1197</v>
      </c>
      <c r="C274" t="s">
        <v>1198</v>
      </c>
      <c r="D274" t="s">
        <v>32</v>
      </c>
      <c r="E274">
        <v>7.24</v>
      </c>
      <c r="G274">
        <v>0</v>
      </c>
      <c r="H274" t="s">
        <v>397</v>
      </c>
      <c r="I274">
        <v>7.11</v>
      </c>
      <c r="J274" t="s">
        <v>34</v>
      </c>
      <c r="K274">
        <v>47.934913000000002</v>
      </c>
      <c r="L274">
        <v>-122.070633</v>
      </c>
      <c r="M274" t="s">
        <v>1199</v>
      </c>
      <c r="N274" t="s">
        <v>1200</v>
      </c>
      <c r="O274" t="s">
        <v>616</v>
      </c>
      <c r="P274">
        <v>219</v>
      </c>
      <c r="Q274">
        <v>2407</v>
      </c>
      <c r="R274">
        <v>2407</v>
      </c>
      <c r="S274">
        <v>2309</v>
      </c>
      <c r="T274">
        <v>2309</v>
      </c>
      <c r="U274">
        <v>2407</v>
      </c>
      <c r="V274">
        <v>2407</v>
      </c>
      <c r="W274">
        <v>9999</v>
      </c>
      <c r="X274" t="s">
        <v>38</v>
      </c>
      <c r="Y274">
        <v>1</v>
      </c>
      <c r="Z274">
        <f>ROUND(Table_hqolymsql14p_BridgeInventoryLocation_BRIDGEUNDERLOCATIONS[[#This Row],[VCMIN]] / 100, 0) * 12 + MOD(Table_hqolymsql14p_BridgeInventoryLocation_BRIDGEUNDERLOCATIONS[[#This Row],[VCMIN]], 100)</f>
        <v>295</v>
      </c>
      <c r="AA274">
        <f>Table_hqolymsql14p_BridgeInventoryLocation_BRIDGEUNDERLOCATIONS[[#This Row],[VCMIN_Inches]]-3</f>
        <v>292</v>
      </c>
      <c r="AB274">
        <f>(TRUNC((Table_hqolymsql14p_BridgeInventoryLocation_BRIDGEUNDERLOCATIONS[[#This Row],[Reported Inches]]/12))*100) + MOD(Table_hqolymsql14p_BridgeInventoryLocation_BRIDGEUNDERLOCATIONS[[#This Row],[Reported Inches]], 12)</f>
        <v>2404</v>
      </c>
    </row>
    <row r="275" spans="1:28" x14ac:dyDescent="0.3">
      <c r="A275">
        <v>274</v>
      </c>
      <c r="B275" t="s">
        <v>1201</v>
      </c>
      <c r="C275" t="s">
        <v>1202</v>
      </c>
      <c r="D275" t="s">
        <v>32</v>
      </c>
      <c r="E275">
        <v>27.117000000000001</v>
      </c>
      <c r="G275">
        <v>0</v>
      </c>
      <c r="H275" t="s">
        <v>344</v>
      </c>
      <c r="I275">
        <v>33.380000000000003</v>
      </c>
      <c r="J275" t="s">
        <v>34</v>
      </c>
      <c r="K275">
        <v>47.632356999999999</v>
      </c>
      <c r="L275">
        <v>-122.343563</v>
      </c>
      <c r="M275" t="s">
        <v>1203</v>
      </c>
      <c r="N275" t="s">
        <v>1204</v>
      </c>
      <c r="O275" t="s">
        <v>452</v>
      </c>
      <c r="P275">
        <v>162</v>
      </c>
      <c r="Q275">
        <v>1807</v>
      </c>
      <c r="R275">
        <v>1706</v>
      </c>
      <c r="S275">
        <v>1804</v>
      </c>
      <c r="T275">
        <v>1706</v>
      </c>
      <c r="U275">
        <v>1807</v>
      </c>
      <c r="V275">
        <v>1706</v>
      </c>
      <c r="W275">
        <v>9999</v>
      </c>
      <c r="X275" t="s">
        <v>38</v>
      </c>
      <c r="Y275">
        <v>1</v>
      </c>
      <c r="Z275">
        <f>ROUND(Table_hqolymsql14p_BridgeInventoryLocation_BRIDGEUNDERLOCATIONS[[#This Row],[VCMIN]] / 100, 0) * 12 + MOD(Table_hqolymsql14p_BridgeInventoryLocation_BRIDGEUNDERLOCATIONS[[#This Row],[VCMIN]], 100)</f>
        <v>210</v>
      </c>
      <c r="AA275">
        <f>Table_hqolymsql14p_BridgeInventoryLocation_BRIDGEUNDERLOCATIONS[[#This Row],[VCMIN_Inches]]-3</f>
        <v>207</v>
      </c>
      <c r="AB27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76" spans="1:28" x14ac:dyDescent="0.3">
      <c r="A276">
        <v>275</v>
      </c>
      <c r="B276" t="s">
        <v>1205</v>
      </c>
      <c r="C276" t="s">
        <v>1206</v>
      </c>
      <c r="D276" t="s">
        <v>32</v>
      </c>
      <c r="E276">
        <v>225.691</v>
      </c>
      <c r="G276">
        <v>0</v>
      </c>
      <c r="H276" t="s">
        <v>110</v>
      </c>
      <c r="I276">
        <v>225.64</v>
      </c>
      <c r="J276" t="s">
        <v>34</v>
      </c>
      <c r="K276">
        <v>48.406585</v>
      </c>
      <c r="L276">
        <v>-122.331086</v>
      </c>
      <c r="M276" t="s">
        <v>1207</v>
      </c>
      <c r="N276" t="s">
        <v>1208</v>
      </c>
      <c r="O276" t="s">
        <v>113</v>
      </c>
      <c r="P276">
        <v>194</v>
      </c>
      <c r="Q276">
        <v>1608</v>
      </c>
      <c r="R276">
        <v>1510</v>
      </c>
      <c r="S276">
        <v>1709</v>
      </c>
      <c r="T276">
        <v>1507</v>
      </c>
      <c r="U276">
        <v>1608</v>
      </c>
      <c r="V276">
        <v>1510</v>
      </c>
      <c r="W276">
        <v>9999</v>
      </c>
      <c r="X276" t="s">
        <v>38</v>
      </c>
      <c r="Y276">
        <v>1</v>
      </c>
      <c r="Z276">
        <f>ROUND(Table_hqolymsql14p_BridgeInventoryLocation_BRIDGEUNDERLOCATIONS[[#This Row],[VCMIN]] / 100, 0) * 12 + MOD(Table_hqolymsql14p_BridgeInventoryLocation_BRIDGEUNDERLOCATIONS[[#This Row],[VCMIN]], 100)</f>
        <v>190</v>
      </c>
      <c r="AA276">
        <f>Table_hqolymsql14p_BridgeInventoryLocation_BRIDGEUNDERLOCATIONS[[#This Row],[VCMIN_Inches]]-3</f>
        <v>187</v>
      </c>
      <c r="AB276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277" spans="1:28" x14ac:dyDescent="0.3">
      <c r="A277">
        <v>276</v>
      </c>
      <c r="B277" t="s">
        <v>1209</v>
      </c>
      <c r="C277" t="s">
        <v>1210</v>
      </c>
      <c r="D277" t="s">
        <v>32</v>
      </c>
      <c r="E277">
        <v>17.687999999999999</v>
      </c>
      <c r="G277">
        <v>0</v>
      </c>
      <c r="H277" t="s">
        <v>1211</v>
      </c>
      <c r="I277">
        <v>17.690000000000001</v>
      </c>
      <c r="J277" t="s">
        <v>34</v>
      </c>
      <c r="K277">
        <v>46.208936999999999</v>
      </c>
      <c r="L277">
        <v>-119.10718799999999</v>
      </c>
      <c r="M277" t="s">
        <v>1212</v>
      </c>
      <c r="N277" t="s">
        <v>169</v>
      </c>
      <c r="O277" t="s">
        <v>1213</v>
      </c>
      <c r="P277">
        <v>82</v>
      </c>
      <c r="Q277">
        <v>1409</v>
      </c>
      <c r="R277">
        <v>1408</v>
      </c>
      <c r="S277">
        <v>1411</v>
      </c>
      <c r="T277">
        <v>1410</v>
      </c>
      <c r="U277">
        <v>1409</v>
      </c>
      <c r="V277">
        <v>1408</v>
      </c>
      <c r="W277">
        <v>9999</v>
      </c>
      <c r="X277" t="s">
        <v>38</v>
      </c>
      <c r="Y277">
        <v>1</v>
      </c>
      <c r="Z277">
        <f>ROUND(Table_hqolymsql14p_BridgeInventoryLocation_BRIDGEUNDERLOCATIONS[[#This Row],[VCMIN]] / 100, 0) * 12 + MOD(Table_hqolymsql14p_BridgeInventoryLocation_BRIDGEUNDERLOCATIONS[[#This Row],[VCMIN]], 100)</f>
        <v>176</v>
      </c>
      <c r="AA277">
        <f>Table_hqolymsql14p_BridgeInventoryLocation_BRIDGEUNDERLOCATIONS[[#This Row],[VCMIN_Inches]]-3</f>
        <v>173</v>
      </c>
      <c r="AB277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278" spans="1:28" x14ac:dyDescent="0.3">
      <c r="A278">
        <v>277</v>
      </c>
      <c r="B278" t="s">
        <v>1214</v>
      </c>
      <c r="C278" t="s">
        <v>1215</v>
      </c>
      <c r="D278" t="s">
        <v>32</v>
      </c>
      <c r="E278">
        <v>11.579000000000001</v>
      </c>
      <c r="G278">
        <v>0</v>
      </c>
      <c r="H278" t="s">
        <v>73</v>
      </c>
      <c r="I278">
        <v>11.58</v>
      </c>
      <c r="J278" t="s">
        <v>34</v>
      </c>
      <c r="K278">
        <v>47.196632000000001</v>
      </c>
      <c r="L278">
        <v>-122.282314</v>
      </c>
      <c r="M278" t="s">
        <v>1216</v>
      </c>
      <c r="N278" t="s">
        <v>1217</v>
      </c>
      <c r="O278" t="s">
        <v>76</v>
      </c>
      <c r="P278">
        <v>258</v>
      </c>
      <c r="Q278">
        <v>1711</v>
      </c>
      <c r="R278">
        <v>1700</v>
      </c>
      <c r="S278">
        <v>1911</v>
      </c>
      <c r="T278">
        <v>1907</v>
      </c>
      <c r="U278">
        <v>1711</v>
      </c>
      <c r="V278">
        <v>1700</v>
      </c>
      <c r="W278">
        <v>9999</v>
      </c>
      <c r="X278" t="s">
        <v>38</v>
      </c>
      <c r="Y278">
        <v>1</v>
      </c>
      <c r="Z278">
        <f>ROUND(Table_hqolymsql14p_BridgeInventoryLocation_BRIDGEUNDERLOCATIONS[[#This Row],[VCMIN]] / 100, 0) * 12 + MOD(Table_hqolymsql14p_BridgeInventoryLocation_BRIDGEUNDERLOCATIONS[[#This Row],[VCMIN]], 100)</f>
        <v>204</v>
      </c>
      <c r="AA278">
        <f>Table_hqolymsql14p_BridgeInventoryLocation_BRIDGEUNDERLOCATIONS[[#This Row],[VCMIN_Inches]]-3</f>
        <v>201</v>
      </c>
      <c r="AB27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79" spans="1:28" x14ac:dyDescent="0.3">
      <c r="A279">
        <v>278</v>
      </c>
      <c r="B279" t="s">
        <v>1218</v>
      </c>
      <c r="C279" t="s">
        <v>1219</v>
      </c>
      <c r="D279" t="s">
        <v>32</v>
      </c>
      <c r="E279">
        <v>281.05900000000003</v>
      </c>
      <c r="G279">
        <v>0</v>
      </c>
      <c r="H279" t="s">
        <v>33</v>
      </c>
      <c r="I279">
        <v>283.36</v>
      </c>
      <c r="J279" t="s">
        <v>34</v>
      </c>
      <c r="K279">
        <v>47.654038999999997</v>
      </c>
      <c r="L279">
        <v>-117.368196</v>
      </c>
      <c r="M279" t="s">
        <v>1220</v>
      </c>
      <c r="N279" t="s">
        <v>426</v>
      </c>
      <c r="O279" t="s">
        <v>37</v>
      </c>
      <c r="P279">
        <v>425</v>
      </c>
      <c r="Q279">
        <v>1600</v>
      </c>
      <c r="R279">
        <v>1507</v>
      </c>
      <c r="S279">
        <v>1502</v>
      </c>
      <c r="T279">
        <v>1408</v>
      </c>
      <c r="U279">
        <v>1600</v>
      </c>
      <c r="V279">
        <v>1507</v>
      </c>
      <c r="W279">
        <v>9999</v>
      </c>
      <c r="X279" t="s">
        <v>38</v>
      </c>
      <c r="Y279">
        <v>1</v>
      </c>
      <c r="Z279">
        <f>ROUND(Table_hqolymsql14p_BridgeInventoryLocation_BRIDGEUNDERLOCATIONS[[#This Row],[VCMIN]] / 100, 0) * 12 + MOD(Table_hqolymsql14p_BridgeInventoryLocation_BRIDGEUNDERLOCATIONS[[#This Row],[VCMIN]], 100)</f>
        <v>187</v>
      </c>
      <c r="AA279">
        <f>Table_hqolymsql14p_BridgeInventoryLocation_BRIDGEUNDERLOCATIONS[[#This Row],[VCMIN_Inches]]-3</f>
        <v>184</v>
      </c>
      <c r="AB279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280" spans="1:28" x14ac:dyDescent="0.3">
      <c r="A280">
        <v>279</v>
      </c>
      <c r="B280" t="s">
        <v>1221</v>
      </c>
      <c r="C280" t="s">
        <v>1222</v>
      </c>
      <c r="D280" t="s">
        <v>32</v>
      </c>
      <c r="E280">
        <v>236.61699999999999</v>
      </c>
      <c r="G280">
        <v>0</v>
      </c>
      <c r="H280" t="s">
        <v>33</v>
      </c>
      <c r="I280">
        <v>238.91</v>
      </c>
      <c r="J280" t="s">
        <v>34</v>
      </c>
      <c r="K280">
        <v>47.259380999999998</v>
      </c>
      <c r="L280">
        <v>-118.079556</v>
      </c>
      <c r="M280" t="s">
        <v>1223</v>
      </c>
      <c r="N280" t="s">
        <v>1224</v>
      </c>
      <c r="O280" t="s">
        <v>37</v>
      </c>
      <c r="P280">
        <v>410</v>
      </c>
      <c r="Q280">
        <v>1810</v>
      </c>
      <c r="R280">
        <v>1805</v>
      </c>
      <c r="S280">
        <v>1711</v>
      </c>
      <c r="T280">
        <v>1605</v>
      </c>
      <c r="U280">
        <v>1810</v>
      </c>
      <c r="V280">
        <v>1805</v>
      </c>
      <c r="W280">
        <v>9999</v>
      </c>
      <c r="X280" t="s">
        <v>38</v>
      </c>
      <c r="Y280">
        <v>1</v>
      </c>
      <c r="Z280">
        <f>ROUND(Table_hqolymsql14p_BridgeInventoryLocation_BRIDGEUNDERLOCATIONS[[#This Row],[VCMIN]] / 100, 0) * 12 + MOD(Table_hqolymsql14p_BridgeInventoryLocation_BRIDGEUNDERLOCATIONS[[#This Row],[VCMIN]], 100)</f>
        <v>221</v>
      </c>
      <c r="AA280">
        <f>Table_hqolymsql14p_BridgeInventoryLocation_BRIDGEUNDERLOCATIONS[[#This Row],[VCMIN_Inches]]-3</f>
        <v>218</v>
      </c>
      <c r="AB280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281" spans="1:28" x14ac:dyDescent="0.3">
      <c r="A281">
        <v>280</v>
      </c>
      <c r="B281" t="s">
        <v>465</v>
      </c>
      <c r="C281" t="s">
        <v>466</v>
      </c>
      <c r="D281" t="s">
        <v>32</v>
      </c>
      <c r="E281">
        <v>23.67</v>
      </c>
      <c r="G281">
        <v>0</v>
      </c>
      <c r="H281" t="s">
        <v>98</v>
      </c>
      <c r="I281">
        <v>23.68</v>
      </c>
      <c r="J281" t="s">
        <v>34</v>
      </c>
      <c r="K281">
        <v>47.758190999999997</v>
      </c>
      <c r="L281">
        <v>-122.184364</v>
      </c>
      <c r="M281" t="s">
        <v>1225</v>
      </c>
      <c r="N281" t="s">
        <v>468</v>
      </c>
      <c r="O281" t="s">
        <v>469</v>
      </c>
      <c r="P281">
        <v>1469</v>
      </c>
      <c r="Q281">
        <v>1700</v>
      </c>
      <c r="R281">
        <v>1605</v>
      </c>
      <c r="S281">
        <v>1707</v>
      </c>
      <c r="T281">
        <v>1609</v>
      </c>
      <c r="U281">
        <v>1700</v>
      </c>
      <c r="V281">
        <v>1605</v>
      </c>
      <c r="W281">
        <v>9999</v>
      </c>
      <c r="X281" t="s">
        <v>38</v>
      </c>
      <c r="Y281">
        <v>1</v>
      </c>
      <c r="Z281">
        <f>ROUND(Table_hqolymsql14p_BridgeInventoryLocation_BRIDGEUNDERLOCATIONS[[#This Row],[VCMIN]] / 100, 0) * 12 + MOD(Table_hqolymsql14p_BridgeInventoryLocation_BRIDGEUNDERLOCATIONS[[#This Row],[VCMIN]], 100)</f>
        <v>197</v>
      </c>
      <c r="AA281">
        <f>Table_hqolymsql14p_BridgeInventoryLocation_BRIDGEUNDERLOCATIONS[[#This Row],[VCMIN_Inches]]-3</f>
        <v>194</v>
      </c>
      <c r="AB28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82" spans="1:28" x14ac:dyDescent="0.3">
      <c r="A282">
        <v>281</v>
      </c>
      <c r="B282" t="s">
        <v>1226</v>
      </c>
      <c r="C282" t="s">
        <v>1227</v>
      </c>
      <c r="D282" t="s">
        <v>32</v>
      </c>
      <c r="E282">
        <v>148.06</v>
      </c>
      <c r="G282">
        <v>0</v>
      </c>
      <c r="H282" t="s">
        <v>33</v>
      </c>
      <c r="I282">
        <v>149.78</v>
      </c>
      <c r="J282" t="s">
        <v>34</v>
      </c>
      <c r="K282">
        <v>47.085090999999998</v>
      </c>
      <c r="L282">
        <v>-119.86153</v>
      </c>
      <c r="M282" t="s">
        <v>1228</v>
      </c>
      <c r="N282" t="s">
        <v>1229</v>
      </c>
      <c r="O282" t="s">
        <v>37</v>
      </c>
      <c r="P282">
        <v>196</v>
      </c>
      <c r="Q282">
        <v>1609</v>
      </c>
      <c r="R282">
        <v>1600</v>
      </c>
      <c r="S282">
        <v>1610</v>
      </c>
      <c r="T282">
        <v>1605</v>
      </c>
      <c r="U282">
        <v>1609</v>
      </c>
      <c r="V282">
        <v>1600</v>
      </c>
      <c r="W282">
        <v>9999</v>
      </c>
      <c r="X282" t="s">
        <v>38</v>
      </c>
      <c r="Y282">
        <v>1</v>
      </c>
      <c r="Z282">
        <f>ROUND(Table_hqolymsql14p_BridgeInventoryLocation_BRIDGEUNDERLOCATIONS[[#This Row],[VCMIN]] / 100, 0) * 12 + MOD(Table_hqolymsql14p_BridgeInventoryLocation_BRIDGEUNDERLOCATIONS[[#This Row],[VCMIN]], 100)</f>
        <v>192</v>
      </c>
      <c r="AA282">
        <f>Table_hqolymsql14p_BridgeInventoryLocation_BRIDGEUNDERLOCATIONS[[#This Row],[VCMIN_Inches]]-3</f>
        <v>189</v>
      </c>
      <c r="AB282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83" spans="1:28" x14ac:dyDescent="0.3">
      <c r="A283">
        <v>282</v>
      </c>
      <c r="B283" t="s">
        <v>1230</v>
      </c>
      <c r="C283" t="s">
        <v>1231</v>
      </c>
      <c r="D283" t="s">
        <v>32</v>
      </c>
      <c r="E283">
        <v>2.91</v>
      </c>
      <c r="G283">
        <v>0</v>
      </c>
      <c r="H283" t="s">
        <v>110</v>
      </c>
      <c r="I283">
        <v>2.91</v>
      </c>
      <c r="J283" t="s">
        <v>34</v>
      </c>
      <c r="K283">
        <v>45.657372000000002</v>
      </c>
      <c r="L283">
        <v>-122.66475800000001</v>
      </c>
      <c r="M283" t="s">
        <v>1013</v>
      </c>
      <c r="N283" t="s">
        <v>530</v>
      </c>
      <c r="O283" t="s">
        <v>1232</v>
      </c>
      <c r="P283">
        <v>443</v>
      </c>
      <c r="Q283">
        <v>1907</v>
      </c>
      <c r="R283">
        <v>1907</v>
      </c>
      <c r="S283">
        <v>1702</v>
      </c>
      <c r="T283">
        <v>1702</v>
      </c>
      <c r="U283">
        <v>1907</v>
      </c>
      <c r="V283">
        <v>1907</v>
      </c>
      <c r="W283">
        <v>9999</v>
      </c>
      <c r="X283" t="s">
        <v>38</v>
      </c>
      <c r="Y283">
        <v>1</v>
      </c>
      <c r="Z283">
        <f>ROUND(Table_hqolymsql14p_BridgeInventoryLocation_BRIDGEUNDERLOCATIONS[[#This Row],[VCMIN]] / 100, 0) * 12 + MOD(Table_hqolymsql14p_BridgeInventoryLocation_BRIDGEUNDERLOCATIONS[[#This Row],[VCMIN]], 100)</f>
        <v>235</v>
      </c>
      <c r="AA283">
        <f>Table_hqolymsql14p_BridgeInventoryLocation_BRIDGEUNDERLOCATIONS[[#This Row],[VCMIN_Inches]]-3</f>
        <v>232</v>
      </c>
      <c r="AB283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284" spans="1:28" x14ac:dyDescent="0.3">
      <c r="A284">
        <v>283</v>
      </c>
      <c r="B284" t="s">
        <v>1233</v>
      </c>
      <c r="C284" t="s">
        <v>1234</v>
      </c>
      <c r="D284" t="s">
        <v>32</v>
      </c>
      <c r="E284">
        <v>0.41</v>
      </c>
      <c r="G284">
        <v>0</v>
      </c>
      <c r="H284" t="s">
        <v>110</v>
      </c>
      <c r="I284">
        <v>0.41</v>
      </c>
      <c r="J284" t="s">
        <v>34</v>
      </c>
      <c r="K284">
        <v>45.623325000000001</v>
      </c>
      <c r="L284">
        <v>-122.67147</v>
      </c>
      <c r="M284" t="s">
        <v>1235</v>
      </c>
      <c r="N284" t="s">
        <v>298</v>
      </c>
      <c r="O284" t="s">
        <v>113</v>
      </c>
      <c r="P284">
        <v>228</v>
      </c>
      <c r="Q284">
        <v>1611</v>
      </c>
      <c r="R284">
        <v>1609</v>
      </c>
      <c r="S284">
        <v>1705</v>
      </c>
      <c r="T284">
        <v>1610</v>
      </c>
      <c r="U284">
        <v>1611</v>
      </c>
      <c r="V284">
        <v>1609</v>
      </c>
      <c r="W284">
        <v>9999</v>
      </c>
      <c r="X284" t="s">
        <v>38</v>
      </c>
      <c r="Y284">
        <v>1</v>
      </c>
      <c r="Z284">
        <f>ROUND(Table_hqolymsql14p_BridgeInventoryLocation_BRIDGEUNDERLOCATIONS[[#This Row],[VCMIN]] / 100, 0) * 12 + MOD(Table_hqolymsql14p_BridgeInventoryLocation_BRIDGEUNDERLOCATIONS[[#This Row],[VCMIN]], 100)</f>
        <v>201</v>
      </c>
      <c r="AA284">
        <f>Table_hqolymsql14p_BridgeInventoryLocation_BRIDGEUNDERLOCATIONS[[#This Row],[VCMIN_Inches]]-3</f>
        <v>198</v>
      </c>
      <c r="AB28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85" spans="1:28" x14ac:dyDescent="0.3">
      <c r="A285">
        <v>284</v>
      </c>
      <c r="B285" t="s">
        <v>1236</v>
      </c>
      <c r="C285" t="s">
        <v>1237</v>
      </c>
      <c r="D285" t="s">
        <v>32</v>
      </c>
      <c r="E285">
        <v>226.78</v>
      </c>
      <c r="G285">
        <v>0</v>
      </c>
      <c r="H285" t="s">
        <v>110</v>
      </c>
      <c r="I285">
        <v>226.72</v>
      </c>
      <c r="J285" t="s">
        <v>34</v>
      </c>
      <c r="K285">
        <v>48.421854000000003</v>
      </c>
      <c r="L285">
        <v>-122.335469</v>
      </c>
      <c r="M285" t="s">
        <v>1238</v>
      </c>
      <c r="N285" t="s">
        <v>1239</v>
      </c>
      <c r="O285" t="s">
        <v>1240</v>
      </c>
      <c r="P285">
        <v>650</v>
      </c>
      <c r="Q285">
        <v>1808</v>
      </c>
      <c r="R285">
        <v>1808</v>
      </c>
      <c r="S285">
        <v>1808</v>
      </c>
      <c r="T285">
        <v>1808</v>
      </c>
      <c r="U285">
        <v>1808</v>
      </c>
      <c r="V285">
        <v>1808</v>
      </c>
      <c r="W285">
        <v>9999</v>
      </c>
      <c r="X285" t="s">
        <v>34</v>
      </c>
      <c r="Y285">
        <v>1</v>
      </c>
      <c r="Z285">
        <f>ROUND(Table_hqolymsql14p_BridgeInventoryLocation_BRIDGEUNDERLOCATIONS[[#This Row],[VCMIN]] / 100, 0) * 12 + MOD(Table_hqolymsql14p_BridgeInventoryLocation_BRIDGEUNDERLOCATIONS[[#This Row],[VCMIN]], 100)</f>
        <v>224</v>
      </c>
      <c r="AA285">
        <f>Table_hqolymsql14p_BridgeInventoryLocation_BRIDGEUNDERLOCATIONS[[#This Row],[VCMIN_Inches]]-3</f>
        <v>221</v>
      </c>
      <c r="AB285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286" spans="1:28" x14ac:dyDescent="0.3">
      <c r="A286">
        <v>285</v>
      </c>
      <c r="B286" t="s">
        <v>1241</v>
      </c>
      <c r="C286" t="s">
        <v>1242</v>
      </c>
      <c r="D286" t="s">
        <v>32</v>
      </c>
      <c r="E286">
        <v>205.13399999999999</v>
      </c>
      <c r="G286">
        <v>0</v>
      </c>
      <c r="H286" t="s">
        <v>110</v>
      </c>
      <c r="I286">
        <v>205.08</v>
      </c>
      <c r="J286" t="s">
        <v>34</v>
      </c>
      <c r="K286">
        <v>48.137768000000001</v>
      </c>
      <c r="L286">
        <v>-122.18644500000001</v>
      </c>
      <c r="M286" t="s">
        <v>1243</v>
      </c>
      <c r="N286" t="s">
        <v>1244</v>
      </c>
      <c r="O286" t="s">
        <v>1245</v>
      </c>
      <c r="P286">
        <v>357</v>
      </c>
      <c r="Q286">
        <v>1906</v>
      </c>
      <c r="R286">
        <v>1906</v>
      </c>
      <c r="S286">
        <v>1906</v>
      </c>
      <c r="T286">
        <v>1906</v>
      </c>
      <c r="U286">
        <v>1906</v>
      </c>
      <c r="V286">
        <v>1906</v>
      </c>
      <c r="W286">
        <v>9999</v>
      </c>
      <c r="X286" t="s">
        <v>38</v>
      </c>
      <c r="Y286">
        <v>1</v>
      </c>
      <c r="Z286">
        <f>ROUND(Table_hqolymsql14p_BridgeInventoryLocation_BRIDGEUNDERLOCATIONS[[#This Row],[VCMIN]] / 100, 0) * 12 + MOD(Table_hqolymsql14p_BridgeInventoryLocation_BRIDGEUNDERLOCATIONS[[#This Row],[VCMIN]], 100)</f>
        <v>234</v>
      </c>
      <c r="AA286">
        <f>Table_hqolymsql14p_BridgeInventoryLocation_BRIDGEUNDERLOCATIONS[[#This Row],[VCMIN_Inches]]-3</f>
        <v>231</v>
      </c>
      <c r="AB286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287" spans="1:28" x14ac:dyDescent="0.3">
      <c r="A287">
        <v>286</v>
      </c>
      <c r="B287" t="s">
        <v>1246</v>
      </c>
      <c r="C287" t="s">
        <v>1247</v>
      </c>
      <c r="D287" t="s">
        <v>32</v>
      </c>
      <c r="E287">
        <v>8.23</v>
      </c>
      <c r="G287">
        <v>0</v>
      </c>
      <c r="H287" t="s">
        <v>195</v>
      </c>
      <c r="I287">
        <v>34.82</v>
      </c>
      <c r="J287" t="s">
        <v>34</v>
      </c>
      <c r="K287">
        <v>45.699185</v>
      </c>
      <c r="L287">
        <v>-122.62048</v>
      </c>
      <c r="M287" t="s">
        <v>1248</v>
      </c>
      <c r="N287" t="s">
        <v>1249</v>
      </c>
      <c r="O287" t="s">
        <v>198</v>
      </c>
      <c r="P287">
        <v>248</v>
      </c>
      <c r="Q287">
        <v>1711</v>
      </c>
      <c r="R287">
        <v>1701</v>
      </c>
      <c r="S287">
        <v>1806</v>
      </c>
      <c r="T287">
        <v>1708</v>
      </c>
      <c r="U287">
        <v>1711</v>
      </c>
      <c r="V287">
        <v>1701</v>
      </c>
      <c r="W287">
        <v>9999</v>
      </c>
      <c r="X287" t="s">
        <v>38</v>
      </c>
      <c r="Y287">
        <v>1</v>
      </c>
      <c r="Z287">
        <f>ROUND(Table_hqolymsql14p_BridgeInventoryLocation_BRIDGEUNDERLOCATIONS[[#This Row],[VCMIN]] / 100, 0) * 12 + MOD(Table_hqolymsql14p_BridgeInventoryLocation_BRIDGEUNDERLOCATIONS[[#This Row],[VCMIN]], 100)</f>
        <v>205</v>
      </c>
      <c r="AA287">
        <f>Table_hqolymsql14p_BridgeInventoryLocation_BRIDGEUNDERLOCATIONS[[#This Row],[VCMIN_Inches]]-3</f>
        <v>202</v>
      </c>
      <c r="AB28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288" spans="1:28" x14ac:dyDescent="0.3">
      <c r="A288">
        <v>287</v>
      </c>
      <c r="B288" t="s">
        <v>1250</v>
      </c>
      <c r="C288" t="s">
        <v>1251</v>
      </c>
      <c r="D288" t="s">
        <v>32</v>
      </c>
      <c r="E288">
        <v>177.73</v>
      </c>
      <c r="G288">
        <v>0</v>
      </c>
      <c r="H288" t="s">
        <v>33</v>
      </c>
      <c r="I288">
        <v>179.45</v>
      </c>
      <c r="J288" t="s">
        <v>34</v>
      </c>
      <c r="K288">
        <v>47.098891999999999</v>
      </c>
      <c r="L288">
        <v>-119.243621</v>
      </c>
      <c r="M288" t="s">
        <v>1252</v>
      </c>
      <c r="N288" t="s">
        <v>971</v>
      </c>
      <c r="O288" t="s">
        <v>37</v>
      </c>
      <c r="P288">
        <v>150</v>
      </c>
      <c r="Q288">
        <v>1711</v>
      </c>
      <c r="R288">
        <v>1705</v>
      </c>
      <c r="S288">
        <v>1707</v>
      </c>
      <c r="T288">
        <v>1701</v>
      </c>
      <c r="U288">
        <v>1711</v>
      </c>
      <c r="V288">
        <v>1705</v>
      </c>
      <c r="W288">
        <v>9999</v>
      </c>
      <c r="X288" t="s">
        <v>38</v>
      </c>
      <c r="Y288">
        <v>1</v>
      </c>
      <c r="Z288">
        <f>ROUND(Table_hqolymsql14p_BridgeInventoryLocation_BRIDGEUNDERLOCATIONS[[#This Row],[VCMIN]] / 100, 0) * 12 + MOD(Table_hqolymsql14p_BridgeInventoryLocation_BRIDGEUNDERLOCATIONS[[#This Row],[VCMIN]], 100)</f>
        <v>209</v>
      </c>
      <c r="AA288">
        <f>Table_hqolymsql14p_BridgeInventoryLocation_BRIDGEUNDERLOCATIONS[[#This Row],[VCMIN_Inches]]-3</f>
        <v>206</v>
      </c>
      <c r="AB288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289" spans="1:28" x14ac:dyDescent="0.3">
      <c r="A289">
        <v>288</v>
      </c>
      <c r="B289" t="s">
        <v>1253</v>
      </c>
      <c r="C289" t="s">
        <v>1254</v>
      </c>
      <c r="D289" t="s">
        <v>32</v>
      </c>
      <c r="E289">
        <v>99.35</v>
      </c>
      <c r="G289">
        <v>0</v>
      </c>
      <c r="H289" t="s">
        <v>110</v>
      </c>
      <c r="I289">
        <v>99.28</v>
      </c>
      <c r="J289" t="s">
        <v>34</v>
      </c>
      <c r="K289">
        <v>46.952747000000002</v>
      </c>
      <c r="L289">
        <v>-122.93763</v>
      </c>
      <c r="M289" t="s">
        <v>1255</v>
      </c>
      <c r="N289" t="s">
        <v>1256</v>
      </c>
      <c r="O289" t="s">
        <v>113</v>
      </c>
      <c r="P289">
        <v>204</v>
      </c>
      <c r="Q289">
        <v>1604</v>
      </c>
      <c r="R289">
        <v>1511</v>
      </c>
      <c r="S289">
        <v>1604</v>
      </c>
      <c r="T289">
        <v>1510</v>
      </c>
      <c r="U289">
        <v>1604</v>
      </c>
      <c r="V289">
        <v>1511</v>
      </c>
      <c r="W289">
        <v>9999</v>
      </c>
      <c r="X289" t="s">
        <v>38</v>
      </c>
      <c r="Y289">
        <v>1</v>
      </c>
      <c r="Z289">
        <f>ROUND(Table_hqolymsql14p_BridgeInventoryLocation_BRIDGEUNDERLOCATIONS[[#This Row],[VCMIN]] / 100, 0) * 12 + MOD(Table_hqolymsql14p_BridgeInventoryLocation_BRIDGEUNDERLOCATIONS[[#This Row],[VCMIN]], 100)</f>
        <v>191</v>
      </c>
      <c r="AA289">
        <f>Table_hqolymsql14p_BridgeInventoryLocation_BRIDGEUNDERLOCATIONS[[#This Row],[VCMIN_Inches]]-3</f>
        <v>188</v>
      </c>
      <c r="AB289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90" spans="1:28" x14ac:dyDescent="0.3">
      <c r="A290">
        <v>289</v>
      </c>
      <c r="B290" t="s">
        <v>1257</v>
      </c>
      <c r="C290" t="s">
        <v>1258</v>
      </c>
      <c r="D290" t="s">
        <v>32</v>
      </c>
      <c r="E290">
        <v>109.14</v>
      </c>
      <c r="G290">
        <v>0</v>
      </c>
      <c r="H290" t="s">
        <v>33</v>
      </c>
      <c r="I290">
        <v>110.86</v>
      </c>
      <c r="J290" t="s">
        <v>34</v>
      </c>
      <c r="K290">
        <v>46.970533000000003</v>
      </c>
      <c r="L290">
        <v>-120.51089399999999</v>
      </c>
      <c r="M290" t="s">
        <v>293</v>
      </c>
      <c r="N290" t="s">
        <v>95</v>
      </c>
      <c r="O290" t="s">
        <v>1259</v>
      </c>
      <c r="P290">
        <v>309</v>
      </c>
      <c r="Q290">
        <v>1604</v>
      </c>
      <c r="R290">
        <v>1604</v>
      </c>
      <c r="S290">
        <v>1610</v>
      </c>
      <c r="T290">
        <v>1610</v>
      </c>
      <c r="U290">
        <v>1604</v>
      </c>
      <c r="V290">
        <v>1604</v>
      </c>
      <c r="W290">
        <v>9999</v>
      </c>
      <c r="X290" t="s">
        <v>38</v>
      </c>
      <c r="Y290">
        <v>1</v>
      </c>
      <c r="Z290">
        <f>ROUND(Table_hqolymsql14p_BridgeInventoryLocation_BRIDGEUNDERLOCATIONS[[#This Row],[VCMIN]] / 100, 0) * 12 + MOD(Table_hqolymsql14p_BridgeInventoryLocation_BRIDGEUNDERLOCATIONS[[#This Row],[VCMIN]], 100)</f>
        <v>196</v>
      </c>
      <c r="AA290">
        <f>Table_hqolymsql14p_BridgeInventoryLocation_BRIDGEUNDERLOCATIONS[[#This Row],[VCMIN_Inches]]-3</f>
        <v>193</v>
      </c>
      <c r="AB290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91" spans="1:28" x14ac:dyDescent="0.3">
      <c r="A291">
        <v>290</v>
      </c>
      <c r="B291" t="s">
        <v>1260</v>
      </c>
      <c r="C291" t="s">
        <v>1261</v>
      </c>
      <c r="D291" t="s">
        <v>32</v>
      </c>
      <c r="E291">
        <v>165.815</v>
      </c>
      <c r="G291">
        <v>0</v>
      </c>
      <c r="H291" t="s">
        <v>110</v>
      </c>
      <c r="I291">
        <v>165.76</v>
      </c>
      <c r="J291" t="s">
        <v>34</v>
      </c>
      <c r="K291">
        <v>47.609676999999998</v>
      </c>
      <c r="L291">
        <v>-122.33139799999999</v>
      </c>
      <c r="M291" t="s">
        <v>1262</v>
      </c>
      <c r="N291" t="s">
        <v>1263</v>
      </c>
      <c r="O291" t="s">
        <v>113</v>
      </c>
      <c r="P291">
        <v>638</v>
      </c>
      <c r="Q291">
        <v>2108</v>
      </c>
      <c r="R291">
        <v>1811</v>
      </c>
      <c r="U291">
        <v>2108</v>
      </c>
      <c r="V291">
        <v>1811</v>
      </c>
      <c r="W291">
        <v>9999</v>
      </c>
      <c r="X291" t="s">
        <v>38</v>
      </c>
      <c r="Y291">
        <v>1</v>
      </c>
      <c r="Z291">
        <f>ROUND(Table_hqolymsql14p_BridgeInventoryLocation_BRIDGEUNDERLOCATIONS[[#This Row],[VCMIN]] / 100, 0) * 12 + MOD(Table_hqolymsql14p_BridgeInventoryLocation_BRIDGEUNDERLOCATIONS[[#This Row],[VCMIN]], 100)</f>
        <v>227</v>
      </c>
      <c r="AA291">
        <f>Table_hqolymsql14p_BridgeInventoryLocation_BRIDGEUNDERLOCATIONS[[#This Row],[VCMIN_Inches]]-3</f>
        <v>224</v>
      </c>
      <c r="AB291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292" spans="1:28" x14ac:dyDescent="0.3">
      <c r="A292">
        <v>291</v>
      </c>
      <c r="B292" t="s">
        <v>1264</v>
      </c>
      <c r="C292" t="s">
        <v>1265</v>
      </c>
      <c r="D292" t="s">
        <v>32</v>
      </c>
      <c r="E292">
        <v>44.36</v>
      </c>
      <c r="G292">
        <v>0</v>
      </c>
      <c r="H292" t="s">
        <v>344</v>
      </c>
      <c r="I292">
        <v>50.63</v>
      </c>
      <c r="J292" t="s">
        <v>34</v>
      </c>
      <c r="K292">
        <v>47.869300000000003</v>
      </c>
      <c r="L292">
        <v>-122.277263</v>
      </c>
      <c r="M292" t="s">
        <v>1266</v>
      </c>
      <c r="N292" t="s">
        <v>679</v>
      </c>
      <c r="O292" t="s">
        <v>347</v>
      </c>
      <c r="P292">
        <v>218</v>
      </c>
      <c r="Q292">
        <v>1804</v>
      </c>
      <c r="R292">
        <v>1802</v>
      </c>
      <c r="S292">
        <v>1805</v>
      </c>
      <c r="T292">
        <v>1802</v>
      </c>
      <c r="U292">
        <v>1804</v>
      </c>
      <c r="V292">
        <v>1802</v>
      </c>
      <c r="W292">
        <v>9999</v>
      </c>
      <c r="X292" t="s">
        <v>38</v>
      </c>
      <c r="Y292">
        <v>1</v>
      </c>
      <c r="Z292">
        <f>ROUND(Table_hqolymsql14p_BridgeInventoryLocation_BRIDGEUNDERLOCATIONS[[#This Row],[VCMIN]] / 100, 0) * 12 + MOD(Table_hqolymsql14p_BridgeInventoryLocation_BRIDGEUNDERLOCATIONS[[#This Row],[VCMIN]], 100)</f>
        <v>218</v>
      </c>
      <c r="AA292">
        <f>Table_hqolymsql14p_BridgeInventoryLocation_BRIDGEUNDERLOCATIONS[[#This Row],[VCMIN_Inches]]-3</f>
        <v>215</v>
      </c>
      <c r="AB292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293" spans="1:28" x14ac:dyDescent="0.3">
      <c r="A293">
        <v>292</v>
      </c>
      <c r="B293" t="s">
        <v>1267</v>
      </c>
      <c r="C293" t="s">
        <v>1268</v>
      </c>
      <c r="D293" t="s">
        <v>32</v>
      </c>
      <c r="E293">
        <v>17.829999999999998</v>
      </c>
      <c r="G293">
        <v>0</v>
      </c>
      <c r="H293" t="s">
        <v>98</v>
      </c>
      <c r="I293">
        <v>17.84</v>
      </c>
      <c r="J293" t="s">
        <v>34</v>
      </c>
      <c r="K293">
        <v>47.675272999999997</v>
      </c>
      <c r="L293">
        <v>-122.18516700000001</v>
      </c>
      <c r="M293" t="s">
        <v>1269</v>
      </c>
      <c r="N293" t="s">
        <v>1270</v>
      </c>
      <c r="O293" t="s">
        <v>101</v>
      </c>
      <c r="P293">
        <v>525</v>
      </c>
      <c r="Q293">
        <v>1511</v>
      </c>
      <c r="R293">
        <v>1507</v>
      </c>
      <c r="S293">
        <v>1800</v>
      </c>
      <c r="T293">
        <v>1703</v>
      </c>
      <c r="U293">
        <v>1511</v>
      </c>
      <c r="V293">
        <v>1507</v>
      </c>
      <c r="W293">
        <v>9999</v>
      </c>
      <c r="X293" t="s">
        <v>38</v>
      </c>
      <c r="Y293">
        <v>1</v>
      </c>
      <c r="Z293">
        <f>ROUND(Table_hqolymsql14p_BridgeInventoryLocation_BRIDGEUNDERLOCATIONS[[#This Row],[VCMIN]] / 100, 0) * 12 + MOD(Table_hqolymsql14p_BridgeInventoryLocation_BRIDGEUNDERLOCATIONS[[#This Row],[VCMIN]], 100)</f>
        <v>187</v>
      </c>
      <c r="AA293">
        <f>Table_hqolymsql14p_BridgeInventoryLocation_BRIDGEUNDERLOCATIONS[[#This Row],[VCMIN_Inches]]-3</f>
        <v>184</v>
      </c>
      <c r="AB293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294" spans="1:28" x14ac:dyDescent="0.3">
      <c r="A294">
        <v>293</v>
      </c>
      <c r="B294" t="s">
        <v>1271</v>
      </c>
      <c r="C294" t="s">
        <v>1272</v>
      </c>
      <c r="D294" t="s">
        <v>32</v>
      </c>
      <c r="E294">
        <v>0.85</v>
      </c>
      <c r="G294">
        <v>0</v>
      </c>
      <c r="H294" t="s">
        <v>110</v>
      </c>
      <c r="I294">
        <v>0.85</v>
      </c>
      <c r="J294" t="s">
        <v>34</v>
      </c>
      <c r="K294">
        <v>45.628701999999997</v>
      </c>
      <c r="L294">
        <v>-122.66682</v>
      </c>
      <c r="M294" t="s">
        <v>1273</v>
      </c>
      <c r="N294" t="s">
        <v>1274</v>
      </c>
      <c r="O294" t="s">
        <v>113</v>
      </c>
      <c r="P294">
        <v>275</v>
      </c>
      <c r="Q294">
        <v>1608</v>
      </c>
      <c r="R294">
        <v>1607</v>
      </c>
      <c r="S294">
        <v>1706</v>
      </c>
      <c r="T294">
        <v>1701</v>
      </c>
      <c r="U294">
        <v>1608</v>
      </c>
      <c r="V294">
        <v>1607</v>
      </c>
      <c r="W294">
        <v>9999</v>
      </c>
      <c r="X294" t="s">
        <v>38</v>
      </c>
      <c r="Y294">
        <v>1</v>
      </c>
      <c r="Z294">
        <f>ROUND(Table_hqolymsql14p_BridgeInventoryLocation_BRIDGEUNDERLOCATIONS[[#This Row],[VCMIN]] / 100, 0) * 12 + MOD(Table_hqolymsql14p_BridgeInventoryLocation_BRIDGEUNDERLOCATIONS[[#This Row],[VCMIN]], 100)</f>
        <v>199</v>
      </c>
      <c r="AA294">
        <f>Table_hqolymsql14p_BridgeInventoryLocation_BRIDGEUNDERLOCATIONS[[#This Row],[VCMIN_Inches]]-3</f>
        <v>196</v>
      </c>
      <c r="AB29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95" spans="1:28" x14ac:dyDescent="0.3">
      <c r="A295">
        <v>294</v>
      </c>
      <c r="B295" t="s">
        <v>1275</v>
      </c>
      <c r="C295" t="s">
        <v>1276</v>
      </c>
      <c r="D295" t="s">
        <v>32</v>
      </c>
      <c r="E295">
        <v>22.61</v>
      </c>
      <c r="G295">
        <v>0</v>
      </c>
      <c r="H295" t="s">
        <v>98</v>
      </c>
      <c r="I295">
        <v>22.62</v>
      </c>
      <c r="J295" t="s">
        <v>34</v>
      </c>
      <c r="K295">
        <v>47.742674999999998</v>
      </c>
      <c r="L295">
        <v>-122.18719299999999</v>
      </c>
      <c r="M295" t="s">
        <v>1277</v>
      </c>
      <c r="N295" t="s">
        <v>1278</v>
      </c>
      <c r="O295" t="s">
        <v>101</v>
      </c>
      <c r="P295">
        <v>292</v>
      </c>
      <c r="Q295">
        <v>1805</v>
      </c>
      <c r="R295">
        <v>1709</v>
      </c>
      <c r="S295">
        <v>1907</v>
      </c>
      <c r="T295">
        <v>1903</v>
      </c>
      <c r="U295">
        <v>1805</v>
      </c>
      <c r="V295">
        <v>1709</v>
      </c>
      <c r="W295">
        <v>9999</v>
      </c>
      <c r="X295" t="s">
        <v>38</v>
      </c>
      <c r="Y295">
        <v>1</v>
      </c>
      <c r="Z295">
        <f>ROUND(Table_hqolymsql14p_BridgeInventoryLocation_BRIDGEUNDERLOCATIONS[[#This Row],[VCMIN]] / 100, 0) * 12 + MOD(Table_hqolymsql14p_BridgeInventoryLocation_BRIDGEUNDERLOCATIONS[[#This Row],[VCMIN]], 100)</f>
        <v>213</v>
      </c>
      <c r="AA295">
        <f>Table_hqolymsql14p_BridgeInventoryLocation_BRIDGEUNDERLOCATIONS[[#This Row],[VCMIN_Inches]]-3</f>
        <v>210</v>
      </c>
      <c r="AB295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296" spans="1:28" x14ac:dyDescent="0.3">
      <c r="A296">
        <v>295</v>
      </c>
      <c r="B296" t="s">
        <v>1279</v>
      </c>
      <c r="C296" t="s">
        <v>1280</v>
      </c>
      <c r="D296" t="s">
        <v>32</v>
      </c>
      <c r="E296">
        <v>0.66700000000000004</v>
      </c>
      <c r="G296">
        <v>0</v>
      </c>
      <c r="H296" t="s">
        <v>33</v>
      </c>
      <c r="I296">
        <v>2.61</v>
      </c>
      <c r="J296" t="s">
        <v>34</v>
      </c>
      <c r="K296">
        <v>47.594161</v>
      </c>
      <c r="L296">
        <v>-122.31914999999999</v>
      </c>
      <c r="M296" t="s">
        <v>1281</v>
      </c>
      <c r="N296" t="s">
        <v>37</v>
      </c>
      <c r="O296" t="s">
        <v>113</v>
      </c>
      <c r="P296">
        <v>1881</v>
      </c>
      <c r="Q296">
        <v>1601</v>
      </c>
      <c r="R296">
        <v>1600</v>
      </c>
      <c r="U296">
        <v>1601</v>
      </c>
      <c r="V296">
        <v>1600</v>
      </c>
      <c r="W296">
        <v>9999</v>
      </c>
      <c r="X296" t="s">
        <v>38</v>
      </c>
      <c r="Y296">
        <v>1</v>
      </c>
      <c r="Z296">
        <f>ROUND(Table_hqolymsql14p_BridgeInventoryLocation_BRIDGEUNDERLOCATIONS[[#This Row],[VCMIN]] / 100, 0) * 12 + MOD(Table_hqolymsql14p_BridgeInventoryLocation_BRIDGEUNDERLOCATIONS[[#This Row],[VCMIN]], 100)</f>
        <v>192</v>
      </c>
      <c r="AA296">
        <f>Table_hqolymsql14p_BridgeInventoryLocation_BRIDGEUNDERLOCATIONS[[#This Row],[VCMIN_Inches]]-3</f>
        <v>189</v>
      </c>
      <c r="AB296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97" spans="1:28" x14ac:dyDescent="0.3">
      <c r="A297">
        <v>296</v>
      </c>
      <c r="B297" t="s">
        <v>1282</v>
      </c>
      <c r="C297" t="s">
        <v>1283</v>
      </c>
      <c r="D297" t="s">
        <v>32</v>
      </c>
      <c r="E297">
        <v>279.95999999999998</v>
      </c>
      <c r="G297">
        <v>0</v>
      </c>
      <c r="H297" t="s">
        <v>33</v>
      </c>
      <c r="I297">
        <v>282.25</v>
      </c>
      <c r="J297" t="s">
        <v>34</v>
      </c>
      <c r="K297">
        <v>47.653123000000001</v>
      </c>
      <c r="L297">
        <v>-117.391519</v>
      </c>
      <c r="M297" t="s">
        <v>1284</v>
      </c>
      <c r="N297" t="s">
        <v>1285</v>
      </c>
      <c r="O297" t="s">
        <v>1286</v>
      </c>
      <c r="P297">
        <v>879</v>
      </c>
      <c r="Q297">
        <v>1707</v>
      </c>
      <c r="R297">
        <v>1702</v>
      </c>
      <c r="S297">
        <v>1801</v>
      </c>
      <c r="T297">
        <v>1710</v>
      </c>
      <c r="U297">
        <v>1707</v>
      </c>
      <c r="V297">
        <v>1702</v>
      </c>
      <c r="W297">
        <v>9999</v>
      </c>
      <c r="X297" t="s">
        <v>38</v>
      </c>
      <c r="Y297">
        <v>1</v>
      </c>
      <c r="Z297">
        <f>ROUND(Table_hqolymsql14p_BridgeInventoryLocation_BRIDGEUNDERLOCATIONS[[#This Row],[VCMIN]] / 100, 0) * 12 + MOD(Table_hqolymsql14p_BridgeInventoryLocation_BRIDGEUNDERLOCATIONS[[#This Row],[VCMIN]], 100)</f>
        <v>206</v>
      </c>
      <c r="AA297">
        <f>Table_hqolymsql14p_BridgeInventoryLocation_BRIDGEUNDERLOCATIONS[[#This Row],[VCMIN_Inches]]-3</f>
        <v>203</v>
      </c>
      <c r="AB29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98" spans="1:28" x14ac:dyDescent="0.3">
      <c r="A298">
        <v>297</v>
      </c>
      <c r="B298" t="s">
        <v>1287</v>
      </c>
      <c r="C298" t="s">
        <v>1288</v>
      </c>
      <c r="D298" t="s">
        <v>32</v>
      </c>
      <c r="E298">
        <v>0.86299999999999999</v>
      </c>
      <c r="G298">
        <v>0</v>
      </c>
      <c r="H298" t="s">
        <v>1289</v>
      </c>
      <c r="I298">
        <v>0.86</v>
      </c>
      <c r="J298" t="s">
        <v>34</v>
      </c>
      <c r="K298">
        <v>47.656151000000001</v>
      </c>
      <c r="L298">
        <v>-122.30210099999999</v>
      </c>
      <c r="M298" t="s">
        <v>1290</v>
      </c>
      <c r="N298" t="s">
        <v>426</v>
      </c>
      <c r="O298" t="s">
        <v>1291</v>
      </c>
      <c r="P298">
        <v>134</v>
      </c>
      <c r="Q298">
        <v>1702</v>
      </c>
      <c r="R298">
        <v>1606</v>
      </c>
      <c r="S298">
        <v>1701</v>
      </c>
      <c r="T298">
        <v>1603</v>
      </c>
      <c r="U298">
        <v>1702</v>
      </c>
      <c r="V298">
        <v>1606</v>
      </c>
      <c r="W298">
        <v>9999</v>
      </c>
      <c r="X298" t="s">
        <v>38</v>
      </c>
      <c r="Y298">
        <v>1</v>
      </c>
      <c r="Z298">
        <f>ROUND(Table_hqolymsql14p_BridgeInventoryLocation_BRIDGEUNDERLOCATIONS[[#This Row],[VCMIN]] / 100, 0) * 12 + MOD(Table_hqolymsql14p_BridgeInventoryLocation_BRIDGEUNDERLOCATIONS[[#This Row],[VCMIN]], 100)</f>
        <v>198</v>
      </c>
      <c r="AA298">
        <f>Table_hqolymsql14p_BridgeInventoryLocation_BRIDGEUNDERLOCATIONS[[#This Row],[VCMIN_Inches]]-3</f>
        <v>195</v>
      </c>
      <c r="AB29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99" spans="1:28" x14ac:dyDescent="0.3">
      <c r="A299">
        <v>298</v>
      </c>
      <c r="B299" t="s">
        <v>1292</v>
      </c>
      <c r="C299" t="s">
        <v>1293</v>
      </c>
      <c r="D299" t="s">
        <v>32</v>
      </c>
      <c r="E299">
        <v>78.040000000000006</v>
      </c>
      <c r="G299">
        <v>0</v>
      </c>
      <c r="H299" t="s">
        <v>110</v>
      </c>
      <c r="I299">
        <v>77.97</v>
      </c>
      <c r="J299" t="s">
        <v>34</v>
      </c>
      <c r="K299">
        <v>46.660437999999999</v>
      </c>
      <c r="L299">
        <v>-122.978482</v>
      </c>
      <c r="M299" t="s">
        <v>1294</v>
      </c>
      <c r="N299" t="s">
        <v>1295</v>
      </c>
      <c r="O299" t="s">
        <v>113</v>
      </c>
      <c r="P299">
        <v>214</v>
      </c>
      <c r="Q299">
        <v>1609</v>
      </c>
      <c r="R299">
        <v>1606</v>
      </c>
      <c r="S299">
        <v>1610</v>
      </c>
      <c r="T299">
        <v>1607</v>
      </c>
      <c r="U299">
        <v>1609</v>
      </c>
      <c r="V299">
        <v>1606</v>
      </c>
      <c r="W299">
        <v>9999</v>
      </c>
      <c r="X299" t="s">
        <v>38</v>
      </c>
      <c r="Y299">
        <v>1</v>
      </c>
      <c r="Z299">
        <f>ROUND(Table_hqolymsql14p_BridgeInventoryLocation_BRIDGEUNDERLOCATIONS[[#This Row],[VCMIN]] / 100, 0) * 12 + MOD(Table_hqolymsql14p_BridgeInventoryLocation_BRIDGEUNDERLOCATIONS[[#This Row],[VCMIN]], 100)</f>
        <v>198</v>
      </c>
      <c r="AA299">
        <f>Table_hqolymsql14p_BridgeInventoryLocation_BRIDGEUNDERLOCATIONS[[#This Row],[VCMIN_Inches]]-3</f>
        <v>195</v>
      </c>
      <c r="AB29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300" spans="1:28" x14ac:dyDescent="0.3">
      <c r="A300">
        <v>299</v>
      </c>
      <c r="B300" t="s">
        <v>1296</v>
      </c>
      <c r="C300" t="s">
        <v>1297</v>
      </c>
      <c r="D300" t="s">
        <v>32</v>
      </c>
      <c r="E300">
        <v>1.56</v>
      </c>
      <c r="G300">
        <v>0</v>
      </c>
      <c r="H300" t="s">
        <v>1079</v>
      </c>
      <c r="I300">
        <v>10.4</v>
      </c>
      <c r="J300" t="s">
        <v>34</v>
      </c>
      <c r="K300">
        <v>47.192627999999999</v>
      </c>
      <c r="L300">
        <v>-122.229373</v>
      </c>
      <c r="M300" t="s">
        <v>1298</v>
      </c>
      <c r="N300" t="s">
        <v>1299</v>
      </c>
      <c r="O300" t="s">
        <v>1082</v>
      </c>
      <c r="P300">
        <v>238</v>
      </c>
      <c r="Q300">
        <v>1704</v>
      </c>
      <c r="R300">
        <v>1608</v>
      </c>
      <c r="S300">
        <v>1704</v>
      </c>
      <c r="T300">
        <v>1703</v>
      </c>
      <c r="U300">
        <v>1704</v>
      </c>
      <c r="V300">
        <v>1608</v>
      </c>
      <c r="W300">
        <v>9999</v>
      </c>
      <c r="X300" t="s">
        <v>38</v>
      </c>
      <c r="Y300">
        <v>1</v>
      </c>
      <c r="Z300">
        <f>ROUND(Table_hqolymsql14p_BridgeInventoryLocation_BRIDGEUNDERLOCATIONS[[#This Row],[VCMIN]] / 100, 0) * 12 + MOD(Table_hqolymsql14p_BridgeInventoryLocation_BRIDGEUNDERLOCATIONS[[#This Row],[VCMIN]], 100)</f>
        <v>200</v>
      </c>
      <c r="AA300">
        <f>Table_hqolymsql14p_BridgeInventoryLocation_BRIDGEUNDERLOCATIONS[[#This Row],[VCMIN_Inches]]-3</f>
        <v>197</v>
      </c>
      <c r="AB30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01" spans="1:28" x14ac:dyDescent="0.3">
      <c r="A301">
        <v>300</v>
      </c>
      <c r="B301" t="s">
        <v>1300</v>
      </c>
      <c r="C301" t="s">
        <v>1301</v>
      </c>
      <c r="D301" t="s">
        <v>32</v>
      </c>
      <c r="E301">
        <v>357.82900000000001</v>
      </c>
      <c r="G301">
        <v>0</v>
      </c>
      <c r="H301" t="s">
        <v>104</v>
      </c>
      <c r="I301">
        <v>359.57</v>
      </c>
      <c r="J301" t="s">
        <v>34</v>
      </c>
      <c r="K301">
        <v>47.081347999999998</v>
      </c>
      <c r="L301">
        <v>-123.023549</v>
      </c>
      <c r="M301" t="s">
        <v>1302</v>
      </c>
      <c r="N301" t="s">
        <v>1303</v>
      </c>
      <c r="O301" t="s">
        <v>1304</v>
      </c>
      <c r="P301">
        <v>188</v>
      </c>
      <c r="Q301">
        <v>1703</v>
      </c>
      <c r="R301">
        <v>1610</v>
      </c>
      <c r="S301">
        <v>1708</v>
      </c>
      <c r="T301">
        <v>1705</v>
      </c>
      <c r="U301">
        <v>1703</v>
      </c>
      <c r="V301">
        <v>1610</v>
      </c>
      <c r="W301">
        <v>9999</v>
      </c>
      <c r="X301" t="s">
        <v>38</v>
      </c>
      <c r="Y301">
        <v>1</v>
      </c>
      <c r="Z301">
        <f>ROUND(Table_hqolymsql14p_BridgeInventoryLocation_BRIDGEUNDERLOCATIONS[[#This Row],[VCMIN]] / 100, 0) * 12 + MOD(Table_hqolymsql14p_BridgeInventoryLocation_BRIDGEUNDERLOCATIONS[[#This Row],[VCMIN]], 100)</f>
        <v>202</v>
      </c>
      <c r="AA301">
        <f>Table_hqolymsql14p_BridgeInventoryLocation_BRIDGEUNDERLOCATIONS[[#This Row],[VCMIN_Inches]]-3</f>
        <v>199</v>
      </c>
      <c r="AB30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302" spans="1:28" x14ac:dyDescent="0.3">
      <c r="A302">
        <v>301</v>
      </c>
      <c r="B302" t="s">
        <v>1305</v>
      </c>
      <c r="C302" t="s">
        <v>1306</v>
      </c>
      <c r="D302" t="s">
        <v>32</v>
      </c>
      <c r="E302">
        <v>3.569</v>
      </c>
      <c r="G302">
        <v>0</v>
      </c>
      <c r="H302" t="s">
        <v>73</v>
      </c>
      <c r="I302">
        <v>3.57</v>
      </c>
      <c r="J302" t="s">
        <v>34</v>
      </c>
      <c r="K302">
        <v>47.159117999999999</v>
      </c>
      <c r="L302">
        <v>-122.405743</v>
      </c>
      <c r="M302" t="s">
        <v>1307</v>
      </c>
      <c r="N302" t="s">
        <v>1308</v>
      </c>
      <c r="O302" t="s">
        <v>1309</v>
      </c>
      <c r="P302">
        <v>166</v>
      </c>
      <c r="Q302">
        <v>1603</v>
      </c>
      <c r="R302">
        <v>1603</v>
      </c>
      <c r="S302">
        <v>1609</v>
      </c>
      <c r="T302">
        <v>1607</v>
      </c>
      <c r="U302">
        <v>1603</v>
      </c>
      <c r="V302">
        <v>1603</v>
      </c>
      <c r="W302">
        <v>9999</v>
      </c>
      <c r="X302" t="s">
        <v>38</v>
      </c>
      <c r="Y302">
        <v>1</v>
      </c>
      <c r="Z302">
        <f>ROUND(Table_hqolymsql14p_BridgeInventoryLocation_BRIDGEUNDERLOCATIONS[[#This Row],[VCMIN]] / 100, 0) * 12 + MOD(Table_hqolymsql14p_BridgeInventoryLocation_BRIDGEUNDERLOCATIONS[[#This Row],[VCMIN]], 100)</f>
        <v>195</v>
      </c>
      <c r="AA302">
        <f>Table_hqolymsql14p_BridgeInventoryLocation_BRIDGEUNDERLOCATIONS[[#This Row],[VCMIN_Inches]]-3</f>
        <v>192</v>
      </c>
      <c r="AB30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303" spans="1:28" x14ac:dyDescent="0.3">
      <c r="A303">
        <v>302</v>
      </c>
      <c r="B303" t="s">
        <v>1310</v>
      </c>
      <c r="C303" t="s">
        <v>1311</v>
      </c>
      <c r="D303" t="s">
        <v>32</v>
      </c>
      <c r="E303">
        <v>0.88</v>
      </c>
      <c r="G303">
        <v>0</v>
      </c>
      <c r="H303" t="s">
        <v>85</v>
      </c>
      <c r="I303">
        <v>0.88</v>
      </c>
      <c r="J303" t="s">
        <v>34</v>
      </c>
      <c r="K303">
        <v>47.245596999999997</v>
      </c>
      <c r="L303">
        <v>-122.435346</v>
      </c>
      <c r="M303" t="s">
        <v>1312</v>
      </c>
      <c r="N303" t="s">
        <v>1313</v>
      </c>
      <c r="O303" t="s">
        <v>1314</v>
      </c>
      <c r="P303">
        <v>480</v>
      </c>
      <c r="Q303">
        <v>3009</v>
      </c>
      <c r="R303">
        <v>3005</v>
      </c>
      <c r="U303">
        <v>3009</v>
      </c>
      <c r="V303">
        <v>3005</v>
      </c>
      <c r="W303">
        <v>9999</v>
      </c>
      <c r="X303" t="s">
        <v>89</v>
      </c>
      <c r="Y303">
        <v>1</v>
      </c>
      <c r="Z303">
        <f>ROUND(Table_hqolymsql14p_BridgeInventoryLocation_BRIDGEUNDERLOCATIONS[[#This Row],[VCMIN]] / 100, 0) * 12 + MOD(Table_hqolymsql14p_BridgeInventoryLocation_BRIDGEUNDERLOCATIONS[[#This Row],[VCMIN]], 100)</f>
        <v>365</v>
      </c>
      <c r="AA303">
        <f>Table_hqolymsql14p_BridgeInventoryLocation_BRIDGEUNDERLOCATIONS[[#This Row],[VCMIN_Inches]]-3</f>
        <v>362</v>
      </c>
      <c r="AB303">
        <f>(TRUNC((Table_hqolymsql14p_BridgeInventoryLocation_BRIDGEUNDERLOCATIONS[[#This Row],[Reported Inches]]/12))*100) + MOD(Table_hqolymsql14p_BridgeInventoryLocation_BRIDGEUNDERLOCATIONS[[#This Row],[Reported Inches]], 12)</f>
        <v>3002</v>
      </c>
    </row>
    <row r="304" spans="1:28" x14ac:dyDescent="0.3">
      <c r="A304">
        <v>303</v>
      </c>
      <c r="B304" t="s">
        <v>1315</v>
      </c>
      <c r="C304" t="s">
        <v>1316</v>
      </c>
      <c r="D304" t="s">
        <v>32</v>
      </c>
      <c r="E304">
        <v>108.46</v>
      </c>
      <c r="G304">
        <v>0</v>
      </c>
      <c r="H304" t="s">
        <v>110</v>
      </c>
      <c r="I304">
        <v>108.39</v>
      </c>
      <c r="J304" t="s">
        <v>34</v>
      </c>
      <c r="K304">
        <v>47.045976000000003</v>
      </c>
      <c r="L304">
        <v>-122.833726</v>
      </c>
      <c r="M304" t="s">
        <v>1317</v>
      </c>
      <c r="N304" t="s">
        <v>1318</v>
      </c>
      <c r="O304" t="s">
        <v>113</v>
      </c>
      <c r="P304">
        <v>230</v>
      </c>
      <c r="Q304">
        <v>1605</v>
      </c>
      <c r="R304">
        <v>1604</v>
      </c>
      <c r="S304">
        <v>1610</v>
      </c>
      <c r="T304">
        <v>1607</v>
      </c>
      <c r="U304">
        <v>1605</v>
      </c>
      <c r="V304">
        <v>1604</v>
      </c>
      <c r="W304">
        <v>9999</v>
      </c>
      <c r="X304" t="s">
        <v>38</v>
      </c>
      <c r="Y304">
        <v>1</v>
      </c>
      <c r="Z304">
        <f>ROUND(Table_hqolymsql14p_BridgeInventoryLocation_BRIDGEUNDERLOCATIONS[[#This Row],[VCMIN]] / 100, 0) * 12 + MOD(Table_hqolymsql14p_BridgeInventoryLocation_BRIDGEUNDERLOCATIONS[[#This Row],[VCMIN]], 100)</f>
        <v>196</v>
      </c>
      <c r="AA304">
        <f>Table_hqolymsql14p_BridgeInventoryLocation_BRIDGEUNDERLOCATIONS[[#This Row],[VCMIN_Inches]]-3</f>
        <v>193</v>
      </c>
      <c r="AB30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305" spans="1:28" x14ac:dyDescent="0.3">
      <c r="A305">
        <v>304</v>
      </c>
      <c r="B305" t="s">
        <v>1319</v>
      </c>
      <c r="C305" t="s">
        <v>1320</v>
      </c>
      <c r="D305" t="s">
        <v>32</v>
      </c>
      <c r="E305">
        <v>82.31</v>
      </c>
      <c r="G305">
        <v>0</v>
      </c>
      <c r="H305" t="s">
        <v>92</v>
      </c>
      <c r="I305">
        <v>82.34</v>
      </c>
      <c r="J305" t="s">
        <v>34</v>
      </c>
      <c r="K305">
        <v>46.214793</v>
      </c>
      <c r="L305">
        <v>-119.743492</v>
      </c>
      <c r="M305" t="s">
        <v>773</v>
      </c>
      <c r="N305" t="s">
        <v>1321</v>
      </c>
      <c r="O305" t="s">
        <v>95</v>
      </c>
      <c r="P305">
        <v>368</v>
      </c>
      <c r="Q305">
        <v>1702</v>
      </c>
      <c r="R305">
        <v>1701</v>
      </c>
      <c r="S305">
        <v>1706</v>
      </c>
      <c r="T305">
        <v>1611</v>
      </c>
      <c r="U305">
        <v>1702</v>
      </c>
      <c r="V305">
        <v>1701</v>
      </c>
      <c r="W305">
        <v>9999</v>
      </c>
      <c r="X305" t="s">
        <v>38</v>
      </c>
      <c r="Y305">
        <v>1</v>
      </c>
      <c r="Z305">
        <f>ROUND(Table_hqolymsql14p_BridgeInventoryLocation_BRIDGEUNDERLOCATIONS[[#This Row],[VCMIN]] / 100, 0) * 12 + MOD(Table_hqolymsql14p_BridgeInventoryLocation_BRIDGEUNDERLOCATIONS[[#This Row],[VCMIN]], 100)</f>
        <v>205</v>
      </c>
      <c r="AA305">
        <f>Table_hqolymsql14p_BridgeInventoryLocation_BRIDGEUNDERLOCATIONS[[#This Row],[VCMIN_Inches]]-3</f>
        <v>202</v>
      </c>
      <c r="AB30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306" spans="1:28" x14ac:dyDescent="0.3">
      <c r="A306">
        <v>305</v>
      </c>
      <c r="B306" t="s">
        <v>1322</v>
      </c>
      <c r="C306" t="s">
        <v>1323</v>
      </c>
      <c r="D306" t="s">
        <v>32</v>
      </c>
      <c r="E306">
        <v>0.1</v>
      </c>
      <c r="G306">
        <v>0</v>
      </c>
      <c r="H306" t="s">
        <v>1324</v>
      </c>
      <c r="I306">
        <v>0.1</v>
      </c>
      <c r="J306" t="s">
        <v>34</v>
      </c>
      <c r="K306">
        <v>46.605099000000003</v>
      </c>
      <c r="L306">
        <v>-120.48491799999999</v>
      </c>
      <c r="M306" t="s">
        <v>1325</v>
      </c>
      <c r="N306" t="s">
        <v>1326</v>
      </c>
      <c r="O306" t="s">
        <v>1327</v>
      </c>
      <c r="P306">
        <v>175</v>
      </c>
      <c r="Q306">
        <v>1600</v>
      </c>
      <c r="R306">
        <v>1600</v>
      </c>
      <c r="S306">
        <v>1602</v>
      </c>
      <c r="T306">
        <v>1602</v>
      </c>
      <c r="U306">
        <v>1600</v>
      </c>
      <c r="V306">
        <v>1600</v>
      </c>
      <c r="W306">
        <v>9999</v>
      </c>
      <c r="X306" t="s">
        <v>38</v>
      </c>
      <c r="Y306">
        <v>1</v>
      </c>
      <c r="Z306">
        <f>ROUND(Table_hqolymsql14p_BridgeInventoryLocation_BRIDGEUNDERLOCATIONS[[#This Row],[VCMIN]] / 100, 0) * 12 + MOD(Table_hqolymsql14p_BridgeInventoryLocation_BRIDGEUNDERLOCATIONS[[#This Row],[VCMIN]], 100)</f>
        <v>192</v>
      </c>
      <c r="AA306">
        <f>Table_hqolymsql14p_BridgeInventoryLocation_BRIDGEUNDERLOCATIONS[[#This Row],[VCMIN_Inches]]-3</f>
        <v>189</v>
      </c>
      <c r="AB306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307" spans="1:28" x14ac:dyDescent="0.3">
      <c r="A307">
        <v>306</v>
      </c>
      <c r="B307" t="s">
        <v>1328</v>
      </c>
      <c r="C307" t="s">
        <v>1329</v>
      </c>
      <c r="D307" t="s">
        <v>32</v>
      </c>
      <c r="E307">
        <v>13.08</v>
      </c>
      <c r="G307">
        <v>0</v>
      </c>
      <c r="H307" t="s">
        <v>45</v>
      </c>
      <c r="I307">
        <v>12.55</v>
      </c>
      <c r="J307" t="s">
        <v>34</v>
      </c>
      <c r="K307">
        <v>47.368130999999998</v>
      </c>
      <c r="L307">
        <v>-122.101878</v>
      </c>
      <c r="M307" t="s">
        <v>1330</v>
      </c>
      <c r="N307" t="s">
        <v>1331</v>
      </c>
      <c r="O307" t="s">
        <v>48</v>
      </c>
      <c r="P307">
        <v>188</v>
      </c>
      <c r="Q307">
        <v>1901</v>
      </c>
      <c r="R307">
        <v>1710</v>
      </c>
      <c r="S307">
        <v>1701</v>
      </c>
      <c r="T307">
        <v>1601</v>
      </c>
      <c r="U307">
        <v>1901</v>
      </c>
      <c r="V307">
        <v>1710</v>
      </c>
      <c r="W307">
        <v>9999</v>
      </c>
      <c r="X307" t="s">
        <v>38</v>
      </c>
      <c r="Y307">
        <v>1</v>
      </c>
      <c r="Z307">
        <f>ROUND(Table_hqolymsql14p_BridgeInventoryLocation_BRIDGEUNDERLOCATIONS[[#This Row],[VCMIN]] / 100, 0) * 12 + MOD(Table_hqolymsql14p_BridgeInventoryLocation_BRIDGEUNDERLOCATIONS[[#This Row],[VCMIN]], 100)</f>
        <v>214</v>
      </c>
      <c r="AA307">
        <f>Table_hqolymsql14p_BridgeInventoryLocation_BRIDGEUNDERLOCATIONS[[#This Row],[VCMIN_Inches]]-3</f>
        <v>211</v>
      </c>
      <c r="AB307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308" spans="1:28" x14ac:dyDescent="0.3">
      <c r="A308">
        <v>307</v>
      </c>
      <c r="B308" t="s">
        <v>1332</v>
      </c>
      <c r="C308" t="s">
        <v>1333</v>
      </c>
      <c r="D308" t="s">
        <v>32</v>
      </c>
      <c r="E308">
        <v>169.44</v>
      </c>
      <c r="G308">
        <v>0</v>
      </c>
      <c r="H308" t="s">
        <v>110</v>
      </c>
      <c r="I308">
        <v>169.38</v>
      </c>
      <c r="J308" t="s">
        <v>34</v>
      </c>
      <c r="K308">
        <v>47.661335999999999</v>
      </c>
      <c r="L308">
        <v>-122.322427</v>
      </c>
      <c r="M308" t="s">
        <v>1334</v>
      </c>
      <c r="N308" t="s">
        <v>1335</v>
      </c>
      <c r="O308" t="s">
        <v>113</v>
      </c>
      <c r="P308">
        <v>241</v>
      </c>
      <c r="Q308">
        <v>2109</v>
      </c>
      <c r="R308">
        <v>2007</v>
      </c>
      <c r="S308">
        <v>1701</v>
      </c>
      <c r="T308">
        <v>1509</v>
      </c>
      <c r="U308">
        <v>2109</v>
      </c>
      <c r="V308">
        <v>2007</v>
      </c>
      <c r="W308">
        <v>9999</v>
      </c>
      <c r="X308" t="s">
        <v>38</v>
      </c>
      <c r="Y308">
        <v>1</v>
      </c>
      <c r="Z308">
        <f>ROUND(Table_hqolymsql14p_BridgeInventoryLocation_BRIDGEUNDERLOCATIONS[[#This Row],[VCMIN]] / 100, 0) * 12 + MOD(Table_hqolymsql14p_BridgeInventoryLocation_BRIDGEUNDERLOCATIONS[[#This Row],[VCMIN]], 100)</f>
        <v>247</v>
      </c>
      <c r="AA308">
        <f>Table_hqolymsql14p_BridgeInventoryLocation_BRIDGEUNDERLOCATIONS[[#This Row],[VCMIN_Inches]]-3</f>
        <v>244</v>
      </c>
      <c r="AB308">
        <f>(TRUNC((Table_hqolymsql14p_BridgeInventoryLocation_BRIDGEUNDERLOCATIONS[[#This Row],[Reported Inches]]/12))*100) + MOD(Table_hqolymsql14p_BridgeInventoryLocation_BRIDGEUNDERLOCATIONS[[#This Row],[Reported Inches]], 12)</f>
        <v>2004</v>
      </c>
    </row>
    <row r="309" spans="1:28" x14ac:dyDescent="0.3">
      <c r="A309">
        <v>308</v>
      </c>
      <c r="B309" t="s">
        <v>1336</v>
      </c>
      <c r="C309" t="s">
        <v>1337</v>
      </c>
      <c r="D309" t="s">
        <v>32</v>
      </c>
      <c r="E309">
        <v>3.7370000000000001</v>
      </c>
      <c r="G309">
        <v>0</v>
      </c>
      <c r="H309" t="s">
        <v>120</v>
      </c>
      <c r="I309">
        <v>3.74</v>
      </c>
      <c r="J309" t="s">
        <v>34</v>
      </c>
      <c r="K309">
        <v>46.258927999999997</v>
      </c>
      <c r="L309">
        <v>-119.28834500000001</v>
      </c>
      <c r="M309" t="s">
        <v>1338</v>
      </c>
      <c r="N309" t="s">
        <v>1339</v>
      </c>
      <c r="O309" t="s">
        <v>1340</v>
      </c>
      <c r="P309">
        <v>500</v>
      </c>
      <c r="Q309">
        <v>2503</v>
      </c>
      <c r="R309">
        <v>2404</v>
      </c>
      <c r="S309">
        <v>2609</v>
      </c>
      <c r="T309">
        <v>2609</v>
      </c>
      <c r="U309">
        <v>2503</v>
      </c>
      <c r="V309">
        <v>2404</v>
      </c>
      <c r="W309">
        <v>9999</v>
      </c>
      <c r="X309" t="s">
        <v>38</v>
      </c>
      <c r="Y309">
        <v>1</v>
      </c>
      <c r="Z309">
        <f>ROUND(Table_hqolymsql14p_BridgeInventoryLocation_BRIDGEUNDERLOCATIONS[[#This Row],[VCMIN]] / 100, 0) * 12 + MOD(Table_hqolymsql14p_BridgeInventoryLocation_BRIDGEUNDERLOCATIONS[[#This Row],[VCMIN]], 100)</f>
        <v>292</v>
      </c>
      <c r="AA309">
        <f>Table_hqolymsql14p_BridgeInventoryLocation_BRIDGEUNDERLOCATIONS[[#This Row],[VCMIN_Inches]]-3</f>
        <v>289</v>
      </c>
      <c r="AB309">
        <f>(TRUNC((Table_hqolymsql14p_BridgeInventoryLocation_BRIDGEUNDERLOCATIONS[[#This Row],[Reported Inches]]/12))*100) + MOD(Table_hqolymsql14p_BridgeInventoryLocation_BRIDGEUNDERLOCATIONS[[#This Row],[Reported Inches]], 12)</f>
        <v>2401</v>
      </c>
    </row>
    <row r="310" spans="1:28" x14ac:dyDescent="0.3">
      <c r="A310">
        <v>309</v>
      </c>
      <c r="B310" t="s">
        <v>1341</v>
      </c>
      <c r="C310" t="s">
        <v>1342</v>
      </c>
      <c r="D310" t="s">
        <v>32</v>
      </c>
      <c r="E310">
        <v>293.86</v>
      </c>
      <c r="G310">
        <v>0</v>
      </c>
      <c r="H310" t="s">
        <v>33</v>
      </c>
      <c r="I310">
        <v>296.17</v>
      </c>
      <c r="J310" t="s">
        <v>34</v>
      </c>
      <c r="K310">
        <v>47.672373</v>
      </c>
      <c r="L310">
        <v>-117.109064</v>
      </c>
      <c r="M310" t="s">
        <v>1343</v>
      </c>
      <c r="N310" t="s">
        <v>451</v>
      </c>
      <c r="O310" t="s">
        <v>37</v>
      </c>
      <c r="P310">
        <v>233</v>
      </c>
      <c r="Q310">
        <v>2107</v>
      </c>
      <c r="R310">
        <v>2107</v>
      </c>
      <c r="S310">
        <v>2107</v>
      </c>
      <c r="T310">
        <v>2107</v>
      </c>
      <c r="U310">
        <v>2107</v>
      </c>
      <c r="V310">
        <v>2107</v>
      </c>
      <c r="W310">
        <v>9999</v>
      </c>
      <c r="X310" t="s">
        <v>38</v>
      </c>
      <c r="Y310">
        <v>1</v>
      </c>
      <c r="Z310">
        <f>ROUND(Table_hqolymsql14p_BridgeInventoryLocation_BRIDGEUNDERLOCATIONS[[#This Row],[VCMIN]] / 100, 0) * 12 + MOD(Table_hqolymsql14p_BridgeInventoryLocation_BRIDGEUNDERLOCATIONS[[#This Row],[VCMIN]], 100)</f>
        <v>259</v>
      </c>
      <c r="AA310">
        <f>Table_hqolymsql14p_BridgeInventoryLocation_BRIDGEUNDERLOCATIONS[[#This Row],[VCMIN_Inches]]-3</f>
        <v>256</v>
      </c>
      <c r="AB310">
        <f>(TRUNC((Table_hqolymsql14p_BridgeInventoryLocation_BRIDGEUNDERLOCATIONS[[#This Row],[Reported Inches]]/12))*100) + MOD(Table_hqolymsql14p_BridgeInventoryLocation_BRIDGEUNDERLOCATIONS[[#This Row],[Reported Inches]], 12)</f>
        <v>2104</v>
      </c>
    </row>
    <row r="311" spans="1:28" x14ac:dyDescent="0.3">
      <c r="A311">
        <v>310</v>
      </c>
      <c r="B311" t="s">
        <v>1344</v>
      </c>
      <c r="C311" t="s">
        <v>1345</v>
      </c>
      <c r="D311" t="s">
        <v>32</v>
      </c>
      <c r="E311">
        <v>225.19</v>
      </c>
      <c r="G311">
        <v>0</v>
      </c>
      <c r="H311" t="s">
        <v>110</v>
      </c>
      <c r="I311">
        <v>225.14</v>
      </c>
      <c r="J311" t="s">
        <v>34</v>
      </c>
      <c r="K311">
        <v>48.399447000000002</v>
      </c>
      <c r="L311">
        <v>-122.33063900000001</v>
      </c>
      <c r="M311" t="s">
        <v>1346</v>
      </c>
      <c r="N311" t="s">
        <v>1347</v>
      </c>
      <c r="O311" t="s">
        <v>113</v>
      </c>
      <c r="P311">
        <v>208</v>
      </c>
      <c r="Q311">
        <v>1706</v>
      </c>
      <c r="R311">
        <v>1702</v>
      </c>
      <c r="S311">
        <v>1703</v>
      </c>
      <c r="T311">
        <v>1610</v>
      </c>
      <c r="U311">
        <v>1706</v>
      </c>
      <c r="V311">
        <v>1702</v>
      </c>
      <c r="W311">
        <v>9999</v>
      </c>
      <c r="X311" t="s">
        <v>38</v>
      </c>
      <c r="Y311">
        <v>1</v>
      </c>
      <c r="Z311">
        <f>ROUND(Table_hqolymsql14p_BridgeInventoryLocation_BRIDGEUNDERLOCATIONS[[#This Row],[VCMIN]] / 100, 0) * 12 + MOD(Table_hqolymsql14p_BridgeInventoryLocation_BRIDGEUNDERLOCATIONS[[#This Row],[VCMIN]], 100)</f>
        <v>206</v>
      </c>
      <c r="AA311">
        <f>Table_hqolymsql14p_BridgeInventoryLocation_BRIDGEUNDERLOCATIONS[[#This Row],[VCMIN_Inches]]-3</f>
        <v>203</v>
      </c>
      <c r="AB31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312" spans="1:28" x14ac:dyDescent="0.3">
      <c r="A312">
        <v>311</v>
      </c>
      <c r="B312" t="s">
        <v>1348</v>
      </c>
      <c r="C312" t="s">
        <v>1349</v>
      </c>
      <c r="D312" t="s">
        <v>32</v>
      </c>
      <c r="E312">
        <v>9.6300000000000008</v>
      </c>
      <c r="G312">
        <v>0</v>
      </c>
      <c r="H312" t="s">
        <v>33</v>
      </c>
      <c r="I312">
        <v>11.57</v>
      </c>
      <c r="J312" t="s">
        <v>34</v>
      </c>
      <c r="K312">
        <v>47.579118999999999</v>
      </c>
      <c r="L312">
        <v>-122.139922</v>
      </c>
      <c r="M312" t="s">
        <v>1350</v>
      </c>
      <c r="N312" t="s">
        <v>1351</v>
      </c>
      <c r="O312" t="s">
        <v>37</v>
      </c>
      <c r="P312">
        <v>403</v>
      </c>
      <c r="Q312">
        <v>1802</v>
      </c>
      <c r="R312">
        <v>1711</v>
      </c>
      <c r="S312">
        <v>1801</v>
      </c>
      <c r="T312">
        <v>1710</v>
      </c>
      <c r="U312">
        <v>1802</v>
      </c>
      <c r="V312">
        <v>1711</v>
      </c>
      <c r="W312">
        <v>9999</v>
      </c>
      <c r="X312" t="s">
        <v>38</v>
      </c>
      <c r="Y312">
        <v>1</v>
      </c>
      <c r="Z312">
        <f>ROUND(Table_hqolymsql14p_BridgeInventoryLocation_BRIDGEUNDERLOCATIONS[[#This Row],[VCMIN]] / 100, 0) * 12 + MOD(Table_hqolymsql14p_BridgeInventoryLocation_BRIDGEUNDERLOCATIONS[[#This Row],[VCMIN]], 100)</f>
        <v>215</v>
      </c>
      <c r="AA312">
        <f>Table_hqolymsql14p_BridgeInventoryLocation_BRIDGEUNDERLOCATIONS[[#This Row],[VCMIN_Inches]]-3</f>
        <v>212</v>
      </c>
      <c r="AB312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313" spans="1:28" x14ac:dyDescent="0.3">
      <c r="A313">
        <v>312</v>
      </c>
      <c r="B313" t="s">
        <v>1352</v>
      </c>
      <c r="C313" t="s">
        <v>1353</v>
      </c>
      <c r="D313" t="s">
        <v>32</v>
      </c>
      <c r="E313">
        <v>0</v>
      </c>
      <c r="G313">
        <v>0</v>
      </c>
      <c r="H313" t="s">
        <v>385</v>
      </c>
      <c r="I313">
        <v>0</v>
      </c>
      <c r="J313" t="s">
        <v>34</v>
      </c>
      <c r="K313">
        <v>48.782707000000002</v>
      </c>
      <c r="L313">
        <v>-122.48624</v>
      </c>
      <c r="M313" t="s">
        <v>1354</v>
      </c>
      <c r="N313" t="s">
        <v>113</v>
      </c>
      <c r="O313" t="s">
        <v>1355</v>
      </c>
      <c r="P313">
        <v>171</v>
      </c>
      <c r="Q313">
        <v>1504</v>
      </c>
      <c r="R313">
        <v>1504</v>
      </c>
      <c r="S313">
        <v>1507</v>
      </c>
      <c r="T313">
        <v>1503</v>
      </c>
      <c r="U313">
        <v>1504</v>
      </c>
      <c r="V313">
        <v>1504</v>
      </c>
      <c r="W313">
        <v>9999</v>
      </c>
      <c r="X313" t="s">
        <v>38</v>
      </c>
      <c r="Y313">
        <v>1</v>
      </c>
      <c r="Z313">
        <f>ROUND(Table_hqolymsql14p_BridgeInventoryLocation_BRIDGEUNDERLOCATIONS[[#This Row],[VCMIN]] / 100, 0) * 12 + MOD(Table_hqolymsql14p_BridgeInventoryLocation_BRIDGEUNDERLOCATIONS[[#This Row],[VCMIN]], 100)</f>
        <v>184</v>
      </c>
      <c r="AA313">
        <f>Table_hqolymsql14p_BridgeInventoryLocation_BRIDGEUNDERLOCATIONS[[#This Row],[VCMIN_Inches]]-3</f>
        <v>181</v>
      </c>
      <c r="AB313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314" spans="1:28" x14ac:dyDescent="0.3">
      <c r="A314">
        <v>313</v>
      </c>
      <c r="B314" t="s">
        <v>1356</v>
      </c>
      <c r="C314" t="s">
        <v>1357</v>
      </c>
      <c r="D314" t="s">
        <v>32</v>
      </c>
      <c r="E314">
        <v>34.39</v>
      </c>
      <c r="G314">
        <v>0</v>
      </c>
      <c r="H314" t="s">
        <v>158</v>
      </c>
      <c r="I314">
        <v>29.59</v>
      </c>
      <c r="J314" t="s">
        <v>89</v>
      </c>
      <c r="K314">
        <v>47.526674</v>
      </c>
      <c r="L314">
        <v>-122.333737</v>
      </c>
      <c r="M314" t="s">
        <v>1358</v>
      </c>
      <c r="N314" t="s">
        <v>1359</v>
      </c>
      <c r="O314" t="s">
        <v>161</v>
      </c>
      <c r="P314">
        <v>333</v>
      </c>
      <c r="Q314">
        <v>2002</v>
      </c>
      <c r="R314">
        <v>1909</v>
      </c>
      <c r="S314">
        <v>1907</v>
      </c>
      <c r="T314">
        <v>1904</v>
      </c>
      <c r="U314">
        <v>2002</v>
      </c>
      <c r="V314">
        <v>1909</v>
      </c>
      <c r="W314">
        <v>9999</v>
      </c>
      <c r="X314" t="s">
        <v>38</v>
      </c>
      <c r="Y314">
        <v>1</v>
      </c>
      <c r="Z314">
        <f>ROUND(Table_hqolymsql14p_BridgeInventoryLocation_BRIDGEUNDERLOCATIONS[[#This Row],[VCMIN]] / 100, 0) * 12 + MOD(Table_hqolymsql14p_BridgeInventoryLocation_BRIDGEUNDERLOCATIONS[[#This Row],[VCMIN]], 100)</f>
        <v>237</v>
      </c>
      <c r="AA314">
        <f>Table_hqolymsql14p_BridgeInventoryLocation_BRIDGEUNDERLOCATIONS[[#This Row],[VCMIN_Inches]]-3</f>
        <v>234</v>
      </c>
      <c r="AB314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315" spans="1:28" x14ac:dyDescent="0.3">
      <c r="A315">
        <v>314</v>
      </c>
      <c r="B315" t="s">
        <v>1360</v>
      </c>
      <c r="C315" t="s">
        <v>1361</v>
      </c>
      <c r="D315" t="s">
        <v>32</v>
      </c>
      <c r="E315">
        <v>116.1</v>
      </c>
      <c r="G315">
        <v>0</v>
      </c>
      <c r="H315" t="s">
        <v>33</v>
      </c>
      <c r="I315">
        <v>117.82</v>
      </c>
      <c r="J315" t="s">
        <v>34</v>
      </c>
      <c r="K315">
        <v>46.972591000000001</v>
      </c>
      <c r="L315">
        <v>-120.36401499999999</v>
      </c>
      <c r="M315" t="s">
        <v>1362</v>
      </c>
      <c r="N315" t="s">
        <v>1363</v>
      </c>
      <c r="O315" t="s">
        <v>37</v>
      </c>
      <c r="P315">
        <v>230</v>
      </c>
      <c r="Q315">
        <v>1911</v>
      </c>
      <c r="R315">
        <v>1907</v>
      </c>
      <c r="S315">
        <v>1610</v>
      </c>
      <c r="T315">
        <v>1606</v>
      </c>
      <c r="U315">
        <v>1911</v>
      </c>
      <c r="V315">
        <v>1907</v>
      </c>
      <c r="W315">
        <v>9999</v>
      </c>
      <c r="X315" t="s">
        <v>38</v>
      </c>
      <c r="Y315">
        <v>1</v>
      </c>
      <c r="Z315">
        <f>ROUND(Table_hqolymsql14p_BridgeInventoryLocation_BRIDGEUNDERLOCATIONS[[#This Row],[VCMIN]] / 100, 0) * 12 + MOD(Table_hqolymsql14p_BridgeInventoryLocation_BRIDGEUNDERLOCATIONS[[#This Row],[VCMIN]], 100)</f>
        <v>235</v>
      </c>
      <c r="AA315">
        <f>Table_hqolymsql14p_BridgeInventoryLocation_BRIDGEUNDERLOCATIONS[[#This Row],[VCMIN_Inches]]-3</f>
        <v>232</v>
      </c>
      <c r="AB315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316" spans="1:28" x14ac:dyDescent="0.3">
      <c r="A316">
        <v>315</v>
      </c>
      <c r="B316" t="s">
        <v>1364</v>
      </c>
      <c r="C316" t="s">
        <v>1365</v>
      </c>
      <c r="D316" t="s">
        <v>32</v>
      </c>
      <c r="E316">
        <v>293.88</v>
      </c>
      <c r="G316">
        <v>0</v>
      </c>
      <c r="H316" t="s">
        <v>33</v>
      </c>
      <c r="I316">
        <v>296.19</v>
      </c>
      <c r="J316" t="s">
        <v>34</v>
      </c>
      <c r="K316">
        <v>47.672654999999999</v>
      </c>
      <c r="L316">
        <v>-117.10875900000001</v>
      </c>
      <c r="M316" t="s">
        <v>1366</v>
      </c>
      <c r="N316" t="s">
        <v>1367</v>
      </c>
      <c r="O316" t="s">
        <v>37</v>
      </c>
      <c r="P316">
        <v>215</v>
      </c>
      <c r="Q316">
        <v>1703</v>
      </c>
      <c r="R316">
        <v>1700</v>
      </c>
      <c r="S316">
        <v>1700</v>
      </c>
      <c r="T316">
        <v>1609</v>
      </c>
      <c r="U316">
        <v>1703</v>
      </c>
      <c r="V316">
        <v>1700</v>
      </c>
      <c r="W316">
        <v>9999</v>
      </c>
      <c r="X316" t="s">
        <v>38</v>
      </c>
      <c r="Y316">
        <v>1</v>
      </c>
      <c r="Z316">
        <f>ROUND(Table_hqolymsql14p_BridgeInventoryLocation_BRIDGEUNDERLOCATIONS[[#This Row],[VCMIN]] / 100, 0) * 12 + MOD(Table_hqolymsql14p_BridgeInventoryLocation_BRIDGEUNDERLOCATIONS[[#This Row],[VCMIN]], 100)</f>
        <v>204</v>
      </c>
      <c r="AA316">
        <f>Table_hqolymsql14p_BridgeInventoryLocation_BRIDGEUNDERLOCATIONS[[#This Row],[VCMIN_Inches]]-3</f>
        <v>201</v>
      </c>
      <c r="AB31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317" spans="1:28" x14ac:dyDescent="0.3">
      <c r="A317">
        <v>316</v>
      </c>
      <c r="B317" t="s">
        <v>1368</v>
      </c>
      <c r="C317" t="s">
        <v>1369</v>
      </c>
      <c r="D317" t="s">
        <v>32</v>
      </c>
      <c r="E317">
        <v>2.35</v>
      </c>
      <c r="G317">
        <v>0</v>
      </c>
      <c r="H317" t="s">
        <v>158</v>
      </c>
      <c r="I317">
        <v>2.35</v>
      </c>
      <c r="J317" t="s">
        <v>34</v>
      </c>
      <c r="K317">
        <v>47.247205999999998</v>
      </c>
      <c r="L317">
        <v>-122.38560200000001</v>
      </c>
      <c r="M317" t="s">
        <v>1370</v>
      </c>
      <c r="N317" t="s">
        <v>1371</v>
      </c>
      <c r="O317" t="s">
        <v>161</v>
      </c>
      <c r="P317">
        <v>213</v>
      </c>
      <c r="Q317">
        <v>2011</v>
      </c>
      <c r="R317">
        <v>2011</v>
      </c>
      <c r="S317">
        <v>2011</v>
      </c>
      <c r="T317">
        <v>2011</v>
      </c>
      <c r="U317">
        <v>2011</v>
      </c>
      <c r="V317">
        <v>2011</v>
      </c>
      <c r="W317">
        <v>9999</v>
      </c>
      <c r="X317" t="s">
        <v>38</v>
      </c>
      <c r="Y317">
        <v>1</v>
      </c>
      <c r="Z317">
        <f>ROUND(Table_hqolymsql14p_BridgeInventoryLocation_BRIDGEUNDERLOCATIONS[[#This Row],[VCMIN]] / 100, 0) * 12 + MOD(Table_hqolymsql14p_BridgeInventoryLocation_BRIDGEUNDERLOCATIONS[[#This Row],[VCMIN]], 100)</f>
        <v>251</v>
      </c>
      <c r="AA317">
        <f>Table_hqolymsql14p_BridgeInventoryLocation_BRIDGEUNDERLOCATIONS[[#This Row],[VCMIN_Inches]]-3</f>
        <v>248</v>
      </c>
      <c r="AB317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318" spans="1:28" x14ac:dyDescent="0.3">
      <c r="A318">
        <v>317</v>
      </c>
      <c r="B318" t="s">
        <v>1372</v>
      </c>
      <c r="C318" t="s">
        <v>1373</v>
      </c>
      <c r="D318" t="s">
        <v>32</v>
      </c>
      <c r="E318">
        <v>277.46499999999997</v>
      </c>
      <c r="G318">
        <v>0</v>
      </c>
      <c r="H318" t="s">
        <v>33</v>
      </c>
      <c r="I318">
        <v>279.75</v>
      </c>
      <c r="J318" t="s">
        <v>34</v>
      </c>
      <c r="K318">
        <v>47.649760000000001</v>
      </c>
      <c r="L318">
        <v>-117.443904</v>
      </c>
      <c r="M318" t="s">
        <v>437</v>
      </c>
      <c r="N318" t="s">
        <v>53</v>
      </c>
      <c r="O318" t="s">
        <v>37</v>
      </c>
      <c r="P318">
        <v>191</v>
      </c>
      <c r="Q318">
        <v>1606</v>
      </c>
      <c r="R318">
        <v>1603</v>
      </c>
      <c r="S318">
        <v>1609</v>
      </c>
      <c r="T318">
        <v>1605</v>
      </c>
      <c r="U318">
        <v>1606</v>
      </c>
      <c r="V318">
        <v>1603</v>
      </c>
      <c r="W318">
        <v>9999</v>
      </c>
      <c r="X318" t="s">
        <v>38</v>
      </c>
      <c r="Y318">
        <v>1</v>
      </c>
      <c r="Z318">
        <f>ROUND(Table_hqolymsql14p_BridgeInventoryLocation_BRIDGEUNDERLOCATIONS[[#This Row],[VCMIN]] / 100, 0) * 12 + MOD(Table_hqolymsql14p_BridgeInventoryLocation_BRIDGEUNDERLOCATIONS[[#This Row],[VCMIN]], 100)</f>
        <v>195</v>
      </c>
      <c r="AA318">
        <f>Table_hqolymsql14p_BridgeInventoryLocation_BRIDGEUNDERLOCATIONS[[#This Row],[VCMIN_Inches]]-3</f>
        <v>192</v>
      </c>
      <c r="AB318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319" spans="1:28" x14ac:dyDescent="0.3">
      <c r="A319">
        <v>318</v>
      </c>
      <c r="B319" t="s">
        <v>1374</v>
      </c>
      <c r="C319" t="s">
        <v>1375</v>
      </c>
      <c r="D319" t="s">
        <v>32</v>
      </c>
      <c r="E319">
        <v>75.02</v>
      </c>
      <c r="G319">
        <v>0</v>
      </c>
      <c r="H319" t="s">
        <v>92</v>
      </c>
      <c r="I319">
        <v>75.05</v>
      </c>
      <c r="J319" t="s">
        <v>34</v>
      </c>
      <c r="K319">
        <v>46.255862999999998</v>
      </c>
      <c r="L319">
        <v>-119.878485</v>
      </c>
      <c r="M319" t="s">
        <v>1376</v>
      </c>
      <c r="N319" t="s">
        <v>1377</v>
      </c>
      <c r="O319" t="s">
        <v>95</v>
      </c>
      <c r="P319">
        <v>226</v>
      </c>
      <c r="Q319">
        <v>1701</v>
      </c>
      <c r="R319">
        <v>1604</v>
      </c>
      <c r="S319">
        <v>1607</v>
      </c>
      <c r="T319">
        <v>1607</v>
      </c>
      <c r="U319">
        <v>1701</v>
      </c>
      <c r="V319">
        <v>1604</v>
      </c>
      <c r="W319">
        <v>9999</v>
      </c>
      <c r="X319" t="s">
        <v>38</v>
      </c>
      <c r="Y319">
        <v>1</v>
      </c>
      <c r="Z319">
        <f>ROUND(Table_hqolymsql14p_BridgeInventoryLocation_BRIDGEUNDERLOCATIONS[[#This Row],[VCMIN]] / 100, 0) * 12 + MOD(Table_hqolymsql14p_BridgeInventoryLocation_BRIDGEUNDERLOCATIONS[[#This Row],[VCMIN]], 100)</f>
        <v>196</v>
      </c>
      <c r="AA319">
        <f>Table_hqolymsql14p_BridgeInventoryLocation_BRIDGEUNDERLOCATIONS[[#This Row],[VCMIN_Inches]]-3</f>
        <v>193</v>
      </c>
      <c r="AB31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320" spans="1:28" x14ac:dyDescent="0.3">
      <c r="A320">
        <v>319</v>
      </c>
      <c r="B320" t="s">
        <v>1378</v>
      </c>
      <c r="C320" t="s">
        <v>1379</v>
      </c>
      <c r="D320" t="s">
        <v>32</v>
      </c>
      <c r="E320">
        <v>10.53</v>
      </c>
      <c r="G320">
        <v>0</v>
      </c>
      <c r="H320" t="s">
        <v>110</v>
      </c>
      <c r="I320">
        <v>10.53</v>
      </c>
      <c r="J320" t="s">
        <v>34</v>
      </c>
      <c r="K320">
        <v>45.765143000000002</v>
      </c>
      <c r="L320">
        <v>-122.667361</v>
      </c>
      <c r="M320" t="s">
        <v>1380</v>
      </c>
      <c r="N320" t="s">
        <v>1381</v>
      </c>
      <c r="O320" t="s">
        <v>113</v>
      </c>
      <c r="P320">
        <v>274</v>
      </c>
      <c r="Q320">
        <v>1611</v>
      </c>
      <c r="R320">
        <v>1607</v>
      </c>
      <c r="S320">
        <v>1609</v>
      </c>
      <c r="T320">
        <v>1609</v>
      </c>
      <c r="U320">
        <v>1611</v>
      </c>
      <c r="V320">
        <v>1607</v>
      </c>
      <c r="W320">
        <v>9999</v>
      </c>
      <c r="X320" t="s">
        <v>38</v>
      </c>
      <c r="Y320">
        <v>1</v>
      </c>
      <c r="Z320">
        <f>ROUND(Table_hqolymsql14p_BridgeInventoryLocation_BRIDGEUNDERLOCATIONS[[#This Row],[VCMIN]] / 100, 0) * 12 + MOD(Table_hqolymsql14p_BridgeInventoryLocation_BRIDGEUNDERLOCATIONS[[#This Row],[VCMIN]], 100)</f>
        <v>199</v>
      </c>
      <c r="AA320">
        <f>Table_hqolymsql14p_BridgeInventoryLocation_BRIDGEUNDERLOCATIONS[[#This Row],[VCMIN_Inches]]-3</f>
        <v>196</v>
      </c>
      <c r="AB32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21" spans="1:28" x14ac:dyDescent="0.3">
      <c r="A321">
        <v>320</v>
      </c>
      <c r="B321" t="s">
        <v>1382</v>
      </c>
      <c r="C321" t="s">
        <v>1383</v>
      </c>
      <c r="D321" t="s">
        <v>32</v>
      </c>
      <c r="E321">
        <v>7.24</v>
      </c>
      <c r="G321">
        <v>0</v>
      </c>
      <c r="H321" t="s">
        <v>110</v>
      </c>
      <c r="I321">
        <v>7.24</v>
      </c>
      <c r="J321" t="s">
        <v>34</v>
      </c>
      <c r="K321">
        <v>45.718268999999999</v>
      </c>
      <c r="L321">
        <v>-122.655033</v>
      </c>
      <c r="M321" t="s">
        <v>1384</v>
      </c>
      <c r="N321" t="s">
        <v>1385</v>
      </c>
      <c r="O321" t="s">
        <v>113</v>
      </c>
      <c r="P321">
        <v>212</v>
      </c>
      <c r="Q321">
        <v>1706</v>
      </c>
      <c r="R321">
        <v>1706</v>
      </c>
      <c r="S321">
        <v>2008</v>
      </c>
      <c r="T321">
        <v>2001</v>
      </c>
      <c r="U321">
        <v>1706</v>
      </c>
      <c r="V321">
        <v>1706</v>
      </c>
      <c r="W321">
        <v>9999</v>
      </c>
      <c r="X321" t="s">
        <v>38</v>
      </c>
      <c r="Y321">
        <v>1</v>
      </c>
      <c r="Z321">
        <f>ROUND(Table_hqolymsql14p_BridgeInventoryLocation_BRIDGEUNDERLOCATIONS[[#This Row],[VCMIN]] / 100, 0) * 12 + MOD(Table_hqolymsql14p_BridgeInventoryLocation_BRIDGEUNDERLOCATIONS[[#This Row],[VCMIN]], 100)</f>
        <v>210</v>
      </c>
      <c r="AA321">
        <f>Table_hqolymsql14p_BridgeInventoryLocation_BRIDGEUNDERLOCATIONS[[#This Row],[VCMIN_Inches]]-3</f>
        <v>207</v>
      </c>
      <c r="AB321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322" spans="1:28" x14ac:dyDescent="0.3">
      <c r="A322">
        <v>321</v>
      </c>
      <c r="B322" t="s">
        <v>1386</v>
      </c>
      <c r="C322" t="s">
        <v>1387</v>
      </c>
      <c r="D322" t="s">
        <v>32</v>
      </c>
      <c r="E322">
        <v>163.04</v>
      </c>
      <c r="G322">
        <v>0</v>
      </c>
      <c r="H322" t="s">
        <v>110</v>
      </c>
      <c r="I322">
        <v>162.97999999999999</v>
      </c>
      <c r="J322" t="s">
        <v>34</v>
      </c>
      <c r="K322">
        <v>47.571874999999999</v>
      </c>
      <c r="L322">
        <v>-122.320151</v>
      </c>
      <c r="M322" t="s">
        <v>539</v>
      </c>
      <c r="N322" t="s">
        <v>540</v>
      </c>
      <c r="O322" t="s">
        <v>113</v>
      </c>
      <c r="P322">
        <v>284</v>
      </c>
      <c r="Q322">
        <v>2503</v>
      </c>
      <c r="R322">
        <v>2410</v>
      </c>
      <c r="S322">
        <v>1907</v>
      </c>
      <c r="T322">
        <v>1611</v>
      </c>
      <c r="U322">
        <v>2503</v>
      </c>
      <c r="V322">
        <v>2410</v>
      </c>
      <c r="W322">
        <v>9999</v>
      </c>
      <c r="X322" t="s">
        <v>38</v>
      </c>
      <c r="Y322">
        <v>1</v>
      </c>
      <c r="Z322">
        <f>ROUND(Table_hqolymsql14p_BridgeInventoryLocation_BRIDGEUNDERLOCATIONS[[#This Row],[VCMIN]] / 100, 0) * 12 + MOD(Table_hqolymsql14p_BridgeInventoryLocation_BRIDGEUNDERLOCATIONS[[#This Row],[VCMIN]], 100)</f>
        <v>298</v>
      </c>
      <c r="AA322">
        <f>Table_hqolymsql14p_BridgeInventoryLocation_BRIDGEUNDERLOCATIONS[[#This Row],[VCMIN_Inches]]-3</f>
        <v>295</v>
      </c>
      <c r="AB322">
        <f>(TRUNC((Table_hqolymsql14p_BridgeInventoryLocation_BRIDGEUNDERLOCATIONS[[#This Row],[Reported Inches]]/12))*100) + MOD(Table_hqolymsql14p_BridgeInventoryLocation_BRIDGEUNDERLOCATIONS[[#This Row],[Reported Inches]], 12)</f>
        <v>2407</v>
      </c>
    </row>
    <row r="323" spans="1:28" x14ac:dyDescent="0.3">
      <c r="A323">
        <v>322</v>
      </c>
      <c r="B323" t="s">
        <v>1388</v>
      </c>
      <c r="C323" t="s">
        <v>1389</v>
      </c>
      <c r="D323" t="s">
        <v>32</v>
      </c>
      <c r="E323">
        <v>293.673</v>
      </c>
      <c r="G323">
        <v>0</v>
      </c>
      <c r="H323" t="s">
        <v>362</v>
      </c>
      <c r="I323">
        <v>296.45</v>
      </c>
      <c r="J323" t="s">
        <v>34</v>
      </c>
      <c r="K323">
        <v>46.197729000000002</v>
      </c>
      <c r="L323">
        <v>-118.996241</v>
      </c>
      <c r="M323" t="s">
        <v>1390</v>
      </c>
      <c r="N323" t="s">
        <v>1391</v>
      </c>
      <c r="O323" t="s">
        <v>365</v>
      </c>
      <c r="P323">
        <v>270</v>
      </c>
      <c r="Q323">
        <v>1706</v>
      </c>
      <c r="R323">
        <v>1705</v>
      </c>
      <c r="S323">
        <v>1802</v>
      </c>
      <c r="T323">
        <v>1711</v>
      </c>
      <c r="U323">
        <v>1706</v>
      </c>
      <c r="V323">
        <v>1705</v>
      </c>
      <c r="W323">
        <v>9999</v>
      </c>
      <c r="X323" t="s">
        <v>38</v>
      </c>
      <c r="Y323">
        <v>1</v>
      </c>
      <c r="Z323">
        <f>ROUND(Table_hqolymsql14p_BridgeInventoryLocation_BRIDGEUNDERLOCATIONS[[#This Row],[VCMIN]] / 100, 0) * 12 + MOD(Table_hqolymsql14p_BridgeInventoryLocation_BRIDGEUNDERLOCATIONS[[#This Row],[VCMIN]], 100)</f>
        <v>209</v>
      </c>
      <c r="AA323">
        <f>Table_hqolymsql14p_BridgeInventoryLocation_BRIDGEUNDERLOCATIONS[[#This Row],[VCMIN_Inches]]-3</f>
        <v>206</v>
      </c>
      <c r="AB323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324" spans="1:28" x14ac:dyDescent="0.3">
      <c r="A324">
        <v>323</v>
      </c>
      <c r="B324" t="s">
        <v>1392</v>
      </c>
      <c r="C324" t="s">
        <v>1393</v>
      </c>
      <c r="D324" t="s">
        <v>32</v>
      </c>
      <c r="E324">
        <v>109.66</v>
      </c>
      <c r="G324">
        <v>0</v>
      </c>
      <c r="H324" t="s">
        <v>92</v>
      </c>
      <c r="I324">
        <v>109.69</v>
      </c>
      <c r="J324" t="s">
        <v>34</v>
      </c>
      <c r="K324">
        <v>46.188355000000001</v>
      </c>
      <c r="L324">
        <v>-119.255968</v>
      </c>
      <c r="M324" t="s">
        <v>1394</v>
      </c>
      <c r="N324" t="s">
        <v>1395</v>
      </c>
      <c r="O324" t="s">
        <v>95</v>
      </c>
      <c r="P324">
        <v>280</v>
      </c>
      <c r="Q324">
        <v>2603</v>
      </c>
      <c r="R324">
        <v>2602</v>
      </c>
      <c r="S324">
        <v>3109</v>
      </c>
      <c r="T324">
        <v>3011</v>
      </c>
      <c r="U324">
        <v>2603</v>
      </c>
      <c r="V324">
        <v>2602</v>
      </c>
      <c r="W324">
        <v>9999</v>
      </c>
      <c r="X324" t="s">
        <v>38</v>
      </c>
      <c r="Y324">
        <v>1</v>
      </c>
      <c r="Z324">
        <f>ROUND(Table_hqolymsql14p_BridgeInventoryLocation_BRIDGEUNDERLOCATIONS[[#This Row],[VCMIN]] / 100, 0) * 12 + MOD(Table_hqolymsql14p_BridgeInventoryLocation_BRIDGEUNDERLOCATIONS[[#This Row],[VCMIN]], 100)</f>
        <v>314</v>
      </c>
      <c r="AA324">
        <f>Table_hqolymsql14p_BridgeInventoryLocation_BRIDGEUNDERLOCATIONS[[#This Row],[VCMIN_Inches]]-3</f>
        <v>311</v>
      </c>
      <c r="AB324">
        <f>(TRUNC((Table_hqolymsql14p_BridgeInventoryLocation_BRIDGEUNDERLOCATIONS[[#This Row],[Reported Inches]]/12))*100) + MOD(Table_hqolymsql14p_BridgeInventoryLocation_BRIDGEUNDERLOCATIONS[[#This Row],[Reported Inches]], 12)</f>
        <v>2511</v>
      </c>
    </row>
    <row r="325" spans="1:28" x14ac:dyDescent="0.3">
      <c r="A325">
        <v>324</v>
      </c>
      <c r="B325" t="s">
        <v>1396</v>
      </c>
      <c r="C325" t="s">
        <v>1397</v>
      </c>
      <c r="D325" t="s">
        <v>32</v>
      </c>
      <c r="E325">
        <v>57.41</v>
      </c>
      <c r="G325">
        <v>0</v>
      </c>
      <c r="H325" t="s">
        <v>110</v>
      </c>
      <c r="I325">
        <v>57.34</v>
      </c>
      <c r="J325" t="s">
        <v>34</v>
      </c>
      <c r="K325">
        <v>46.390396000000003</v>
      </c>
      <c r="L325">
        <v>-122.901972</v>
      </c>
      <c r="M325" t="s">
        <v>1398</v>
      </c>
      <c r="N325" t="s">
        <v>1399</v>
      </c>
      <c r="O325" t="s">
        <v>113</v>
      </c>
      <c r="P325">
        <v>164</v>
      </c>
      <c r="Q325">
        <v>1607</v>
      </c>
      <c r="R325">
        <v>1606</v>
      </c>
      <c r="S325">
        <v>1611</v>
      </c>
      <c r="T325">
        <v>1607</v>
      </c>
      <c r="U325">
        <v>1607</v>
      </c>
      <c r="V325">
        <v>1606</v>
      </c>
      <c r="W325">
        <v>9999</v>
      </c>
      <c r="X325" t="s">
        <v>38</v>
      </c>
      <c r="Y325">
        <v>1</v>
      </c>
      <c r="Z325">
        <f>ROUND(Table_hqolymsql14p_BridgeInventoryLocation_BRIDGEUNDERLOCATIONS[[#This Row],[VCMIN]] / 100, 0) * 12 + MOD(Table_hqolymsql14p_BridgeInventoryLocation_BRIDGEUNDERLOCATIONS[[#This Row],[VCMIN]], 100)</f>
        <v>198</v>
      </c>
      <c r="AA325">
        <f>Table_hqolymsql14p_BridgeInventoryLocation_BRIDGEUNDERLOCATIONS[[#This Row],[VCMIN_Inches]]-3</f>
        <v>195</v>
      </c>
      <c r="AB32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326" spans="1:28" x14ac:dyDescent="0.3">
      <c r="A326">
        <v>325</v>
      </c>
      <c r="B326" t="s">
        <v>1400</v>
      </c>
      <c r="C326" t="s">
        <v>1401</v>
      </c>
      <c r="D326" t="s">
        <v>32</v>
      </c>
      <c r="E326">
        <v>11.18</v>
      </c>
      <c r="G326">
        <v>0</v>
      </c>
      <c r="H326" t="s">
        <v>391</v>
      </c>
      <c r="I326">
        <v>11.19</v>
      </c>
      <c r="J326" t="s">
        <v>34</v>
      </c>
      <c r="K326">
        <v>47.660632</v>
      </c>
      <c r="L326">
        <v>-122.135391</v>
      </c>
      <c r="M326" t="s">
        <v>1402</v>
      </c>
      <c r="N326" t="s">
        <v>1403</v>
      </c>
      <c r="O326" t="s">
        <v>394</v>
      </c>
      <c r="P326">
        <v>254</v>
      </c>
      <c r="Q326">
        <v>1810</v>
      </c>
      <c r="R326">
        <v>1702</v>
      </c>
      <c r="S326">
        <v>1607</v>
      </c>
      <c r="T326">
        <v>1602</v>
      </c>
      <c r="U326">
        <v>1810</v>
      </c>
      <c r="V326">
        <v>1702</v>
      </c>
      <c r="W326">
        <v>9999</v>
      </c>
      <c r="X326" t="s">
        <v>38</v>
      </c>
      <c r="Y326">
        <v>1</v>
      </c>
      <c r="Z326">
        <f>ROUND(Table_hqolymsql14p_BridgeInventoryLocation_BRIDGEUNDERLOCATIONS[[#This Row],[VCMIN]] / 100, 0) * 12 + MOD(Table_hqolymsql14p_BridgeInventoryLocation_BRIDGEUNDERLOCATIONS[[#This Row],[VCMIN]], 100)</f>
        <v>206</v>
      </c>
      <c r="AA326">
        <f>Table_hqolymsql14p_BridgeInventoryLocation_BRIDGEUNDERLOCATIONS[[#This Row],[VCMIN_Inches]]-3</f>
        <v>203</v>
      </c>
      <c r="AB326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327" spans="1:28" x14ac:dyDescent="0.3">
      <c r="A327">
        <v>326</v>
      </c>
      <c r="B327" t="s">
        <v>1404</v>
      </c>
      <c r="C327" t="s">
        <v>1405</v>
      </c>
      <c r="D327" t="s">
        <v>32</v>
      </c>
      <c r="E327">
        <v>110.47</v>
      </c>
      <c r="G327">
        <v>0</v>
      </c>
      <c r="H327" t="s">
        <v>110</v>
      </c>
      <c r="I327">
        <v>110.4</v>
      </c>
      <c r="J327" t="s">
        <v>34</v>
      </c>
      <c r="K327">
        <v>47.058548999999999</v>
      </c>
      <c r="L327">
        <v>-122.797106</v>
      </c>
      <c r="M327" t="s">
        <v>1406</v>
      </c>
      <c r="N327" t="s">
        <v>1407</v>
      </c>
      <c r="O327" t="s">
        <v>113</v>
      </c>
      <c r="P327">
        <v>356</v>
      </c>
      <c r="Q327">
        <v>2403</v>
      </c>
      <c r="R327">
        <v>2403</v>
      </c>
      <c r="S327">
        <v>1806</v>
      </c>
      <c r="T327">
        <v>1708</v>
      </c>
      <c r="U327">
        <v>2403</v>
      </c>
      <c r="V327">
        <v>2403</v>
      </c>
      <c r="W327">
        <v>9999</v>
      </c>
      <c r="X327" t="s">
        <v>38</v>
      </c>
      <c r="Y327">
        <v>1</v>
      </c>
      <c r="Z327">
        <f>ROUND(Table_hqolymsql14p_BridgeInventoryLocation_BRIDGEUNDERLOCATIONS[[#This Row],[VCMIN]] / 100, 0) * 12 + MOD(Table_hqolymsql14p_BridgeInventoryLocation_BRIDGEUNDERLOCATIONS[[#This Row],[VCMIN]], 100)</f>
        <v>291</v>
      </c>
      <c r="AA327">
        <f>Table_hqolymsql14p_BridgeInventoryLocation_BRIDGEUNDERLOCATIONS[[#This Row],[VCMIN_Inches]]-3</f>
        <v>288</v>
      </c>
      <c r="AB327">
        <f>(TRUNC((Table_hqolymsql14p_BridgeInventoryLocation_BRIDGEUNDERLOCATIONS[[#This Row],[Reported Inches]]/12))*100) + MOD(Table_hqolymsql14p_BridgeInventoryLocation_BRIDGEUNDERLOCATIONS[[#This Row],[Reported Inches]], 12)</f>
        <v>2400</v>
      </c>
    </row>
    <row r="328" spans="1:28" x14ac:dyDescent="0.3">
      <c r="A328">
        <v>327</v>
      </c>
      <c r="B328" t="s">
        <v>1408</v>
      </c>
      <c r="C328" t="s">
        <v>1409</v>
      </c>
      <c r="D328" t="s">
        <v>32</v>
      </c>
      <c r="E328">
        <v>72.86</v>
      </c>
      <c r="G328">
        <v>0</v>
      </c>
      <c r="H328" t="s">
        <v>68</v>
      </c>
      <c r="I328">
        <v>66.3</v>
      </c>
      <c r="J328" t="s">
        <v>34</v>
      </c>
      <c r="K328">
        <v>46.790759000000001</v>
      </c>
      <c r="L328">
        <v>-118.750218</v>
      </c>
      <c r="M328" t="s">
        <v>1410</v>
      </c>
      <c r="N328" t="s">
        <v>1411</v>
      </c>
      <c r="O328" t="s">
        <v>237</v>
      </c>
      <c r="P328">
        <v>258</v>
      </c>
      <c r="Q328">
        <v>1611</v>
      </c>
      <c r="R328">
        <v>1609</v>
      </c>
      <c r="S328">
        <v>1900</v>
      </c>
      <c r="T328">
        <v>1805</v>
      </c>
      <c r="U328">
        <v>1611</v>
      </c>
      <c r="V328">
        <v>1609</v>
      </c>
      <c r="W328">
        <v>9999</v>
      </c>
      <c r="X328" t="s">
        <v>38</v>
      </c>
      <c r="Y328">
        <v>1</v>
      </c>
      <c r="Z328">
        <f>ROUND(Table_hqolymsql14p_BridgeInventoryLocation_BRIDGEUNDERLOCATIONS[[#This Row],[VCMIN]] / 100, 0) * 12 + MOD(Table_hqolymsql14p_BridgeInventoryLocation_BRIDGEUNDERLOCATIONS[[#This Row],[VCMIN]], 100)</f>
        <v>201</v>
      </c>
      <c r="AA328">
        <f>Table_hqolymsql14p_BridgeInventoryLocation_BRIDGEUNDERLOCATIONS[[#This Row],[VCMIN_Inches]]-3</f>
        <v>198</v>
      </c>
      <c r="AB32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329" spans="1:28" x14ac:dyDescent="0.3">
      <c r="A329">
        <v>328</v>
      </c>
      <c r="B329" t="s">
        <v>1412</v>
      </c>
      <c r="C329" t="s">
        <v>1413</v>
      </c>
      <c r="D329" t="s">
        <v>32</v>
      </c>
      <c r="E329">
        <v>81.400000000000006</v>
      </c>
      <c r="G329">
        <v>0</v>
      </c>
      <c r="H329" t="s">
        <v>33</v>
      </c>
      <c r="I329">
        <v>83.12</v>
      </c>
      <c r="J329" t="s">
        <v>34</v>
      </c>
      <c r="K329">
        <v>47.194721000000001</v>
      </c>
      <c r="L329">
        <v>-120.958298</v>
      </c>
      <c r="M329" t="s">
        <v>938</v>
      </c>
      <c r="N329" t="s">
        <v>540</v>
      </c>
      <c r="O329" t="s">
        <v>37</v>
      </c>
      <c r="P329">
        <v>285</v>
      </c>
      <c r="Q329">
        <v>1809</v>
      </c>
      <c r="R329">
        <v>1709</v>
      </c>
      <c r="S329">
        <v>1707</v>
      </c>
      <c r="T329">
        <v>1608</v>
      </c>
      <c r="U329">
        <v>1809</v>
      </c>
      <c r="V329">
        <v>1709</v>
      </c>
      <c r="W329">
        <v>9999</v>
      </c>
      <c r="X329" t="s">
        <v>38</v>
      </c>
      <c r="Y329">
        <v>1</v>
      </c>
      <c r="Z329">
        <f>ROUND(Table_hqolymsql14p_BridgeInventoryLocation_BRIDGEUNDERLOCATIONS[[#This Row],[VCMIN]] / 100, 0) * 12 + MOD(Table_hqolymsql14p_BridgeInventoryLocation_BRIDGEUNDERLOCATIONS[[#This Row],[VCMIN]], 100)</f>
        <v>213</v>
      </c>
      <c r="AA329">
        <f>Table_hqolymsql14p_BridgeInventoryLocation_BRIDGEUNDERLOCATIONS[[#This Row],[VCMIN_Inches]]-3</f>
        <v>210</v>
      </c>
      <c r="AB329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330" spans="1:28" x14ac:dyDescent="0.3">
      <c r="A330">
        <v>329</v>
      </c>
      <c r="B330" t="s">
        <v>1414</v>
      </c>
      <c r="C330" t="s">
        <v>1415</v>
      </c>
      <c r="D330" t="s">
        <v>32</v>
      </c>
      <c r="E330">
        <v>0.29899999999999999</v>
      </c>
      <c r="G330">
        <v>0</v>
      </c>
      <c r="H330" t="s">
        <v>296</v>
      </c>
      <c r="I330">
        <v>0.3</v>
      </c>
      <c r="J330" t="s">
        <v>34</v>
      </c>
      <c r="K330">
        <v>45.620744000000002</v>
      </c>
      <c r="L330">
        <v>-122.666693</v>
      </c>
      <c r="M330" t="s">
        <v>1416</v>
      </c>
      <c r="N330" t="s">
        <v>1417</v>
      </c>
      <c r="O330" t="s">
        <v>298</v>
      </c>
      <c r="P330">
        <v>190</v>
      </c>
      <c r="Q330">
        <v>2003</v>
      </c>
      <c r="R330">
        <v>2003</v>
      </c>
      <c r="S330">
        <v>2003</v>
      </c>
      <c r="T330">
        <v>2003</v>
      </c>
      <c r="U330">
        <v>2003</v>
      </c>
      <c r="V330">
        <v>2003</v>
      </c>
      <c r="W330">
        <v>9999</v>
      </c>
      <c r="X330" t="s">
        <v>38</v>
      </c>
      <c r="Y330">
        <v>1</v>
      </c>
      <c r="Z330">
        <f>ROUND(Table_hqolymsql14p_BridgeInventoryLocation_BRIDGEUNDERLOCATIONS[[#This Row],[VCMIN]] / 100, 0) * 12 + MOD(Table_hqolymsql14p_BridgeInventoryLocation_BRIDGEUNDERLOCATIONS[[#This Row],[VCMIN]], 100)</f>
        <v>243</v>
      </c>
      <c r="AA330">
        <f>Table_hqolymsql14p_BridgeInventoryLocation_BRIDGEUNDERLOCATIONS[[#This Row],[VCMIN_Inches]]-3</f>
        <v>240</v>
      </c>
      <c r="AB330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331" spans="1:28" x14ac:dyDescent="0.3">
      <c r="A331">
        <v>330</v>
      </c>
      <c r="B331" t="s">
        <v>1418</v>
      </c>
      <c r="C331" t="s">
        <v>1419</v>
      </c>
      <c r="D331" t="s">
        <v>32</v>
      </c>
      <c r="E331">
        <v>179.35</v>
      </c>
      <c r="G331">
        <v>0</v>
      </c>
      <c r="H331" t="s">
        <v>110</v>
      </c>
      <c r="I331">
        <v>179.29</v>
      </c>
      <c r="J331" t="s">
        <v>34</v>
      </c>
      <c r="K331">
        <v>47.799500000000002</v>
      </c>
      <c r="L331">
        <v>-122.314881</v>
      </c>
      <c r="M331" t="s">
        <v>1420</v>
      </c>
      <c r="N331" t="s">
        <v>1421</v>
      </c>
      <c r="O331" t="s">
        <v>113</v>
      </c>
      <c r="P331">
        <v>338</v>
      </c>
      <c r="Q331">
        <v>2108</v>
      </c>
      <c r="R331">
        <v>1903</v>
      </c>
      <c r="S331">
        <v>1805</v>
      </c>
      <c r="T331">
        <v>1510</v>
      </c>
      <c r="U331">
        <v>2108</v>
      </c>
      <c r="V331">
        <v>1903</v>
      </c>
      <c r="W331">
        <v>9999</v>
      </c>
      <c r="X331" t="s">
        <v>38</v>
      </c>
      <c r="Y331">
        <v>1</v>
      </c>
      <c r="Z331">
        <f>ROUND(Table_hqolymsql14p_BridgeInventoryLocation_BRIDGEUNDERLOCATIONS[[#This Row],[VCMIN]] / 100, 0) * 12 + MOD(Table_hqolymsql14p_BridgeInventoryLocation_BRIDGEUNDERLOCATIONS[[#This Row],[VCMIN]], 100)</f>
        <v>231</v>
      </c>
      <c r="AA331">
        <f>Table_hqolymsql14p_BridgeInventoryLocation_BRIDGEUNDERLOCATIONS[[#This Row],[VCMIN_Inches]]-3</f>
        <v>228</v>
      </c>
      <c r="AB331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332" spans="1:28" x14ac:dyDescent="0.3">
      <c r="A332">
        <v>331</v>
      </c>
      <c r="B332" t="s">
        <v>1422</v>
      </c>
      <c r="C332" t="s">
        <v>1423</v>
      </c>
      <c r="D332" t="s">
        <v>32</v>
      </c>
      <c r="E332">
        <v>14.94</v>
      </c>
      <c r="G332">
        <v>0</v>
      </c>
      <c r="H332" t="s">
        <v>201</v>
      </c>
      <c r="I332">
        <v>17.02</v>
      </c>
      <c r="J332" t="s">
        <v>34</v>
      </c>
      <c r="K332">
        <v>47.389035</v>
      </c>
      <c r="L332">
        <v>-122.616499</v>
      </c>
      <c r="M332" t="s">
        <v>1424</v>
      </c>
      <c r="N332" t="s">
        <v>1425</v>
      </c>
      <c r="O332" t="s">
        <v>204</v>
      </c>
      <c r="P332">
        <v>210</v>
      </c>
      <c r="Q332">
        <v>1611</v>
      </c>
      <c r="R332">
        <v>1608</v>
      </c>
      <c r="S332">
        <v>1701</v>
      </c>
      <c r="T332">
        <v>1700</v>
      </c>
      <c r="U332">
        <v>1611</v>
      </c>
      <c r="V332">
        <v>1608</v>
      </c>
      <c r="W332">
        <v>9999</v>
      </c>
      <c r="X332" t="s">
        <v>38</v>
      </c>
      <c r="Y332">
        <v>1</v>
      </c>
      <c r="Z332">
        <f>ROUND(Table_hqolymsql14p_BridgeInventoryLocation_BRIDGEUNDERLOCATIONS[[#This Row],[VCMIN]] / 100, 0) * 12 + MOD(Table_hqolymsql14p_BridgeInventoryLocation_BRIDGEUNDERLOCATIONS[[#This Row],[VCMIN]], 100)</f>
        <v>200</v>
      </c>
      <c r="AA332">
        <f>Table_hqolymsql14p_BridgeInventoryLocation_BRIDGEUNDERLOCATIONS[[#This Row],[VCMIN_Inches]]-3</f>
        <v>197</v>
      </c>
      <c r="AB33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33" spans="1:28" x14ac:dyDescent="0.3">
      <c r="A333">
        <v>332</v>
      </c>
      <c r="B333" t="s">
        <v>1426</v>
      </c>
      <c r="C333" t="s">
        <v>1427</v>
      </c>
      <c r="D333" t="s">
        <v>32</v>
      </c>
      <c r="E333">
        <v>4.5199999999999996</v>
      </c>
      <c r="G333">
        <v>0</v>
      </c>
      <c r="H333" t="s">
        <v>195</v>
      </c>
      <c r="I333">
        <v>31.11</v>
      </c>
      <c r="J333" t="s">
        <v>34</v>
      </c>
      <c r="K333">
        <v>45.659275999999998</v>
      </c>
      <c r="L333">
        <v>-122.573351</v>
      </c>
      <c r="M333" t="s">
        <v>1428</v>
      </c>
      <c r="N333" t="s">
        <v>1429</v>
      </c>
      <c r="O333" t="s">
        <v>198</v>
      </c>
      <c r="P333">
        <v>483</v>
      </c>
      <c r="Q333">
        <v>1709</v>
      </c>
      <c r="R333">
        <v>1709</v>
      </c>
      <c r="S333">
        <v>2101</v>
      </c>
      <c r="T333">
        <v>2101</v>
      </c>
      <c r="U333">
        <v>1709</v>
      </c>
      <c r="V333">
        <v>1709</v>
      </c>
      <c r="W333">
        <v>9999</v>
      </c>
      <c r="X333" t="s">
        <v>38</v>
      </c>
      <c r="Y333">
        <v>1</v>
      </c>
      <c r="Z333">
        <f>ROUND(Table_hqolymsql14p_BridgeInventoryLocation_BRIDGEUNDERLOCATIONS[[#This Row],[VCMIN]] / 100, 0) * 12 + MOD(Table_hqolymsql14p_BridgeInventoryLocation_BRIDGEUNDERLOCATIONS[[#This Row],[VCMIN]], 100)</f>
        <v>213</v>
      </c>
      <c r="AA333">
        <f>Table_hqolymsql14p_BridgeInventoryLocation_BRIDGEUNDERLOCATIONS[[#This Row],[VCMIN_Inches]]-3</f>
        <v>210</v>
      </c>
      <c r="AB333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334" spans="1:28" x14ac:dyDescent="0.3">
      <c r="A334">
        <v>333</v>
      </c>
      <c r="B334" t="s">
        <v>1430</v>
      </c>
      <c r="C334" t="s">
        <v>1431</v>
      </c>
      <c r="D334" t="s">
        <v>32</v>
      </c>
      <c r="E334">
        <v>274.23</v>
      </c>
      <c r="G334">
        <v>0</v>
      </c>
      <c r="H334" t="s">
        <v>110</v>
      </c>
      <c r="I334">
        <v>274.17</v>
      </c>
      <c r="J334" t="s">
        <v>34</v>
      </c>
      <c r="K334">
        <v>48.975233000000003</v>
      </c>
      <c r="L334">
        <v>-122.723855</v>
      </c>
      <c r="M334" t="s">
        <v>1192</v>
      </c>
      <c r="N334" t="s">
        <v>113</v>
      </c>
      <c r="O334" t="s">
        <v>1432</v>
      </c>
      <c r="P334">
        <v>245</v>
      </c>
      <c r="Q334">
        <v>1603</v>
      </c>
      <c r="R334">
        <v>1603</v>
      </c>
      <c r="S334">
        <v>1611</v>
      </c>
      <c r="T334">
        <v>1611</v>
      </c>
      <c r="U334">
        <v>1603</v>
      </c>
      <c r="V334">
        <v>1603</v>
      </c>
      <c r="W334">
        <v>9999</v>
      </c>
      <c r="X334" t="s">
        <v>38</v>
      </c>
      <c r="Y334">
        <v>1</v>
      </c>
      <c r="Z334">
        <f>ROUND(Table_hqolymsql14p_BridgeInventoryLocation_BRIDGEUNDERLOCATIONS[[#This Row],[VCMIN]] / 100, 0) * 12 + MOD(Table_hqolymsql14p_BridgeInventoryLocation_BRIDGEUNDERLOCATIONS[[#This Row],[VCMIN]], 100)</f>
        <v>195</v>
      </c>
      <c r="AA334">
        <f>Table_hqolymsql14p_BridgeInventoryLocation_BRIDGEUNDERLOCATIONS[[#This Row],[VCMIN_Inches]]-3</f>
        <v>192</v>
      </c>
      <c r="AB334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335" spans="1:28" x14ac:dyDescent="0.3">
      <c r="A335">
        <v>334</v>
      </c>
      <c r="B335" t="s">
        <v>1433</v>
      </c>
      <c r="C335" t="s">
        <v>1434</v>
      </c>
      <c r="D335" t="s">
        <v>32</v>
      </c>
      <c r="E335">
        <v>105.75</v>
      </c>
      <c r="G335">
        <v>0</v>
      </c>
      <c r="H335" t="s">
        <v>110</v>
      </c>
      <c r="I335">
        <v>105.68</v>
      </c>
      <c r="J335" t="s">
        <v>34</v>
      </c>
      <c r="K335">
        <v>47.035409000000001</v>
      </c>
      <c r="L335">
        <v>-122.886858</v>
      </c>
      <c r="M335" t="s">
        <v>1435</v>
      </c>
      <c r="N335" t="s">
        <v>1436</v>
      </c>
      <c r="O335" t="s">
        <v>113</v>
      </c>
      <c r="P335">
        <v>182</v>
      </c>
      <c r="Q335">
        <v>1905</v>
      </c>
      <c r="R335">
        <v>1705</v>
      </c>
      <c r="S335">
        <v>2403</v>
      </c>
      <c r="T335">
        <v>2109</v>
      </c>
      <c r="U335">
        <v>1905</v>
      </c>
      <c r="V335">
        <v>1705</v>
      </c>
      <c r="W335">
        <v>9999</v>
      </c>
      <c r="X335" t="s">
        <v>38</v>
      </c>
      <c r="Y335">
        <v>1</v>
      </c>
      <c r="Z335">
        <f>ROUND(Table_hqolymsql14p_BridgeInventoryLocation_BRIDGEUNDERLOCATIONS[[#This Row],[VCMIN]] / 100, 0) * 12 + MOD(Table_hqolymsql14p_BridgeInventoryLocation_BRIDGEUNDERLOCATIONS[[#This Row],[VCMIN]], 100)</f>
        <v>209</v>
      </c>
      <c r="AA335">
        <f>Table_hqolymsql14p_BridgeInventoryLocation_BRIDGEUNDERLOCATIONS[[#This Row],[VCMIN_Inches]]-3</f>
        <v>206</v>
      </c>
      <c r="AB33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336" spans="1:28" x14ac:dyDescent="0.3">
      <c r="A336">
        <v>335</v>
      </c>
      <c r="B336" t="s">
        <v>1437</v>
      </c>
      <c r="C336" t="s">
        <v>1438</v>
      </c>
      <c r="D336" t="s">
        <v>32</v>
      </c>
      <c r="E336">
        <v>0.54</v>
      </c>
      <c r="G336">
        <v>0</v>
      </c>
      <c r="H336" t="s">
        <v>45</v>
      </c>
      <c r="I336">
        <v>0.01</v>
      </c>
      <c r="J336" t="s">
        <v>34</v>
      </c>
      <c r="K336">
        <v>47.289676999999998</v>
      </c>
      <c r="L336">
        <v>-122.30633</v>
      </c>
      <c r="M336" t="s">
        <v>262</v>
      </c>
      <c r="N336" t="s">
        <v>113</v>
      </c>
      <c r="O336" t="s">
        <v>48</v>
      </c>
      <c r="P336">
        <v>206</v>
      </c>
      <c r="Q336">
        <v>1508</v>
      </c>
      <c r="R336">
        <v>1503</v>
      </c>
      <c r="S336">
        <v>1506</v>
      </c>
      <c r="T336">
        <v>1502</v>
      </c>
      <c r="U336">
        <v>1508</v>
      </c>
      <c r="V336">
        <v>1503</v>
      </c>
      <c r="W336">
        <v>9999</v>
      </c>
      <c r="X336" t="s">
        <v>38</v>
      </c>
      <c r="Y336">
        <v>1</v>
      </c>
      <c r="Z336">
        <f>ROUND(Table_hqolymsql14p_BridgeInventoryLocation_BRIDGEUNDERLOCATIONS[[#This Row],[VCMIN]] / 100, 0) * 12 + MOD(Table_hqolymsql14p_BridgeInventoryLocation_BRIDGEUNDERLOCATIONS[[#This Row],[VCMIN]], 100)</f>
        <v>183</v>
      </c>
      <c r="AA336">
        <f>Table_hqolymsql14p_BridgeInventoryLocation_BRIDGEUNDERLOCATIONS[[#This Row],[VCMIN_Inches]]-3</f>
        <v>180</v>
      </c>
      <c r="AB336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337" spans="1:28" x14ac:dyDescent="0.3">
      <c r="A337">
        <v>336</v>
      </c>
      <c r="B337" t="s">
        <v>1439</v>
      </c>
      <c r="C337" t="s">
        <v>1440</v>
      </c>
      <c r="D337" t="s">
        <v>32</v>
      </c>
      <c r="E337">
        <v>181.59</v>
      </c>
      <c r="G337">
        <v>0</v>
      </c>
      <c r="H337" t="s">
        <v>110</v>
      </c>
      <c r="I337">
        <v>181.53</v>
      </c>
      <c r="J337" t="s">
        <v>34</v>
      </c>
      <c r="K337">
        <v>47.820951999999998</v>
      </c>
      <c r="L337">
        <v>-122.279539</v>
      </c>
      <c r="M337" t="s">
        <v>1441</v>
      </c>
      <c r="N337" t="s">
        <v>1442</v>
      </c>
      <c r="O337" t="s">
        <v>113</v>
      </c>
      <c r="P337">
        <v>491</v>
      </c>
      <c r="Q337">
        <v>1610</v>
      </c>
      <c r="R337">
        <v>1601</v>
      </c>
      <c r="S337">
        <v>1706</v>
      </c>
      <c r="T337">
        <v>1604</v>
      </c>
      <c r="U337">
        <v>1610</v>
      </c>
      <c r="V337">
        <v>1601</v>
      </c>
      <c r="W337">
        <v>9999</v>
      </c>
      <c r="X337" t="s">
        <v>38</v>
      </c>
      <c r="Y337">
        <v>1</v>
      </c>
      <c r="Z337">
        <f>ROUND(Table_hqolymsql14p_BridgeInventoryLocation_BRIDGEUNDERLOCATIONS[[#This Row],[VCMIN]] / 100, 0) * 12 + MOD(Table_hqolymsql14p_BridgeInventoryLocation_BRIDGEUNDERLOCATIONS[[#This Row],[VCMIN]], 100)</f>
        <v>193</v>
      </c>
      <c r="AA337">
        <f>Table_hqolymsql14p_BridgeInventoryLocation_BRIDGEUNDERLOCATIONS[[#This Row],[VCMIN_Inches]]-3</f>
        <v>190</v>
      </c>
      <c r="AB33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338" spans="1:28" x14ac:dyDescent="0.3">
      <c r="A338">
        <v>337</v>
      </c>
      <c r="B338" t="s">
        <v>1443</v>
      </c>
      <c r="C338" t="s">
        <v>1444</v>
      </c>
      <c r="D338" t="s">
        <v>32</v>
      </c>
      <c r="E338">
        <v>0.13</v>
      </c>
      <c r="G338">
        <v>0</v>
      </c>
      <c r="H338" t="s">
        <v>296</v>
      </c>
      <c r="I338">
        <v>0.13</v>
      </c>
      <c r="J338" t="s">
        <v>34</v>
      </c>
      <c r="K338">
        <v>45.622425</v>
      </c>
      <c r="L338">
        <v>-122.66965999999999</v>
      </c>
      <c r="M338" t="s">
        <v>297</v>
      </c>
      <c r="N338" t="s">
        <v>1445</v>
      </c>
      <c r="O338" t="s">
        <v>298</v>
      </c>
      <c r="P338">
        <v>427</v>
      </c>
      <c r="Q338">
        <v>1605</v>
      </c>
      <c r="R338">
        <v>1605</v>
      </c>
      <c r="S338">
        <v>1609</v>
      </c>
      <c r="T338">
        <v>1606</v>
      </c>
      <c r="U338">
        <v>1605</v>
      </c>
      <c r="V338">
        <v>1605</v>
      </c>
      <c r="W338">
        <v>9999</v>
      </c>
      <c r="X338" t="s">
        <v>38</v>
      </c>
      <c r="Y338">
        <v>1</v>
      </c>
      <c r="Z338">
        <f>ROUND(Table_hqolymsql14p_BridgeInventoryLocation_BRIDGEUNDERLOCATIONS[[#This Row],[VCMIN]] / 100, 0) * 12 + MOD(Table_hqolymsql14p_BridgeInventoryLocation_BRIDGEUNDERLOCATIONS[[#This Row],[VCMIN]], 100)</f>
        <v>197</v>
      </c>
      <c r="AA338">
        <f>Table_hqolymsql14p_BridgeInventoryLocation_BRIDGEUNDERLOCATIONS[[#This Row],[VCMIN_Inches]]-3</f>
        <v>194</v>
      </c>
      <c r="AB33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339" spans="1:28" x14ac:dyDescent="0.3">
      <c r="A339">
        <v>338</v>
      </c>
      <c r="B339" t="s">
        <v>1446</v>
      </c>
      <c r="C339" t="s">
        <v>1447</v>
      </c>
      <c r="D339" t="s">
        <v>32</v>
      </c>
      <c r="E339">
        <v>144.08000000000001</v>
      </c>
      <c r="G339">
        <v>0</v>
      </c>
      <c r="H339" t="s">
        <v>110</v>
      </c>
      <c r="I339">
        <v>144.02000000000001</v>
      </c>
      <c r="J339" t="s">
        <v>34</v>
      </c>
      <c r="K339">
        <v>47.317771</v>
      </c>
      <c r="L339">
        <v>-122.296656</v>
      </c>
      <c r="M339" t="s">
        <v>1448</v>
      </c>
      <c r="N339" t="s">
        <v>1449</v>
      </c>
      <c r="O339" t="s">
        <v>580</v>
      </c>
      <c r="P339">
        <v>128</v>
      </c>
      <c r="Q339">
        <v>1709</v>
      </c>
      <c r="R339">
        <v>1709</v>
      </c>
      <c r="U339">
        <v>1709</v>
      </c>
      <c r="V339">
        <v>1709</v>
      </c>
      <c r="W339">
        <v>9999</v>
      </c>
      <c r="X339" t="s">
        <v>38</v>
      </c>
      <c r="Y339">
        <v>1</v>
      </c>
      <c r="Z339">
        <f>ROUND(Table_hqolymsql14p_BridgeInventoryLocation_BRIDGEUNDERLOCATIONS[[#This Row],[VCMIN]] / 100, 0) * 12 + MOD(Table_hqolymsql14p_BridgeInventoryLocation_BRIDGEUNDERLOCATIONS[[#This Row],[VCMIN]], 100)</f>
        <v>213</v>
      </c>
      <c r="AA339">
        <f>Table_hqolymsql14p_BridgeInventoryLocation_BRIDGEUNDERLOCATIONS[[#This Row],[VCMIN_Inches]]-3</f>
        <v>210</v>
      </c>
      <c r="AB339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340" spans="1:28" x14ac:dyDescent="0.3">
      <c r="A340">
        <v>339</v>
      </c>
      <c r="B340" t="s">
        <v>1450</v>
      </c>
      <c r="C340" t="s">
        <v>1451</v>
      </c>
      <c r="D340" t="s">
        <v>32</v>
      </c>
      <c r="E340">
        <v>158.03</v>
      </c>
      <c r="G340">
        <v>0</v>
      </c>
      <c r="H340" t="s">
        <v>110</v>
      </c>
      <c r="I340">
        <v>157.97</v>
      </c>
      <c r="J340" t="s">
        <v>34</v>
      </c>
      <c r="K340">
        <v>47.507345999999998</v>
      </c>
      <c r="L340">
        <v>-122.28140399999999</v>
      </c>
      <c r="M340" t="s">
        <v>1452</v>
      </c>
      <c r="N340" t="s">
        <v>278</v>
      </c>
      <c r="O340" t="s">
        <v>113</v>
      </c>
      <c r="P340">
        <v>9824</v>
      </c>
      <c r="Q340">
        <v>3508</v>
      </c>
      <c r="R340">
        <v>3211</v>
      </c>
      <c r="S340">
        <v>3601</v>
      </c>
      <c r="T340">
        <v>3505</v>
      </c>
      <c r="U340">
        <v>3508</v>
      </c>
      <c r="V340">
        <v>3211</v>
      </c>
      <c r="X340" t="s">
        <v>38</v>
      </c>
      <c r="Y340">
        <v>1</v>
      </c>
      <c r="Z340">
        <f>ROUND(Table_hqolymsql14p_BridgeInventoryLocation_BRIDGEUNDERLOCATIONS[[#This Row],[VCMIN]] / 100, 0) * 12 + MOD(Table_hqolymsql14p_BridgeInventoryLocation_BRIDGEUNDERLOCATIONS[[#This Row],[VCMIN]], 100)</f>
        <v>395</v>
      </c>
      <c r="AA340">
        <f>Table_hqolymsql14p_BridgeInventoryLocation_BRIDGEUNDERLOCATIONS[[#This Row],[VCMIN_Inches]]-3</f>
        <v>392</v>
      </c>
      <c r="AB340">
        <f>(TRUNC((Table_hqolymsql14p_BridgeInventoryLocation_BRIDGEUNDERLOCATIONS[[#This Row],[Reported Inches]]/12))*100) + MOD(Table_hqolymsql14p_BridgeInventoryLocation_BRIDGEUNDERLOCATIONS[[#This Row],[Reported Inches]], 12)</f>
        <v>3208</v>
      </c>
    </row>
    <row r="341" spans="1:28" x14ac:dyDescent="0.3">
      <c r="A341">
        <v>340</v>
      </c>
      <c r="B341" t="s">
        <v>1453</v>
      </c>
      <c r="C341" t="s">
        <v>1454</v>
      </c>
      <c r="D341" t="s">
        <v>32</v>
      </c>
      <c r="E341">
        <v>10.16</v>
      </c>
      <c r="G341">
        <v>0</v>
      </c>
      <c r="H341" t="s">
        <v>195</v>
      </c>
      <c r="I341">
        <v>36.75</v>
      </c>
      <c r="J341" t="s">
        <v>34</v>
      </c>
      <c r="K341">
        <v>45.718044999999996</v>
      </c>
      <c r="L341">
        <v>-122.64952</v>
      </c>
      <c r="M341" t="s">
        <v>1455</v>
      </c>
      <c r="N341" t="s">
        <v>1385</v>
      </c>
      <c r="O341" t="s">
        <v>198</v>
      </c>
      <c r="P341">
        <v>398</v>
      </c>
      <c r="Q341">
        <v>1704</v>
      </c>
      <c r="R341">
        <v>1703</v>
      </c>
      <c r="S341">
        <v>1704</v>
      </c>
      <c r="T341">
        <v>1704</v>
      </c>
      <c r="U341">
        <v>1704</v>
      </c>
      <c r="V341">
        <v>1703</v>
      </c>
      <c r="W341">
        <v>9999</v>
      </c>
      <c r="X341" t="s">
        <v>38</v>
      </c>
      <c r="Y341">
        <v>1</v>
      </c>
      <c r="Z341">
        <f>ROUND(Table_hqolymsql14p_BridgeInventoryLocation_BRIDGEUNDERLOCATIONS[[#This Row],[VCMIN]] / 100, 0) * 12 + MOD(Table_hqolymsql14p_BridgeInventoryLocation_BRIDGEUNDERLOCATIONS[[#This Row],[VCMIN]], 100)</f>
        <v>207</v>
      </c>
      <c r="AA341">
        <f>Table_hqolymsql14p_BridgeInventoryLocation_BRIDGEUNDERLOCATIONS[[#This Row],[VCMIN_Inches]]-3</f>
        <v>204</v>
      </c>
      <c r="AB341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342" spans="1:28" x14ac:dyDescent="0.3">
      <c r="A342">
        <v>341</v>
      </c>
      <c r="B342" t="s">
        <v>1456</v>
      </c>
      <c r="C342" t="s">
        <v>1457</v>
      </c>
      <c r="D342" t="s">
        <v>32</v>
      </c>
      <c r="E342">
        <v>125.29</v>
      </c>
      <c r="G342">
        <v>0</v>
      </c>
      <c r="H342" t="s">
        <v>110</v>
      </c>
      <c r="I342">
        <v>125.23</v>
      </c>
      <c r="J342" t="s">
        <v>34</v>
      </c>
      <c r="K342">
        <v>47.141579</v>
      </c>
      <c r="L342">
        <v>-122.515034</v>
      </c>
      <c r="M342" t="s">
        <v>1458</v>
      </c>
      <c r="N342" t="s">
        <v>1459</v>
      </c>
      <c r="O342" t="s">
        <v>113</v>
      </c>
      <c r="P342">
        <v>139</v>
      </c>
      <c r="Q342">
        <v>1509</v>
      </c>
      <c r="R342">
        <v>1411</v>
      </c>
      <c r="S342">
        <v>1602</v>
      </c>
      <c r="T342">
        <v>1508</v>
      </c>
      <c r="U342">
        <v>1509</v>
      </c>
      <c r="V342">
        <v>1411</v>
      </c>
      <c r="W342">
        <v>9999</v>
      </c>
      <c r="X342" t="s">
        <v>38</v>
      </c>
      <c r="Y342">
        <v>1</v>
      </c>
      <c r="Z342">
        <f>ROUND(Table_hqolymsql14p_BridgeInventoryLocation_BRIDGEUNDERLOCATIONS[[#This Row],[VCMIN]] / 100, 0) * 12 + MOD(Table_hqolymsql14p_BridgeInventoryLocation_BRIDGEUNDERLOCATIONS[[#This Row],[VCMIN]], 100)</f>
        <v>179</v>
      </c>
      <c r="AA342">
        <f>Table_hqolymsql14p_BridgeInventoryLocation_BRIDGEUNDERLOCATIONS[[#This Row],[VCMIN_Inches]]-3</f>
        <v>176</v>
      </c>
      <c r="AB342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343" spans="1:28" x14ac:dyDescent="0.3">
      <c r="A343">
        <v>342</v>
      </c>
      <c r="B343" t="s">
        <v>1460</v>
      </c>
      <c r="C343" t="s">
        <v>1461</v>
      </c>
      <c r="D343" t="s">
        <v>32</v>
      </c>
      <c r="E343">
        <v>89.91</v>
      </c>
      <c r="G343">
        <v>0</v>
      </c>
      <c r="H343" t="s">
        <v>110</v>
      </c>
      <c r="I343">
        <v>89.84</v>
      </c>
      <c r="J343" t="s">
        <v>34</v>
      </c>
      <c r="K343">
        <v>46.822550999999997</v>
      </c>
      <c r="L343">
        <v>-122.995321</v>
      </c>
      <c r="M343" t="s">
        <v>1462</v>
      </c>
      <c r="N343" t="s">
        <v>1463</v>
      </c>
      <c r="O343" t="s">
        <v>113</v>
      </c>
      <c r="P343">
        <v>402</v>
      </c>
      <c r="Q343">
        <v>1903</v>
      </c>
      <c r="R343">
        <v>1800</v>
      </c>
      <c r="S343">
        <v>1700</v>
      </c>
      <c r="T343">
        <v>1603</v>
      </c>
      <c r="U343">
        <v>1903</v>
      </c>
      <c r="V343">
        <v>1800</v>
      </c>
      <c r="W343">
        <v>9999</v>
      </c>
      <c r="X343" t="s">
        <v>38</v>
      </c>
      <c r="Y343">
        <v>1</v>
      </c>
      <c r="Z343">
        <f>ROUND(Table_hqolymsql14p_BridgeInventoryLocation_BRIDGEUNDERLOCATIONS[[#This Row],[VCMIN]] / 100, 0) * 12 + MOD(Table_hqolymsql14p_BridgeInventoryLocation_BRIDGEUNDERLOCATIONS[[#This Row],[VCMIN]], 100)</f>
        <v>216</v>
      </c>
      <c r="AA343">
        <f>Table_hqolymsql14p_BridgeInventoryLocation_BRIDGEUNDERLOCATIONS[[#This Row],[VCMIN_Inches]]-3</f>
        <v>213</v>
      </c>
      <c r="AB343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344" spans="1:28" x14ac:dyDescent="0.3">
      <c r="A344">
        <v>343</v>
      </c>
      <c r="B344" t="s">
        <v>1464</v>
      </c>
      <c r="C344" t="s">
        <v>1465</v>
      </c>
      <c r="D344" t="s">
        <v>32</v>
      </c>
      <c r="E344">
        <v>11.061</v>
      </c>
      <c r="G344">
        <v>0</v>
      </c>
      <c r="H344" t="s">
        <v>207</v>
      </c>
      <c r="I344">
        <v>11.11</v>
      </c>
      <c r="J344" t="s">
        <v>34</v>
      </c>
      <c r="K344">
        <v>47.758904000000001</v>
      </c>
      <c r="L344">
        <v>-122.183877</v>
      </c>
      <c r="M344" t="s">
        <v>1466</v>
      </c>
      <c r="N344" t="s">
        <v>210</v>
      </c>
      <c r="O344" t="s">
        <v>1467</v>
      </c>
      <c r="P344">
        <v>2335</v>
      </c>
      <c r="Q344">
        <v>3305</v>
      </c>
      <c r="R344">
        <v>3305</v>
      </c>
      <c r="S344">
        <v>3305</v>
      </c>
      <c r="T344">
        <v>3305</v>
      </c>
      <c r="U344">
        <v>3305</v>
      </c>
      <c r="V344">
        <v>3305</v>
      </c>
      <c r="W344">
        <v>9999</v>
      </c>
      <c r="X344" t="s">
        <v>645</v>
      </c>
      <c r="Y344">
        <v>1</v>
      </c>
      <c r="Z344">
        <f>ROUND(Table_hqolymsql14p_BridgeInventoryLocation_BRIDGEUNDERLOCATIONS[[#This Row],[VCMIN]] / 100, 0) * 12 + MOD(Table_hqolymsql14p_BridgeInventoryLocation_BRIDGEUNDERLOCATIONS[[#This Row],[VCMIN]], 100)</f>
        <v>401</v>
      </c>
      <c r="AA344">
        <f>Table_hqolymsql14p_BridgeInventoryLocation_BRIDGEUNDERLOCATIONS[[#This Row],[VCMIN_Inches]]-3</f>
        <v>398</v>
      </c>
      <c r="AB344">
        <f>(TRUNC((Table_hqolymsql14p_BridgeInventoryLocation_BRIDGEUNDERLOCATIONS[[#This Row],[Reported Inches]]/12))*100) + MOD(Table_hqolymsql14p_BridgeInventoryLocation_BRIDGEUNDERLOCATIONS[[#This Row],[Reported Inches]], 12)</f>
        <v>3302</v>
      </c>
    </row>
    <row r="345" spans="1:28" x14ac:dyDescent="0.3">
      <c r="A345">
        <v>344</v>
      </c>
      <c r="B345" t="s">
        <v>1468</v>
      </c>
      <c r="C345" t="s">
        <v>1469</v>
      </c>
      <c r="D345" t="s">
        <v>32</v>
      </c>
      <c r="E345">
        <v>3.12</v>
      </c>
      <c r="G345">
        <v>0</v>
      </c>
      <c r="H345" t="s">
        <v>1470</v>
      </c>
      <c r="I345">
        <v>3.51</v>
      </c>
      <c r="J345" t="s">
        <v>34</v>
      </c>
      <c r="K345">
        <v>47.463586999999997</v>
      </c>
      <c r="L345">
        <v>-122.270583</v>
      </c>
      <c r="M345" t="s">
        <v>1471</v>
      </c>
      <c r="N345" t="s">
        <v>1472</v>
      </c>
      <c r="O345" t="s">
        <v>810</v>
      </c>
      <c r="P345">
        <v>295</v>
      </c>
      <c r="Q345">
        <v>1905</v>
      </c>
      <c r="R345">
        <v>1708</v>
      </c>
      <c r="S345">
        <v>2909</v>
      </c>
      <c r="T345">
        <v>2810</v>
      </c>
      <c r="U345">
        <v>1905</v>
      </c>
      <c r="V345">
        <v>1708</v>
      </c>
      <c r="W345">
        <v>9999</v>
      </c>
      <c r="X345" t="s">
        <v>38</v>
      </c>
      <c r="Y345">
        <v>1</v>
      </c>
      <c r="Z345">
        <f>ROUND(Table_hqolymsql14p_BridgeInventoryLocation_BRIDGEUNDERLOCATIONS[[#This Row],[VCMIN]] / 100, 0) * 12 + MOD(Table_hqolymsql14p_BridgeInventoryLocation_BRIDGEUNDERLOCATIONS[[#This Row],[VCMIN]], 100)</f>
        <v>212</v>
      </c>
      <c r="AA345">
        <f>Table_hqolymsql14p_BridgeInventoryLocation_BRIDGEUNDERLOCATIONS[[#This Row],[VCMIN_Inches]]-3</f>
        <v>209</v>
      </c>
      <c r="AB345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346" spans="1:28" x14ac:dyDescent="0.3">
      <c r="A346">
        <v>345</v>
      </c>
      <c r="B346" t="s">
        <v>1473</v>
      </c>
      <c r="C346" t="s">
        <v>1474</v>
      </c>
      <c r="D346" t="s">
        <v>32</v>
      </c>
      <c r="E346">
        <v>2.83</v>
      </c>
      <c r="G346">
        <v>0</v>
      </c>
      <c r="H346" t="s">
        <v>110</v>
      </c>
      <c r="I346">
        <v>2.83</v>
      </c>
      <c r="J346" t="s">
        <v>34</v>
      </c>
      <c r="K346">
        <v>45.656430999999998</v>
      </c>
      <c r="L346">
        <v>-122.664383</v>
      </c>
      <c r="M346" t="s">
        <v>1475</v>
      </c>
      <c r="N346" t="s">
        <v>1476</v>
      </c>
      <c r="O346" t="s">
        <v>113</v>
      </c>
      <c r="P346">
        <v>244</v>
      </c>
      <c r="Q346">
        <v>1706</v>
      </c>
      <c r="R346">
        <v>1706</v>
      </c>
      <c r="S346">
        <v>1706</v>
      </c>
      <c r="T346">
        <v>1706</v>
      </c>
      <c r="U346">
        <v>1706</v>
      </c>
      <c r="V346">
        <v>1706</v>
      </c>
      <c r="W346">
        <v>9999</v>
      </c>
      <c r="X346" t="s">
        <v>38</v>
      </c>
      <c r="Y346">
        <v>1</v>
      </c>
      <c r="Z346">
        <f>ROUND(Table_hqolymsql14p_BridgeInventoryLocation_BRIDGEUNDERLOCATIONS[[#This Row],[VCMIN]] / 100, 0) * 12 + MOD(Table_hqolymsql14p_BridgeInventoryLocation_BRIDGEUNDERLOCATIONS[[#This Row],[VCMIN]], 100)</f>
        <v>210</v>
      </c>
      <c r="AA346">
        <f>Table_hqolymsql14p_BridgeInventoryLocation_BRIDGEUNDERLOCATIONS[[#This Row],[VCMIN_Inches]]-3</f>
        <v>207</v>
      </c>
      <c r="AB346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347" spans="1:28" x14ac:dyDescent="0.3">
      <c r="A347">
        <v>346</v>
      </c>
      <c r="B347" t="s">
        <v>1477</v>
      </c>
      <c r="C347" t="s">
        <v>1478</v>
      </c>
      <c r="D347" t="s">
        <v>32</v>
      </c>
      <c r="E347">
        <v>8.3699999999999992</v>
      </c>
      <c r="G347">
        <v>0</v>
      </c>
      <c r="H347" t="s">
        <v>73</v>
      </c>
      <c r="I347">
        <v>8.3699999999999992</v>
      </c>
      <c r="J347" t="s">
        <v>34</v>
      </c>
      <c r="K347">
        <v>47.159174</v>
      </c>
      <c r="L347">
        <v>-122.304041</v>
      </c>
      <c r="M347" t="s">
        <v>1479</v>
      </c>
      <c r="N347" t="s">
        <v>1480</v>
      </c>
      <c r="O347" t="s">
        <v>76</v>
      </c>
      <c r="P347">
        <v>284</v>
      </c>
      <c r="Q347">
        <v>1605</v>
      </c>
      <c r="R347">
        <v>1600</v>
      </c>
      <c r="S347">
        <v>1808</v>
      </c>
      <c r="T347">
        <v>1804</v>
      </c>
      <c r="U347">
        <v>1605</v>
      </c>
      <c r="V347">
        <v>1600</v>
      </c>
      <c r="W347">
        <v>9999</v>
      </c>
      <c r="X347" t="s">
        <v>38</v>
      </c>
      <c r="Y347">
        <v>1</v>
      </c>
      <c r="Z347">
        <f>ROUND(Table_hqolymsql14p_BridgeInventoryLocation_BRIDGEUNDERLOCATIONS[[#This Row],[VCMIN]] / 100, 0) * 12 + MOD(Table_hqolymsql14p_BridgeInventoryLocation_BRIDGEUNDERLOCATIONS[[#This Row],[VCMIN]], 100)</f>
        <v>192</v>
      </c>
      <c r="AA347">
        <f>Table_hqolymsql14p_BridgeInventoryLocation_BRIDGEUNDERLOCATIONS[[#This Row],[VCMIN_Inches]]-3</f>
        <v>189</v>
      </c>
      <c r="AB347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348" spans="1:28" x14ac:dyDescent="0.3">
      <c r="A348">
        <v>347</v>
      </c>
      <c r="B348" t="s">
        <v>1481</v>
      </c>
      <c r="C348" t="s">
        <v>1482</v>
      </c>
      <c r="D348" t="s">
        <v>32</v>
      </c>
      <c r="E348">
        <v>74.08</v>
      </c>
      <c r="G348">
        <v>0</v>
      </c>
      <c r="H348" t="s">
        <v>92</v>
      </c>
      <c r="I348">
        <v>74.11</v>
      </c>
      <c r="J348" t="s">
        <v>34</v>
      </c>
      <c r="K348">
        <v>46.264020000000002</v>
      </c>
      <c r="L348">
        <v>-119.89451699999999</v>
      </c>
      <c r="M348" t="s">
        <v>1483</v>
      </c>
      <c r="N348" t="s">
        <v>1484</v>
      </c>
      <c r="O348" t="s">
        <v>95</v>
      </c>
      <c r="P348">
        <v>262</v>
      </c>
      <c r="Q348">
        <v>1707</v>
      </c>
      <c r="R348">
        <v>1700</v>
      </c>
      <c r="S348">
        <v>1703</v>
      </c>
      <c r="T348">
        <v>1611</v>
      </c>
      <c r="U348">
        <v>1707</v>
      </c>
      <c r="V348">
        <v>1700</v>
      </c>
      <c r="W348">
        <v>9999</v>
      </c>
      <c r="X348" t="s">
        <v>38</v>
      </c>
      <c r="Y348">
        <v>1</v>
      </c>
      <c r="Z348">
        <f>ROUND(Table_hqolymsql14p_BridgeInventoryLocation_BRIDGEUNDERLOCATIONS[[#This Row],[VCMIN]] / 100, 0) * 12 + MOD(Table_hqolymsql14p_BridgeInventoryLocation_BRIDGEUNDERLOCATIONS[[#This Row],[VCMIN]], 100)</f>
        <v>204</v>
      </c>
      <c r="AA348">
        <f>Table_hqolymsql14p_BridgeInventoryLocation_BRIDGEUNDERLOCATIONS[[#This Row],[VCMIN_Inches]]-3</f>
        <v>201</v>
      </c>
      <c r="AB34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349" spans="1:28" x14ac:dyDescent="0.3">
      <c r="A349">
        <v>348</v>
      </c>
      <c r="B349" t="s">
        <v>1485</v>
      </c>
      <c r="C349" t="s">
        <v>1486</v>
      </c>
      <c r="D349" t="s">
        <v>32</v>
      </c>
      <c r="E349">
        <v>3.57</v>
      </c>
      <c r="G349">
        <v>0</v>
      </c>
      <c r="H349" t="s">
        <v>98</v>
      </c>
      <c r="I349">
        <v>3.57</v>
      </c>
      <c r="J349" t="s">
        <v>34</v>
      </c>
      <c r="K349">
        <v>47.479208</v>
      </c>
      <c r="L349">
        <v>-122.202327</v>
      </c>
      <c r="M349" t="s">
        <v>1487</v>
      </c>
      <c r="N349" t="s">
        <v>1488</v>
      </c>
      <c r="O349" t="s">
        <v>101</v>
      </c>
      <c r="P349">
        <v>146</v>
      </c>
      <c r="Q349">
        <v>2200</v>
      </c>
      <c r="R349">
        <v>2200</v>
      </c>
      <c r="S349">
        <v>1900</v>
      </c>
      <c r="T349">
        <v>1900</v>
      </c>
      <c r="U349">
        <v>2200</v>
      </c>
      <c r="V349">
        <v>2200</v>
      </c>
      <c r="W349">
        <v>9999</v>
      </c>
      <c r="X349" t="s">
        <v>38</v>
      </c>
      <c r="Y349">
        <v>1</v>
      </c>
      <c r="Z349">
        <f>ROUND(Table_hqolymsql14p_BridgeInventoryLocation_BRIDGEUNDERLOCATIONS[[#This Row],[VCMIN]] / 100, 0) * 12 + MOD(Table_hqolymsql14p_BridgeInventoryLocation_BRIDGEUNDERLOCATIONS[[#This Row],[VCMIN]], 100)</f>
        <v>264</v>
      </c>
      <c r="AA349">
        <f>Table_hqolymsql14p_BridgeInventoryLocation_BRIDGEUNDERLOCATIONS[[#This Row],[VCMIN_Inches]]-3</f>
        <v>261</v>
      </c>
      <c r="AB349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350" spans="1:28" x14ac:dyDescent="0.3">
      <c r="A350">
        <v>349</v>
      </c>
      <c r="B350" t="s">
        <v>1489</v>
      </c>
      <c r="C350" t="s">
        <v>1490</v>
      </c>
      <c r="D350" t="s">
        <v>32</v>
      </c>
      <c r="E350">
        <v>161.27000000000001</v>
      </c>
      <c r="G350">
        <v>0</v>
      </c>
      <c r="H350" t="s">
        <v>110</v>
      </c>
      <c r="I350">
        <v>161.21</v>
      </c>
      <c r="J350" t="s">
        <v>34</v>
      </c>
      <c r="K350">
        <v>47.548414999999999</v>
      </c>
      <c r="L350">
        <v>-122.31204099999999</v>
      </c>
      <c r="M350" t="s">
        <v>1491</v>
      </c>
      <c r="N350" t="s">
        <v>1492</v>
      </c>
      <c r="O350" t="s">
        <v>113</v>
      </c>
      <c r="P350">
        <v>287</v>
      </c>
      <c r="Q350">
        <v>1904</v>
      </c>
      <c r="R350">
        <v>1608</v>
      </c>
      <c r="S350">
        <v>1800</v>
      </c>
      <c r="T350">
        <v>1604</v>
      </c>
      <c r="U350">
        <v>1904</v>
      </c>
      <c r="V350">
        <v>1608</v>
      </c>
      <c r="W350">
        <v>9999</v>
      </c>
      <c r="X350" t="s">
        <v>38</v>
      </c>
      <c r="Y350">
        <v>1</v>
      </c>
      <c r="Z350">
        <f>ROUND(Table_hqolymsql14p_BridgeInventoryLocation_BRIDGEUNDERLOCATIONS[[#This Row],[VCMIN]] / 100, 0) * 12 + MOD(Table_hqolymsql14p_BridgeInventoryLocation_BRIDGEUNDERLOCATIONS[[#This Row],[VCMIN]], 100)</f>
        <v>200</v>
      </c>
      <c r="AA350">
        <f>Table_hqolymsql14p_BridgeInventoryLocation_BRIDGEUNDERLOCATIONS[[#This Row],[VCMIN_Inches]]-3</f>
        <v>197</v>
      </c>
      <c r="AB35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51" spans="1:28" x14ac:dyDescent="0.3">
      <c r="A351">
        <v>350</v>
      </c>
      <c r="B351" t="s">
        <v>1493</v>
      </c>
      <c r="C351" t="s">
        <v>1494</v>
      </c>
      <c r="D351" t="s">
        <v>32</v>
      </c>
      <c r="E351">
        <v>141.97999999999999</v>
      </c>
      <c r="G351">
        <v>0</v>
      </c>
      <c r="H351" t="s">
        <v>110</v>
      </c>
      <c r="I351">
        <v>141.91999999999999</v>
      </c>
      <c r="J351" t="s">
        <v>34</v>
      </c>
      <c r="K351">
        <v>47.288114999999998</v>
      </c>
      <c r="L351">
        <v>-122.307371</v>
      </c>
      <c r="M351" t="s">
        <v>539</v>
      </c>
      <c r="N351" t="s">
        <v>1495</v>
      </c>
      <c r="O351" t="s">
        <v>1496</v>
      </c>
      <c r="P351">
        <v>1449</v>
      </c>
      <c r="Q351">
        <v>2200</v>
      </c>
      <c r="R351">
        <v>1911</v>
      </c>
      <c r="S351">
        <v>2009</v>
      </c>
      <c r="T351">
        <v>1907</v>
      </c>
      <c r="U351">
        <v>2200</v>
      </c>
      <c r="V351">
        <v>1911</v>
      </c>
      <c r="W351">
        <v>9999</v>
      </c>
      <c r="X351" t="s">
        <v>34</v>
      </c>
      <c r="Y351">
        <v>1</v>
      </c>
      <c r="Z351">
        <f>ROUND(Table_hqolymsql14p_BridgeInventoryLocation_BRIDGEUNDERLOCATIONS[[#This Row],[VCMIN]] / 100, 0) * 12 + MOD(Table_hqolymsql14p_BridgeInventoryLocation_BRIDGEUNDERLOCATIONS[[#This Row],[VCMIN]], 100)</f>
        <v>239</v>
      </c>
      <c r="AA351">
        <f>Table_hqolymsql14p_BridgeInventoryLocation_BRIDGEUNDERLOCATIONS[[#This Row],[VCMIN_Inches]]-3</f>
        <v>236</v>
      </c>
      <c r="AB351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352" spans="1:28" x14ac:dyDescent="0.3">
      <c r="A352">
        <v>351</v>
      </c>
      <c r="B352" t="s">
        <v>1497</v>
      </c>
      <c r="C352" t="s">
        <v>1498</v>
      </c>
      <c r="D352" t="s">
        <v>32</v>
      </c>
      <c r="E352">
        <v>106.69</v>
      </c>
      <c r="G352">
        <v>0</v>
      </c>
      <c r="H352" t="s">
        <v>110</v>
      </c>
      <c r="I352">
        <v>106.62</v>
      </c>
      <c r="J352" t="s">
        <v>34</v>
      </c>
      <c r="K352">
        <v>47.040343</v>
      </c>
      <c r="L352">
        <v>-122.869086</v>
      </c>
      <c r="M352" t="s">
        <v>1499</v>
      </c>
      <c r="N352" t="s">
        <v>1500</v>
      </c>
      <c r="O352" t="s">
        <v>113</v>
      </c>
      <c r="P352">
        <v>189</v>
      </c>
      <c r="Q352">
        <v>1609</v>
      </c>
      <c r="R352">
        <v>1609</v>
      </c>
      <c r="S352">
        <v>1900</v>
      </c>
      <c r="T352">
        <v>1900</v>
      </c>
      <c r="U352">
        <v>1609</v>
      </c>
      <c r="V352">
        <v>1609</v>
      </c>
      <c r="W352">
        <v>9999</v>
      </c>
      <c r="X352" t="s">
        <v>38</v>
      </c>
      <c r="Y352">
        <v>1</v>
      </c>
      <c r="Z352">
        <f>ROUND(Table_hqolymsql14p_BridgeInventoryLocation_BRIDGEUNDERLOCATIONS[[#This Row],[VCMIN]] / 100, 0) * 12 + MOD(Table_hqolymsql14p_BridgeInventoryLocation_BRIDGEUNDERLOCATIONS[[#This Row],[VCMIN]], 100)</f>
        <v>201</v>
      </c>
      <c r="AA352">
        <f>Table_hqolymsql14p_BridgeInventoryLocation_BRIDGEUNDERLOCATIONS[[#This Row],[VCMIN_Inches]]-3</f>
        <v>198</v>
      </c>
      <c r="AB35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353" spans="1:28" x14ac:dyDescent="0.3">
      <c r="A353">
        <v>352</v>
      </c>
      <c r="B353" t="s">
        <v>1501</v>
      </c>
      <c r="C353" t="s">
        <v>1502</v>
      </c>
      <c r="D353" t="s">
        <v>32</v>
      </c>
      <c r="E353">
        <v>7.97</v>
      </c>
      <c r="G353">
        <v>0</v>
      </c>
      <c r="H353" t="s">
        <v>33</v>
      </c>
      <c r="I353">
        <v>9.91</v>
      </c>
      <c r="J353" t="s">
        <v>34</v>
      </c>
      <c r="K353">
        <v>47.580522000000002</v>
      </c>
      <c r="L353">
        <v>-122.17499599999999</v>
      </c>
      <c r="M353" t="s">
        <v>354</v>
      </c>
      <c r="N353" t="s">
        <v>101</v>
      </c>
      <c r="O353" t="s">
        <v>37</v>
      </c>
      <c r="P353">
        <v>893</v>
      </c>
      <c r="Q353">
        <v>4700</v>
      </c>
      <c r="R353">
        <v>4700</v>
      </c>
      <c r="S353">
        <v>4707</v>
      </c>
      <c r="T353">
        <v>4707</v>
      </c>
      <c r="U353">
        <v>4700</v>
      </c>
      <c r="V353">
        <v>4700</v>
      </c>
      <c r="W353">
        <v>9999</v>
      </c>
      <c r="X353" t="s">
        <v>38</v>
      </c>
      <c r="Y353">
        <v>1</v>
      </c>
      <c r="Z353">
        <f>ROUND(Table_hqolymsql14p_BridgeInventoryLocation_BRIDGEUNDERLOCATIONS[[#This Row],[VCMIN]] / 100, 0) * 12 + MOD(Table_hqolymsql14p_BridgeInventoryLocation_BRIDGEUNDERLOCATIONS[[#This Row],[VCMIN]], 100)</f>
        <v>564</v>
      </c>
      <c r="AA353">
        <f>Table_hqolymsql14p_BridgeInventoryLocation_BRIDGEUNDERLOCATIONS[[#This Row],[VCMIN_Inches]]-3</f>
        <v>561</v>
      </c>
      <c r="AB353">
        <f>(TRUNC((Table_hqolymsql14p_BridgeInventoryLocation_BRIDGEUNDERLOCATIONS[[#This Row],[Reported Inches]]/12))*100) + MOD(Table_hqolymsql14p_BridgeInventoryLocation_BRIDGEUNDERLOCATIONS[[#This Row],[Reported Inches]], 12)</f>
        <v>4609</v>
      </c>
    </row>
    <row r="354" spans="1:28" x14ac:dyDescent="0.3">
      <c r="A354">
        <v>353</v>
      </c>
      <c r="B354" t="s">
        <v>1503</v>
      </c>
      <c r="C354" t="s">
        <v>1504</v>
      </c>
      <c r="D354" t="s">
        <v>32</v>
      </c>
      <c r="E354">
        <v>5.85</v>
      </c>
      <c r="G354">
        <v>0</v>
      </c>
      <c r="H354" t="s">
        <v>296</v>
      </c>
      <c r="I354">
        <v>5.84</v>
      </c>
      <c r="J354" t="s">
        <v>34</v>
      </c>
      <c r="K354">
        <v>45.604908999999999</v>
      </c>
      <c r="L354">
        <v>-122.555952</v>
      </c>
      <c r="M354" t="s">
        <v>1505</v>
      </c>
      <c r="N354" t="s">
        <v>540</v>
      </c>
      <c r="O354" t="s">
        <v>298</v>
      </c>
      <c r="P354">
        <v>276</v>
      </c>
      <c r="Q354">
        <v>1608</v>
      </c>
      <c r="R354">
        <v>1604</v>
      </c>
      <c r="S354">
        <v>1602</v>
      </c>
      <c r="T354">
        <v>1602</v>
      </c>
      <c r="U354">
        <v>1608</v>
      </c>
      <c r="V354">
        <v>1604</v>
      </c>
      <c r="W354">
        <v>9999</v>
      </c>
      <c r="X354" t="s">
        <v>38</v>
      </c>
      <c r="Y354">
        <v>1</v>
      </c>
      <c r="Z354">
        <f>ROUND(Table_hqolymsql14p_BridgeInventoryLocation_BRIDGEUNDERLOCATIONS[[#This Row],[VCMIN]] / 100, 0) * 12 + MOD(Table_hqolymsql14p_BridgeInventoryLocation_BRIDGEUNDERLOCATIONS[[#This Row],[VCMIN]], 100)</f>
        <v>196</v>
      </c>
      <c r="AA354">
        <f>Table_hqolymsql14p_BridgeInventoryLocation_BRIDGEUNDERLOCATIONS[[#This Row],[VCMIN_Inches]]-3</f>
        <v>193</v>
      </c>
      <c r="AB35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355" spans="1:28" x14ac:dyDescent="0.3">
      <c r="A355">
        <v>354</v>
      </c>
      <c r="B355" t="s">
        <v>1506</v>
      </c>
      <c r="C355" t="s">
        <v>1507</v>
      </c>
      <c r="D355" t="s">
        <v>32</v>
      </c>
      <c r="E355">
        <v>261.58</v>
      </c>
      <c r="G355">
        <v>0</v>
      </c>
      <c r="H355" t="s">
        <v>110</v>
      </c>
      <c r="I355">
        <v>261.52</v>
      </c>
      <c r="J355" t="s">
        <v>34</v>
      </c>
      <c r="K355">
        <v>48.833933999999999</v>
      </c>
      <c r="L355">
        <v>-122.564706</v>
      </c>
      <c r="M355" t="s">
        <v>1508</v>
      </c>
      <c r="N355" t="s">
        <v>1509</v>
      </c>
      <c r="O355" t="s">
        <v>113</v>
      </c>
      <c r="P355">
        <v>369</v>
      </c>
      <c r="Q355">
        <v>1704</v>
      </c>
      <c r="R355">
        <v>1704</v>
      </c>
      <c r="S355">
        <v>1610</v>
      </c>
      <c r="T355">
        <v>1610</v>
      </c>
      <c r="U355">
        <v>1704</v>
      </c>
      <c r="V355">
        <v>1704</v>
      </c>
      <c r="W355">
        <v>9999</v>
      </c>
      <c r="X355" t="s">
        <v>38</v>
      </c>
      <c r="Y355">
        <v>1</v>
      </c>
      <c r="Z355">
        <f>ROUND(Table_hqolymsql14p_BridgeInventoryLocation_BRIDGEUNDERLOCATIONS[[#This Row],[VCMIN]] / 100, 0) * 12 + MOD(Table_hqolymsql14p_BridgeInventoryLocation_BRIDGEUNDERLOCATIONS[[#This Row],[VCMIN]], 100)</f>
        <v>208</v>
      </c>
      <c r="AA355">
        <f>Table_hqolymsql14p_BridgeInventoryLocation_BRIDGEUNDERLOCATIONS[[#This Row],[VCMIN_Inches]]-3</f>
        <v>205</v>
      </c>
      <c r="AB355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356" spans="1:28" x14ac:dyDescent="0.3">
      <c r="A356">
        <v>355</v>
      </c>
      <c r="B356" t="s">
        <v>1510</v>
      </c>
      <c r="C356" t="s">
        <v>1511</v>
      </c>
      <c r="D356" t="s">
        <v>32</v>
      </c>
      <c r="E356">
        <v>276.98</v>
      </c>
      <c r="G356">
        <v>0</v>
      </c>
      <c r="H356" t="s">
        <v>33</v>
      </c>
      <c r="I356">
        <v>279.27</v>
      </c>
      <c r="J356" t="s">
        <v>34</v>
      </c>
      <c r="K356">
        <v>47.646008999999999</v>
      </c>
      <c r="L356">
        <v>-117.452986</v>
      </c>
      <c r="M356" t="s">
        <v>1512</v>
      </c>
      <c r="N356" t="s">
        <v>1513</v>
      </c>
      <c r="O356" t="s">
        <v>37</v>
      </c>
      <c r="P356">
        <v>259</v>
      </c>
      <c r="Q356">
        <v>1705</v>
      </c>
      <c r="R356">
        <v>1700</v>
      </c>
      <c r="S356">
        <v>1809</v>
      </c>
      <c r="T356">
        <v>1805</v>
      </c>
      <c r="U356">
        <v>1705</v>
      </c>
      <c r="V356">
        <v>1700</v>
      </c>
      <c r="W356">
        <v>9999</v>
      </c>
      <c r="X356" t="s">
        <v>38</v>
      </c>
      <c r="Y356">
        <v>1</v>
      </c>
      <c r="Z356">
        <f>ROUND(Table_hqolymsql14p_BridgeInventoryLocation_BRIDGEUNDERLOCATIONS[[#This Row],[VCMIN]] / 100, 0) * 12 + MOD(Table_hqolymsql14p_BridgeInventoryLocation_BRIDGEUNDERLOCATIONS[[#This Row],[VCMIN]], 100)</f>
        <v>204</v>
      </c>
      <c r="AA356">
        <f>Table_hqolymsql14p_BridgeInventoryLocation_BRIDGEUNDERLOCATIONS[[#This Row],[VCMIN_Inches]]-3</f>
        <v>201</v>
      </c>
      <c r="AB35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357" spans="1:28" x14ac:dyDescent="0.3">
      <c r="A357">
        <v>356</v>
      </c>
      <c r="B357" t="s">
        <v>1514</v>
      </c>
      <c r="C357" t="s">
        <v>1515</v>
      </c>
      <c r="D357" t="s">
        <v>32</v>
      </c>
      <c r="E357">
        <v>107.381</v>
      </c>
      <c r="G357">
        <v>0</v>
      </c>
      <c r="H357" t="s">
        <v>397</v>
      </c>
      <c r="I357">
        <v>107.32</v>
      </c>
      <c r="J357" t="s">
        <v>34</v>
      </c>
      <c r="K357">
        <v>47.534284</v>
      </c>
      <c r="L357">
        <v>-120.545939</v>
      </c>
      <c r="M357" t="s">
        <v>1516</v>
      </c>
      <c r="N357" t="s">
        <v>1517</v>
      </c>
      <c r="O357" t="s">
        <v>1518</v>
      </c>
      <c r="P357">
        <v>96</v>
      </c>
      <c r="Q357">
        <v>1805</v>
      </c>
      <c r="R357">
        <v>1707</v>
      </c>
      <c r="S357">
        <v>1510</v>
      </c>
      <c r="T357">
        <v>1410</v>
      </c>
      <c r="U357">
        <v>1805</v>
      </c>
      <c r="V357">
        <v>1707</v>
      </c>
      <c r="W357">
        <v>9999</v>
      </c>
      <c r="X357" t="s">
        <v>38</v>
      </c>
      <c r="Y357">
        <v>1</v>
      </c>
      <c r="Z357">
        <f>ROUND(Table_hqolymsql14p_BridgeInventoryLocation_BRIDGEUNDERLOCATIONS[[#This Row],[VCMIN]] / 100, 0) * 12 + MOD(Table_hqolymsql14p_BridgeInventoryLocation_BRIDGEUNDERLOCATIONS[[#This Row],[VCMIN]], 100)</f>
        <v>211</v>
      </c>
      <c r="AA357">
        <f>Table_hqolymsql14p_BridgeInventoryLocation_BRIDGEUNDERLOCATIONS[[#This Row],[VCMIN_Inches]]-3</f>
        <v>208</v>
      </c>
      <c r="AB357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358" spans="1:28" x14ac:dyDescent="0.3">
      <c r="A358">
        <v>357</v>
      </c>
      <c r="B358" t="s">
        <v>1519</v>
      </c>
      <c r="C358" t="s">
        <v>1520</v>
      </c>
      <c r="D358" t="s">
        <v>32</v>
      </c>
      <c r="E358">
        <v>10.57</v>
      </c>
      <c r="G358">
        <v>0</v>
      </c>
      <c r="H358" t="s">
        <v>195</v>
      </c>
      <c r="I358">
        <v>37.159999999999997</v>
      </c>
      <c r="J358" t="s">
        <v>34</v>
      </c>
      <c r="K358">
        <v>45.722175999999997</v>
      </c>
      <c r="L358">
        <v>-122.65502499999999</v>
      </c>
      <c r="M358" t="s">
        <v>1521</v>
      </c>
      <c r="N358" t="s">
        <v>113</v>
      </c>
      <c r="O358" t="s">
        <v>1522</v>
      </c>
      <c r="P358">
        <v>243</v>
      </c>
      <c r="Q358">
        <v>1803</v>
      </c>
      <c r="R358">
        <v>1607</v>
      </c>
      <c r="U358">
        <v>1803</v>
      </c>
      <c r="V358">
        <v>1607</v>
      </c>
      <c r="W358">
        <v>9999</v>
      </c>
      <c r="X358" t="s">
        <v>38</v>
      </c>
      <c r="Y358">
        <v>1</v>
      </c>
      <c r="Z358">
        <f>ROUND(Table_hqolymsql14p_BridgeInventoryLocation_BRIDGEUNDERLOCATIONS[[#This Row],[VCMIN]] / 100, 0) * 12 + MOD(Table_hqolymsql14p_BridgeInventoryLocation_BRIDGEUNDERLOCATIONS[[#This Row],[VCMIN]], 100)</f>
        <v>199</v>
      </c>
      <c r="AA358">
        <f>Table_hqolymsql14p_BridgeInventoryLocation_BRIDGEUNDERLOCATIONS[[#This Row],[VCMIN_Inches]]-3</f>
        <v>196</v>
      </c>
      <c r="AB35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59" spans="1:28" x14ac:dyDescent="0.3">
      <c r="A359">
        <v>358</v>
      </c>
      <c r="B359" t="s">
        <v>1523</v>
      </c>
      <c r="C359" t="s">
        <v>1524</v>
      </c>
      <c r="D359" t="s">
        <v>32</v>
      </c>
      <c r="E359">
        <v>236.45</v>
      </c>
      <c r="G359">
        <v>0</v>
      </c>
      <c r="H359" t="s">
        <v>110</v>
      </c>
      <c r="I359">
        <v>236.39</v>
      </c>
      <c r="J359" t="s">
        <v>34</v>
      </c>
      <c r="K359">
        <v>48.557580999999999</v>
      </c>
      <c r="L359">
        <v>-122.35001099999999</v>
      </c>
      <c r="M359" t="s">
        <v>1525</v>
      </c>
      <c r="N359" t="s">
        <v>1526</v>
      </c>
      <c r="O359" t="s">
        <v>113</v>
      </c>
      <c r="P359">
        <v>265</v>
      </c>
      <c r="Q359">
        <v>1611</v>
      </c>
      <c r="R359">
        <v>1609</v>
      </c>
      <c r="S359">
        <v>1601</v>
      </c>
      <c r="T359">
        <v>1600</v>
      </c>
      <c r="U359">
        <v>1611</v>
      </c>
      <c r="V359">
        <v>1609</v>
      </c>
      <c r="W359">
        <v>9999</v>
      </c>
      <c r="X359" t="s">
        <v>38</v>
      </c>
      <c r="Y359">
        <v>1</v>
      </c>
      <c r="Z359">
        <f>ROUND(Table_hqolymsql14p_BridgeInventoryLocation_BRIDGEUNDERLOCATIONS[[#This Row],[VCMIN]] / 100, 0) * 12 + MOD(Table_hqolymsql14p_BridgeInventoryLocation_BRIDGEUNDERLOCATIONS[[#This Row],[VCMIN]], 100)</f>
        <v>201</v>
      </c>
      <c r="AA359">
        <f>Table_hqolymsql14p_BridgeInventoryLocation_BRIDGEUNDERLOCATIONS[[#This Row],[VCMIN_Inches]]-3</f>
        <v>198</v>
      </c>
      <c r="AB35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360" spans="1:28" x14ac:dyDescent="0.3">
      <c r="A360">
        <v>359</v>
      </c>
      <c r="B360" t="s">
        <v>1527</v>
      </c>
      <c r="C360" t="s">
        <v>1528</v>
      </c>
      <c r="D360" t="s">
        <v>32</v>
      </c>
      <c r="E360">
        <v>182.69</v>
      </c>
      <c r="G360">
        <v>0</v>
      </c>
      <c r="H360" t="s">
        <v>110</v>
      </c>
      <c r="I360">
        <v>182.63</v>
      </c>
      <c r="J360" t="s">
        <v>34</v>
      </c>
      <c r="K360">
        <v>47.832064000000003</v>
      </c>
      <c r="L360">
        <v>-122.262742</v>
      </c>
      <c r="M360" t="s">
        <v>1529</v>
      </c>
      <c r="N360" t="s">
        <v>101</v>
      </c>
      <c r="O360" t="s">
        <v>113</v>
      </c>
      <c r="P360">
        <v>560</v>
      </c>
      <c r="Q360">
        <v>2006</v>
      </c>
      <c r="R360">
        <v>1910</v>
      </c>
      <c r="S360">
        <v>2008</v>
      </c>
      <c r="T360">
        <v>1706</v>
      </c>
      <c r="U360">
        <v>2006</v>
      </c>
      <c r="V360">
        <v>1910</v>
      </c>
      <c r="W360">
        <v>9999</v>
      </c>
      <c r="X360" t="s">
        <v>38</v>
      </c>
      <c r="Y360">
        <v>1</v>
      </c>
      <c r="Z360">
        <f>ROUND(Table_hqolymsql14p_BridgeInventoryLocation_BRIDGEUNDERLOCATIONS[[#This Row],[VCMIN]] / 100, 0) * 12 + MOD(Table_hqolymsql14p_BridgeInventoryLocation_BRIDGEUNDERLOCATIONS[[#This Row],[VCMIN]], 100)</f>
        <v>238</v>
      </c>
      <c r="AA360">
        <f>Table_hqolymsql14p_BridgeInventoryLocation_BRIDGEUNDERLOCATIONS[[#This Row],[VCMIN_Inches]]-3</f>
        <v>235</v>
      </c>
      <c r="AB360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361" spans="1:28" x14ac:dyDescent="0.3">
      <c r="A361">
        <v>360</v>
      </c>
      <c r="B361" t="s">
        <v>1530</v>
      </c>
      <c r="C361" t="s">
        <v>1531</v>
      </c>
      <c r="D361" t="s">
        <v>32</v>
      </c>
      <c r="E361">
        <v>7.39</v>
      </c>
      <c r="G361">
        <v>0</v>
      </c>
      <c r="H361" t="s">
        <v>1532</v>
      </c>
      <c r="I361">
        <v>7.39</v>
      </c>
      <c r="J361" t="s">
        <v>34</v>
      </c>
      <c r="K361">
        <v>47.045369000000001</v>
      </c>
      <c r="L361">
        <v>-123.26311800000001</v>
      </c>
      <c r="M361" t="s">
        <v>1533</v>
      </c>
      <c r="N361" t="s">
        <v>1534</v>
      </c>
      <c r="O361" t="s">
        <v>1535</v>
      </c>
      <c r="P361">
        <v>392</v>
      </c>
      <c r="Q361">
        <v>2007</v>
      </c>
      <c r="R361">
        <v>2000</v>
      </c>
      <c r="S361">
        <v>1902</v>
      </c>
      <c r="T361">
        <v>1805</v>
      </c>
      <c r="U361">
        <v>2007</v>
      </c>
      <c r="V361">
        <v>2000</v>
      </c>
      <c r="W361">
        <v>9999</v>
      </c>
      <c r="X361" t="s">
        <v>38</v>
      </c>
      <c r="Y361">
        <v>1</v>
      </c>
      <c r="Z361">
        <f>ROUND(Table_hqolymsql14p_BridgeInventoryLocation_BRIDGEUNDERLOCATIONS[[#This Row],[VCMIN]] / 100, 0) * 12 + MOD(Table_hqolymsql14p_BridgeInventoryLocation_BRIDGEUNDERLOCATIONS[[#This Row],[VCMIN]], 100)</f>
        <v>240</v>
      </c>
      <c r="AA361">
        <f>Table_hqolymsql14p_BridgeInventoryLocation_BRIDGEUNDERLOCATIONS[[#This Row],[VCMIN_Inches]]-3</f>
        <v>237</v>
      </c>
      <c r="AB361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362" spans="1:28" x14ac:dyDescent="0.3">
      <c r="A362">
        <v>361</v>
      </c>
      <c r="B362" t="s">
        <v>1536</v>
      </c>
      <c r="C362" t="s">
        <v>1537</v>
      </c>
      <c r="D362" t="s">
        <v>32</v>
      </c>
      <c r="E362">
        <v>4.92</v>
      </c>
      <c r="G362">
        <v>0</v>
      </c>
      <c r="H362" t="s">
        <v>145</v>
      </c>
      <c r="I362">
        <v>4.92</v>
      </c>
      <c r="J362" t="s">
        <v>89</v>
      </c>
      <c r="K362">
        <v>48.011327999999999</v>
      </c>
      <c r="L362">
        <v>-122.190259</v>
      </c>
      <c r="M362" t="s">
        <v>1538</v>
      </c>
      <c r="N362" t="s">
        <v>1539</v>
      </c>
      <c r="O362" t="s">
        <v>1540</v>
      </c>
      <c r="P362">
        <v>64</v>
      </c>
      <c r="Q362">
        <v>1505</v>
      </c>
      <c r="R362">
        <v>1505</v>
      </c>
      <c r="S362">
        <v>1710</v>
      </c>
      <c r="T362">
        <v>1609</v>
      </c>
      <c r="U362">
        <v>1505</v>
      </c>
      <c r="V362">
        <v>1505</v>
      </c>
      <c r="W362">
        <v>9999</v>
      </c>
      <c r="X362" t="s">
        <v>38</v>
      </c>
      <c r="Y362">
        <v>1</v>
      </c>
      <c r="Z362">
        <f>ROUND(Table_hqolymsql14p_BridgeInventoryLocation_BRIDGEUNDERLOCATIONS[[#This Row],[VCMIN]] / 100, 0) * 12 + MOD(Table_hqolymsql14p_BridgeInventoryLocation_BRIDGEUNDERLOCATIONS[[#This Row],[VCMIN]], 100)</f>
        <v>185</v>
      </c>
      <c r="AA362">
        <f>Table_hqolymsql14p_BridgeInventoryLocation_BRIDGEUNDERLOCATIONS[[#This Row],[VCMIN_Inches]]-3</f>
        <v>182</v>
      </c>
      <c r="AB362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363" spans="1:28" x14ac:dyDescent="0.3">
      <c r="A363">
        <v>362</v>
      </c>
      <c r="B363" t="s">
        <v>1541</v>
      </c>
      <c r="C363" t="s">
        <v>1542</v>
      </c>
      <c r="D363" t="s">
        <v>32</v>
      </c>
      <c r="E363">
        <v>31.35</v>
      </c>
      <c r="G363">
        <v>0</v>
      </c>
      <c r="H363" t="s">
        <v>92</v>
      </c>
      <c r="I363">
        <v>31.38</v>
      </c>
      <c r="J363" t="s">
        <v>34</v>
      </c>
      <c r="K363">
        <v>46.626519999999999</v>
      </c>
      <c r="L363">
        <v>-120.507745</v>
      </c>
      <c r="M363" t="s">
        <v>1543</v>
      </c>
      <c r="N363" t="s">
        <v>1544</v>
      </c>
      <c r="O363" t="s">
        <v>95</v>
      </c>
      <c r="P363">
        <v>385</v>
      </c>
      <c r="Q363">
        <v>1808</v>
      </c>
      <c r="R363">
        <v>1808</v>
      </c>
      <c r="S363">
        <v>1700</v>
      </c>
      <c r="T363">
        <v>1610</v>
      </c>
      <c r="U363">
        <v>1808</v>
      </c>
      <c r="V363">
        <v>1808</v>
      </c>
      <c r="W363">
        <v>9999</v>
      </c>
      <c r="X363" t="s">
        <v>38</v>
      </c>
      <c r="Y363">
        <v>1</v>
      </c>
      <c r="Z363">
        <f>ROUND(Table_hqolymsql14p_BridgeInventoryLocation_BRIDGEUNDERLOCATIONS[[#This Row],[VCMIN]] / 100, 0) * 12 + MOD(Table_hqolymsql14p_BridgeInventoryLocation_BRIDGEUNDERLOCATIONS[[#This Row],[VCMIN]], 100)</f>
        <v>224</v>
      </c>
      <c r="AA363">
        <f>Table_hqolymsql14p_BridgeInventoryLocation_BRIDGEUNDERLOCATIONS[[#This Row],[VCMIN_Inches]]-3</f>
        <v>221</v>
      </c>
      <c r="AB363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364" spans="1:28" x14ac:dyDescent="0.3">
      <c r="A364">
        <v>363</v>
      </c>
      <c r="B364" t="s">
        <v>1545</v>
      </c>
      <c r="C364" t="s">
        <v>1546</v>
      </c>
      <c r="D364" t="s">
        <v>32</v>
      </c>
      <c r="E364">
        <v>156</v>
      </c>
      <c r="G364">
        <v>0</v>
      </c>
      <c r="H364" t="s">
        <v>110</v>
      </c>
      <c r="I364">
        <v>155.94</v>
      </c>
      <c r="J364" t="s">
        <v>34</v>
      </c>
      <c r="K364">
        <v>47.483024999999998</v>
      </c>
      <c r="L364">
        <v>-122.271558</v>
      </c>
      <c r="M364" t="s">
        <v>1013</v>
      </c>
      <c r="N364" t="s">
        <v>1547</v>
      </c>
      <c r="O364" t="s">
        <v>1548</v>
      </c>
      <c r="P364">
        <v>532</v>
      </c>
      <c r="Q364">
        <v>2006</v>
      </c>
      <c r="R364">
        <v>1611</v>
      </c>
      <c r="S364">
        <v>1707</v>
      </c>
      <c r="T364">
        <v>1608</v>
      </c>
      <c r="U364">
        <v>2006</v>
      </c>
      <c r="V364">
        <v>1611</v>
      </c>
      <c r="W364">
        <v>9999</v>
      </c>
      <c r="X364" t="s">
        <v>38</v>
      </c>
      <c r="Y364">
        <v>1</v>
      </c>
      <c r="Z364">
        <f>ROUND(Table_hqolymsql14p_BridgeInventoryLocation_BRIDGEUNDERLOCATIONS[[#This Row],[VCMIN]] / 100, 0) * 12 + MOD(Table_hqolymsql14p_BridgeInventoryLocation_BRIDGEUNDERLOCATIONS[[#This Row],[VCMIN]], 100)</f>
        <v>203</v>
      </c>
      <c r="AA364">
        <f>Table_hqolymsql14p_BridgeInventoryLocation_BRIDGEUNDERLOCATIONS[[#This Row],[VCMIN_Inches]]-3</f>
        <v>200</v>
      </c>
      <c r="AB364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365" spans="1:28" x14ac:dyDescent="0.3">
      <c r="A365">
        <v>364</v>
      </c>
      <c r="B365" t="s">
        <v>1549</v>
      </c>
      <c r="C365" t="s">
        <v>1550</v>
      </c>
      <c r="D365" t="s">
        <v>32</v>
      </c>
      <c r="E365">
        <v>275.20999999999998</v>
      </c>
      <c r="G365">
        <v>0</v>
      </c>
      <c r="H365" t="s">
        <v>110</v>
      </c>
      <c r="I365">
        <v>275.14999999999998</v>
      </c>
      <c r="J365" t="s">
        <v>34</v>
      </c>
      <c r="K365">
        <v>48.986755000000002</v>
      </c>
      <c r="L365">
        <v>-122.73591399999999</v>
      </c>
      <c r="M365" t="s">
        <v>1551</v>
      </c>
      <c r="N365" t="s">
        <v>1552</v>
      </c>
      <c r="O365" t="s">
        <v>113</v>
      </c>
      <c r="P365">
        <v>252</v>
      </c>
      <c r="Q365">
        <v>1803</v>
      </c>
      <c r="R365">
        <v>1710</v>
      </c>
      <c r="S365">
        <v>1706</v>
      </c>
      <c r="T365">
        <v>1701</v>
      </c>
      <c r="U365">
        <v>1803</v>
      </c>
      <c r="V365">
        <v>1710</v>
      </c>
      <c r="W365">
        <v>9999</v>
      </c>
      <c r="X365" t="s">
        <v>38</v>
      </c>
      <c r="Y365">
        <v>1</v>
      </c>
      <c r="Z365">
        <f>ROUND(Table_hqolymsql14p_BridgeInventoryLocation_BRIDGEUNDERLOCATIONS[[#This Row],[VCMIN]] / 100, 0) * 12 + MOD(Table_hqolymsql14p_BridgeInventoryLocation_BRIDGEUNDERLOCATIONS[[#This Row],[VCMIN]], 100)</f>
        <v>214</v>
      </c>
      <c r="AA365">
        <f>Table_hqolymsql14p_BridgeInventoryLocation_BRIDGEUNDERLOCATIONS[[#This Row],[VCMIN_Inches]]-3</f>
        <v>211</v>
      </c>
      <c r="AB365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366" spans="1:28" x14ac:dyDescent="0.3">
      <c r="A366">
        <v>365</v>
      </c>
      <c r="B366" t="s">
        <v>1553</v>
      </c>
      <c r="C366" t="s">
        <v>1554</v>
      </c>
      <c r="D366" t="s">
        <v>32</v>
      </c>
      <c r="E366">
        <v>29.643999999999998</v>
      </c>
      <c r="G366">
        <v>0</v>
      </c>
      <c r="H366" t="s">
        <v>344</v>
      </c>
      <c r="I366">
        <v>35.9</v>
      </c>
      <c r="J366" t="s">
        <v>34</v>
      </c>
      <c r="K366">
        <v>47.668294000000003</v>
      </c>
      <c r="L366">
        <v>-122.347291</v>
      </c>
      <c r="M366" t="s">
        <v>345</v>
      </c>
      <c r="N366" t="s">
        <v>346</v>
      </c>
      <c r="O366" t="s">
        <v>347</v>
      </c>
      <c r="P366">
        <v>77</v>
      </c>
      <c r="Q366">
        <v>1809</v>
      </c>
      <c r="R366">
        <v>1504</v>
      </c>
      <c r="S366">
        <v>1808</v>
      </c>
      <c r="T366">
        <v>1508</v>
      </c>
      <c r="U366">
        <v>1809</v>
      </c>
      <c r="V366">
        <v>1504</v>
      </c>
      <c r="W366">
        <v>9999</v>
      </c>
      <c r="X366" t="s">
        <v>38</v>
      </c>
      <c r="Y366">
        <v>1</v>
      </c>
      <c r="Z366">
        <f>ROUND(Table_hqolymsql14p_BridgeInventoryLocation_BRIDGEUNDERLOCATIONS[[#This Row],[VCMIN]] / 100, 0) * 12 + MOD(Table_hqolymsql14p_BridgeInventoryLocation_BRIDGEUNDERLOCATIONS[[#This Row],[VCMIN]], 100)</f>
        <v>184</v>
      </c>
      <c r="AA366">
        <f>Table_hqolymsql14p_BridgeInventoryLocation_BRIDGEUNDERLOCATIONS[[#This Row],[VCMIN_Inches]]-3</f>
        <v>181</v>
      </c>
      <c r="AB366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367" spans="1:28" x14ac:dyDescent="0.3">
      <c r="A367">
        <v>366</v>
      </c>
      <c r="B367" t="s">
        <v>1555</v>
      </c>
      <c r="C367" t="s">
        <v>1556</v>
      </c>
      <c r="D367" t="s">
        <v>32</v>
      </c>
      <c r="E367">
        <v>104.84</v>
      </c>
      <c r="G367">
        <v>0</v>
      </c>
      <c r="H367" t="s">
        <v>110</v>
      </c>
      <c r="I367">
        <v>104.77</v>
      </c>
      <c r="J367" t="s">
        <v>34</v>
      </c>
      <c r="K367">
        <v>47.025252999999999</v>
      </c>
      <c r="L367">
        <v>-122.899058</v>
      </c>
      <c r="M367" t="s">
        <v>1557</v>
      </c>
      <c r="N367" t="s">
        <v>1558</v>
      </c>
      <c r="O367" t="s">
        <v>113</v>
      </c>
      <c r="P367">
        <v>283</v>
      </c>
      <c r="Q367">
        <v>2500</v>
      </c>
      <c r="R367">
        <v>1806</v>
      </c>
      <c r="S367">
        <v>2500</v>
      </c>
      <c r="T367">
        <v>1806</v>
      </c>
      <c r="U367">
        <v>2500</v>
      </c>
      <c r="V367">
        <v>1806</v>
      </c>
      <c r="W367">
        <v>9999</v>
      </c>
      <c r="X367" t="s">
        <v>38</v>
      </c>
      <c r="Y367">
        <v>1</v>
      </c>
      <c r="Z367">
        <f>ROUND(Table_hqolymsql14p_BridgeInventoryLocation_BRIDGEUNDERLOCATIONS[[#This Row],[VCMIN]] / 100, 0) * 12 + MOD(Table_hqolymsql14p_BridgeInventoryLocation_BRIDGEUNDERLOCATIONS[[#This Row],[VCMIN]], 100)</f>
        <v>222</v>
      </c>
      <c r="AA367">
        <f>Table_hqolymsql14p_BridgeInventoryLocation_BRIDGEUNDERLOCATIONS[[#This Row],[VCMIN_Inches]]-3</f>
        <v>219</v>
      </c>
      <c r="AB367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368" spans="1:28" x14ac:dyDescent="0.3">
      <c r="A368">
        <v>367</v>
      </c>
      <c r="B368" t="s">
        <v>1559</v>
      </c>
      <c r="C368" t="s">
        <v>1560</v>
      </c>
      <c r="D368" t="s">
        <v>32</v>
      </c>
      <c r="E368">
        <v>20.190000000000001</v>
      </c>
      <c r="G368">
        <v>0</v>
      </c>
      <c r="H368" t="s">
        <v>362</v>
      </c>
      <c r="I368">
        <v>20.190000000000001</v>
      </c>
      <c r="J368" t="s">
        <v>34</v>
      </c>
      <c r="K368">
        <v>47.000898999999997</v>
      </c>
      <c r="L368">
        <v>-123.40317400000001</v>
      </c>
      <c r="M368" t="s">
        <v>1561</v>
      </c>
      <c r="N368" t="s">
        <v>1562</v>
      </c>
      <c r="O368" t="s">
        <v>365</v>
      </c>
      <c r="P368">
        <v>191</v>
      </c>
      <c r="Q368">
        <v>1705</v>
      </c>
      <c r="R368">
        <v>1705</v>
      </c>
      <c r="S368">
        <v>1609</v>
      </c>
      <c r="T368">
        <v>1609</v>
      </c>
      <c r="U368">
        <v>1705</v>
      </c>
      <c r="V368">
        <v>1705</v>
      </c>
      <c r="W368">
        <v>9999</v>
      </c>
      <c r="X368" t="s">
        <v>38</v>
      </c>
      <c r="Y368">
        <v>1</v>
      </c>
      <c r="Z368">
        <f>ROUND(Table_hqolymsql14p_BridgeInventoryLocation_BRIDGEUNDERLOCATIONS[[#This Row],[VCMIN]] / 100, 0) * 12 + MOD(Table_hqolymsql14p_BridgeInventoryLocation_BRIDGEUNDERLOCATIONS[[#This Row],[VCMIN]], 100)</f>
        <v>209</v>
      </c>
      <c r="AA368">
        <f>Table_hqolymsql14p_BridgeInventoryLocation_BRIDGEUNDERLOCATIONS[[#This Row],[VCMIN_Inches]]-3</f>
        <v>206</v>
      </c>
      <c r="AB368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369" spans="1:28" x14ac:dyDescent="0.3">
      <c r="A369">
        <v>368</v>
      </c>
      <c r="B369" t="s">
        <v>1563</v>
      </c>
      <c r="C369" t="s">
        <v>1564</v>
      </c>
      <c r="D369" t="s">
        <v>32</v>
      </c>
      <c r="E369">
        <v>170.87</v>
      </c>
      <c r="G369">
        <v>0</v>
      </c>
      <c r="H369" t="s">
        <v>110</v>
      </c>
      <c r="I369">
        <v>170.81</v>
      </c>
      <c r="J369" t="s">
        <v>34</v>
      </c>
      <c r="K369">
        <v>47.681694999999998</v>
      </c>
      <c r="L369">
        <v>-122.321383</v>
      </c>
      <c r="M369" t="s">
        <v>1565</v>
      </c>
      <c r="N369" t="s">
        <v>210</v>
      </c>
      <c r="O369" t="s">
        <v>1566</v>
      </c>
      <c r="P369">
        <v>358</v>
      </c>
      <c r="Q369">
        <v>2603</v>
      </c>
      <c r="R369">
        <v>2508</v>
      </c>
      <c r="S369">
        <v>2307</v>
      </c>
      <c r="T369">
        <v>2304</v>
      </c>
      <c r="U369">
        <v>2603</v>
      </c>
      <c r="V369">
        <v>2508</v>
      </c>
      <c r="W369">
        <v>9999</v>
      </c>
      <c r="X369" t="s">
        <v>38</v>
      </c>
      <c r="Y369">
        <v>1</v>
      </c>
      <c r="Z369">
        <f>ROUND(Table_hqolymsql14p_BridgeInventoryLocation_BRIDGEUNDERLOCATIONS[[#This Row],[VCMIN]] / 100, 0) * 12 + MOD(Table_hqolymsql14p_BridgeInventoryLocation_BRIDGEUNDERLOCATIONS[[#This Row],[VCMIN]], 100)</f>
        <v>308</v>
      </c>
      <c r="AA369">
        <f>Table_hqolymsql14p_BridgeInventoryLocation_BRIDGEUNDERLOCATIONS[[#This Row],[VCMIN_Inches]]-3</f>
        <v>305</v>
      </c>
      <c r="AB369">
        <f>(TRUNC((Table_hqolymsql14p_BridgeInventoryLocation_BRIDGEUNDERLOCATIONS[[#This Row],[Reported Inches]]/12))*100) + MOD(Table_hqolymsql14p_BridgeInventoryLocation_BRIDGEUNDERLOCATIONS[[#This Row],[Reported Inches]], 12)</f>
        <v>2505</v>
      </c>
    </row>
    <row r="370" spans="1:28" x14ac:dyDescent="0.3">
      <c r="A370">
        <v>369</v>
      </c>
      <c r="B370" t="s">
        <v>1567</v>
      </c>
      <c r="C370" t="s">
        <v>1568</v>
      </c>
      <c r="D370" t="s">
        <v>32</v>
      </c>
      <c r="E370">
        <v>4.0890000000000004</v>
      </c>
      <c r="G370">
        <v>0</v>
      </c>
      <c r="H370" t="s">
        <v>33</v>
      </c>
      <c r="I370">
        <v>6.03</v>
      </c>
      <c r="J370" t="s">
        <v>34</v>
      </c>
      <c r="K370">
        <v>47.590412999999998</v>
      </c>
      <c r="L370">
        <v>-122.25018300000001</v>
      </c>
      <c r="M370" t="s">
        <v>1569</v>
      </c>
      <c r="N370" t="s">
        <v>37</v>
      </c>
      <c r="O370" t="s">
        <v>1570</v>
      </c>
      <c r="P370">
        <v>2873</v>
      </c>
      <c r="Q370">
        <v>1606</v>
      </c>
      <c r="R370">
        <v>1605</v>
      </c>
      <c r="S370">
        <v>1606</v>
      </c>
      <c r="T370">
        <v>1606</v>
      </c>
      <c r="U370">
        <v>1606</v>
      </c>
      <c r="V370">
        <v>1605</v>
      </c>
      <c r="W370">
        <v>9999</v>
      </c>
      <c r="X370" t="s">
        <v>38</v>
      </c>
      <c r="Y370">
        <v>1</v>
      </c>
      <c r="Z370">
        <f>ROUND(Table_hqolymsql14p_BridgeInventoryLocation_BRIDGEUNDERLOCATIONS[[#This Row],[VCMIN]] / 100, 0) * 12 + MOD(Table_hqolymsql14p_BridgeInventoryLocation_BRIDGEUNDERLOCATIONS[[#This Row],[VCMIN]], 100)</f>
        <v>197</v>
      </c>
      <c r="AA370">
        <f>Table_hqolymsql14p_BridgeInventoryLocation_BRIDGEUNDERLOCATIONS[[#This Row],[VCMIN_Inches]]-3</f>
        <v>194</v>
      </c>
      <c r="AB37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371" spans="1:28" x14ac:dyDescent="0.3">
      <c r="A371">
        <v>370</v>
      </c>
      <c r="B371" t="s">
        <v>1571</v>
      </c>
      <c r="C371" t="s">
        <v>1572</v>
      </c>
      <c r="D371" t="s">
        <v>32</v>
      </c>
      <c r="E371">
        <v>36.969000000000001</v>
      </c>
      <c r="G371">
        <v>0</v>
      </c>
      <c r="H371" t="s">
        <v>110</v>
      </c>
      <c r="I371">
        <v>36.97</v>
      </c>
      <c r="J371" t="s">
        <v>34</v>
      </c>
      <c r="K371">
        <v>46.106884999999998</v>
      </c>
      <c r="L371">
        <v>-122.879319</v>
      </c>
      <c r="M371" t="s">
        <v>1573</v>
      </c>
      <c r="N371" t="s">
        <v>1574</v>
      </c>
      <c r="O371" t="s">
        <v>113</v>
      </c>
      <c r="P371">
        <v>280</v>
      </c>
      <c r="Q371">
        <v>1608</v>
      </c>
      <c r="R371">
        <v>1607</v>
      </c>
      <c r="S371">
        <v>1803</v>
      </c>
      <c r="T371">
        <v>1701</v>
      </c>
      <c r="U371">
        <v>1608</v>
      </c>
      <c r="V371">
        <v>1607</v>
      </c>
      <c r="W371">
        <v>9999</v>
      </c>
      <c r="X371" t="s">
        <v>38</v>
      </c>
      <c r="Y371">
        <v>1</v>
      </c>
      <c r="Z371">
        <f>ROUND(Table_hqolymsql14p_BridgeInventoryLocation_BRIDGEUNDERLOCATIONS[[#This Row],[VCMIN]] / 100, 0) * 12 + MOD(Table_hqolymsql14p_BridgeInventoryLocation_BRIDGEUNDERLOCATIONS[[#This Row],[VCMIN]], 100)</f>
        <v>199</v>
      </c>
      <c r="AA371">
        <f>Table_hqolymsql14p_BridgeInventoryLocation_BRIDGEUNDERLOCATIONS[[#This Row],[VCMIN_Inches]]-3</f>
        <v>196</v>
      </c>
      <c r="AB37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72" spans="1:28" x14ac:dyDescent="0.3">
      <c r="A372">
        <v>371</v>
      </c>
      <c r="B372" t="s">
        <v>1575</v>
      </c>
      <c r="C372" t="s">
        <v>1576</v>
      </c>
      <c r="D372" t="s">
        <v>32</v>
      </c>
      <c r="E372">
        <v>165.69</v>
      </c>
      <c r="G372">
        <v>0</v>
      </c>
      <c r="H372" t="s">
        <v>110</v>
      </c>
      <c r="I372">
        <v>165.63</v>
      </c>
      <c r="J372" t="s">
        <v>34</v>
      </c>
      <c r="K372">
        <v>47.607968</v>
      </c>
      <c r="L372">
        <v>-122.330786</v>
      </c>
      <c r="M372" t="s">
        <v>1577</v>
      </c>
      <c r="N372" t="s">
        <v>1578</v>
      </c>
      <c r="O372" t="s">
        <v>113</v>
      </c>
      <c r="P372">
        <v>279</v>
      </c>
      <c r="Q372">
        <v>3406</v>
      </c>
      <c r="R372">
        <v>3105</v>
      </c>
      <c r="S372">
        <v>2408</v>
      </c>
      <c r="T372">
        <v>2108</v>
      </c>
      <c r="U372">
        <v>3406</v>
      </c>
      <c r="V372">
        <v>3105</v>
      </c>
      <c r="W372">
        <v>9999</v>
      </c>
      <c r="X372" t="s">
        <v>38</v>
      </c>
      <c r="Y372">
        <v>1</v>
      </c>
      <c r="Z372">
        <f>ROUND(Table_hqolymsql14p_BridgeInventoryLocation_BRIDGEUNDERLOCATIONS[[#This Row],[VCMIN]] / 100, 0) * 12 + MOD(Table_hqolymsql14p_BridgeInventoryLocation_BRIDGEUNDERLOCATIONS[[#This Row],[VCMIN]], 100)</f>
        <v>377</v>
      </c>
      <c r="AA372">
        <f>Table_hqolymsql14p_BridgeInventoryLocation_BRIDGEUNDERLOCATIONS[[#This Row],[VCMIN_Inches]]-3</f>
        <v>374</v>
      </c>
      <c r="AB372">
        <f>(TRUNC((Table_hqolymsql14p_BridgeInventoryLocation_BRIDGEUNDERLOCATIONS[[#This Row],[Reported Inches]]/12))*100) + MOD(Table_hqolymsql14p_BridgeInventoryLocation_BRIDGEUNDERLOCATIONS[[#This Row],[Reported Inches]], 12)</f>
        <v>3102</v>
      </c>
    </row>
    <row r="373" spans="1:28" x14ac:dyDescent="0.3">
      <c r="A373">
        <v>372</v>
      </c>
      <c r="B373" t="s">
        <v>1579</v>
      </c>
      <c r="C373" t="s">
        <v>1580</v>
      </c>
      <c r="D373" t="s">
        <v>32</v>
      </c>
      <c r="E373">
        <v>265.27</v>
      </c>
      <c r="G373">
        <v>0</v>
      </c>
      <c r="H373" t="s">
        <v>110</v>
      </c>
      <c r="I373">
        <v>265.20999999999998</v>
      </c>
      <c r="J373" t="s">
        <v>34</v>
      </c>
      <c r="K373">
        <v>48.882987</v>
      </c>
      <c r="L373">
        <v>-122.588903</v>
      </c>
      <c r="M373" t="s">
        <v>1581</v>
      </c>
      <c r="N373" t="s">
        <v>1582</v>
      </c>
      <c r="O373" t="s">
        <v>113</v>
      </c>
      <c r="P373">
        <v>319</v>
      </c>
      <c r="Q373">
        <v>1610</v>
      </c>
      <c r="R373">
        <v>1610</v>
      </c>
      <c r="S373">
        <v>1606</v>
      </c>
      <c r="T373">
        <v>1606</v>
      </c>
      <c r="U373">
        <v>1610</v>
      </c>
      <c r="V373">
        <v>1610</v>
      </c>
      <c r="W373">
        <v>9999</v>
      </c>
      <c r="X373" t="s">
        <v>38</v>
      </c>
      <c r="Y373">
        <v>1</v>
      </c>
      <c r="Z373">
        <f>ROUND(Table_hqolymsql14p_BridgeInventoryLocation_BRIDGEUNDERLOCATIONS[[#This Row],[VCMIN]] / 100, 0) * 12 + MOD(Table_hqolymsql14p_BridgeInventoryLocation_BRIDGEUNDERLOCATIONS[[#This Row],[VCMIN]], 100)</f>
        <v>202</v>
      </c>
      <c r="AA373">
        <f>Table_hqolymsql14p_BridgeInventoryLocation_BRIDGEUNDERLOCATIONS[[#This Row],[VCMIN_Inches]]-3</f>
        <v>199</v>
      </c>
      <c r="AB37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374" spans="1:28" x14ac:dyDescent="0.3">
      <c r="A374">
        <v>373</v>
      </c>
      <c r="B374" t="s">
        <v>1583</v>
      </c>
      <c r="C374" t="s">
        <v>1584</v>
      </c>
      <c r="D374" t="s">
        <v>32</v>
      </c>
      <c r="E374">
        <v>2.25</v>
      </c>
      <c r="G374">
        <v>0</v>
      </c>
      <c r="H374" t="s">
        <v>110</v>
      </c>
      <c r="I374">
        <v>2.25</v>
      </c>
      <c r="J374" t="s">
        <v>34</v>
      </c>
      <c r="K374">
        <v>45.648023999999999</v>
      </c>
      <c r="L374">
        <v>-122.661845</v>
      </c>
      <c r="M374" t="s">
        <v>1585</v>
      </c>
      <c r="N374" t="s">
        <v>1586</v>
      </c>
      <c r="O374" t="s">
        <v>113</v>
      </c>
      <c r="P374">
        <v>766</v>
      </c>
      <c r="Q374">
        <v>1707</v>
      </c>
      <c r="R374">
        <v>1608</v>
      </c>
      <c r="S374">
        <v>2002</v>
      </c>
      <c r="T374">
        <v>1902</v>
      </c>
      <c r="U374">
        <v>1707</v>
      </c>
      <c r="V374">
        <v>1608</v>
      </c>
      <c r="W374">
        <v>9999</v>
      </c>
      <c r="X374" t="s">
        <v>38</v>
      </c>
      <c r="Y374">
        <v>1</v>
      </c>
      <c r="Z374">
        <f>ROUND(Table_hqolymsql14p_BridgeInventoryLocation_BRIDGEUNDERLOCATIONS[[#This Row],[VCMIN]] / 100, 0) * 12 + MOD(Table_hqolymsql14p_BridgeInventoryLocation_BRIDGEUNDERLOCATIONS[[#This Row],[VCMIN]], 100)</f>
        <v>200</v>
      </c>
      <c r="AA374">
        <f>Table_hqolymsql14p_BridgeInventoryLocation_BRIDGEUNDERLOCATIONS[[#This Row],[VCMIN_Inches]]-3</f>
        <v>197</v>
      </c>
      <c r="AB37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75" spans="1:28" x14ac:dyDescent="0.3">
      <c r="A375">
        <v>374</v>
      </c>
      <c r="B375" t="s">
        <v>1587</v>
      </c>
      <c r="C375" t="s">
        <v>1588</v>
      </c>
      <c r="D375" t="s">
        <v>32</v>
      </c>
      <c r="E375">
        <v>187.8</v>
      </c>
      <c r="G375">
        <v>0</v>
      </c>
      <c r="H375" t="s">
        <v>110</v>
      </c>
      <c r="I375">
        <v>187.74</v>
      </c>
      <c r="J375" t="s">
        <v>34</v>
      </c>
      <c r="K375">
        <v>47.896417</v>
      </c>
      <c r="L375">
        <v>-122.216601</v>
      </c>
      <c r="M375" t="s">
        <v>1589</v>
      </c>
      <c r="N375" t="s">
        <v>1590</v>
      </c>
      <c r="O375" t="s">
        <v>1591</v>
      </c>
      <c r="P375">
        <v>154</v>
      </c>
      <c r="Q375">
        <v>1607</v>
      </c>
      <c r="R375">
        <v>1607</v>
      </c>
      <c r="S375">
        <v>1607</v>
      </c>
      <c r="T375">
        <v>1607</v>
      </c>
      <c r="W375">
        <v>9999</v>
      </c>
      <c r="X375" t="s">
        <v>38</v>
      </c>
      <c r="Y375">
        <v>1</v>
      </c>
      <c r="Z375">
        <f>ROUND(Table_hqolymsql14p_BridgeInventoryLocation_BRIDGEUNDERLOCATIONS[[#This Row],[VCMIN]] / 100, 0) * 12 + MOD(Table_hqolymsql14p_BridgeInventoryLocation_BRIDGEUNDERLOCATIONS[[#This Row],[VCMIN]], 100)</f>
        <v>199</v>
      </c>
      <c r="AA375">
        <f>Table_hqolymsql14p_BridgeInventoryLocation_BRIDGEUNDERLOCATIONS[[#This Row],[VCMIN_Inches]]-3</f>
        <v>196</v>
      </c>
      <c r="AB37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76" spans="1:28" x14ac:dyDescent="0.3">
      <c r="A376">
        <v>375</v>
      </c>
      <c r="B376" t="s">
        <v>1592</v>
      </c>
      <c r="C376" t="s">
        <v>1593</v>
      </c>
      <c r="D376" t="s">
        <v>32</v>
      </c>
      <c r="E376">
        <v>364.57</v>
      </c>
      <c r="G376">
        <v>0</v>
      </c>
      <c r="H376" t="s">
        <v>104</v>
      </c>
      <c r="I376">
        <v>366.42</v>
      </c>
      <c r="J376" t="s">
        <v>34</v>
      </c>
      <c r="K376">
        <v>47.025863000000001</v>
      </c>
      <c r="L376">
        <v>-122.92310000000001</v>
      </c>
      <c r="M376" t="s">
        <v>1594</v>
      </c>
      <c r="N376" t="s">
        <v>1595</v>
      </c>
      <c r="O376" t="s">
        <v>107</v>
      </c>
      <c r="P376">
        <v>166</v>
      </c>
      <c r="Q376">
        <v>1605</v>
      </c>
      <c r="R376">
        <v>1604</v>
      </c>
      <c r="S376">
        <v>1609</v>
      </c>
      <c r="T376">
        <v>1607</v>
      </c>
      <c r="U376">
        <v>1605</v>
      </c>
      <c r="V376">
        <v>1604</v>
      </c>
      <c r="W376">
        <v>9999</v>
      </c>
      <c r="X376" t="s">
        <v>38</v>
      </c>
      <c r="Y376">
        <v>1</v>
      </c>
      <c r="Z376">
        <f>ROUND(Table_hqolymsql14p_BridgeInventoryLocation_BRIDGEUNDERLOCATIONS[[#This Row],[VCMIN]] / 100, 0) * 12 + MOD(Table_hqolymsql14p_BridgeInventoryLocation_BRIDGEUNDERLOCATIONS[[#This Row],[VCMIN]], 100)</f>
        <v>196</v>
      </c>
      <c r="AA376">
        <f>Table_hqolymsql14p_BridgeInventoryLocation_BRIDGEUNDERLOCATIONS[[#This Row],[VCMIN_Inches]]-3</f>
        <v>193</v>
      </c>
      <c r="AB37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377" spans="1:28" x14ac:dyDescent="0.3">
      <c r="A377">
        <v>376</v>
      </c>
      <c r="B377" t="s">
        <v>1596</v>
      </c>
      <c r="C377" t="s">
        <v>1597</v>
      </c>
      <c r="D377" t="s">
        <v>32</v>
      </c>
      <c r="E377">
        <v>6.02</v>
      </c>
      <c r="G377">
        <v>0</v>
      </c>
      <c r="H377" t="s">
        <v>195</v>
      </c>
      <c r="I377">
        <v>32.61</v>
      </c>
      <c r="J377" t="s">
        <v>34</v>
      </c>
      <c r="K377">
        <v>45.678897999999997</v>
      </c>
      <c r="L377">
        <v>-122.587341</v>
      </c>
      <c r="M377" t="s">
        <v>1598</v>
      </c>
      <c r="N377" t="s">
        <v>1599</v>
      </c>
      <c r="O377" t="s">
        <v>198</v>
      </c>
      <c r="P377">
        <v>429</v>
      </c>
      <c r="Q377">
        <v>1708</v>
      </c>
      <c r="R377">
        <v>1702</v>
      </c>
      <c r="S377">
        <v>1710</v>
      </c>
      <c r="T377">
        <v>1702</v>
      </c>
      <c r="U377">
        <v>1708</v>
      </c>
      <c r="V377">
        <v>1702</v>
      </c>
      <c r="W377">
        <v>9999</v>
      </c>
      <c r="X377" t="s">
        <v>38</v>
      </c>
      <c r="Y377">
        <v>1</v>
      </c>
      <c r="Z377">
        <f>ROUND(Table_hqolymsql14p_BridgeInventoryLocation_BRIDGEUNDERLOCATIONS[[#This Row],[VCMIN]] / 100, 0) * 12 + MOD(Table_hqolymsql14p_BridgeInventoryLocation_BRIDGEUNDERLOCATIONS[[#This Row],[VCMIN]], 100)</f>
        <v>206</v>
      </c>
      <c r="AA377">
        <f>Table_hqolymsql14p_BridgeInventoryLocation_BRIDGEUNDERLOCATIONS[[#This Row],[VCMIN_Inches]]-3</f>
        <v>203</v>
      </c>
      <c r="AB37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378" spans="1:28" x14ac:dyDescent="0.3">
      <c r="A378">
        <v>377</v>
      </c>
      <c r="B378" t="s">
        <v>1600</v>
      </c>
      <c r="C378" t="s">
        <v>1601</v>
      </c>
      <c r="D378" t="s">
        <v>32</v>
      </c>
      <c r="E378">
        <v>268.99</v>
      </c>
      <c r="G378">
        <v>0</v>
      </c>
      <c r="H378" t="s">
        <v>110</v>
      </c>
      <c r="I378">
        <v>268.93</v>
      </c>
      <c r="J378" t="s">
        <v>34</v>
      </c>
      <c r="K378">
        <v>48.923582000000003</v>
      </c>
      <c r="L378">
        <v>-122.63937</v>
      </c>
      <c r="M378" t="s">
        <v>1602</v>
      </c>
      <c r="N378" t="s">
        <v>1603</v>
      </c>
      <c r="O378" t="s">
        <v>113</v>
      </c>
      <c r="P378">
        <v>270</v>
      </c>
      <c r="Q378">
        <v>1608</v>
      </c>
      <c r="R378">
        <v>1608</v>
      </c>
      <c r="S378">
        <v>1608</v>
      </c>
      <c r="T378">
        <v>1608</v>
      </c>
      <c r="U378">
        <v>1608</v>
      </c>
      <c r="V378">
        <v>1608</v>
      </c>
      <c r="W378">
        <v>9999</v>
      </c>
      <c r="X378" t="s">
        <v>38</v>
      </c>
      <c r="Y378">
        <v>1</v>
      </c>
      <c r="Z378">
        <f>ROUND(Table_hqolymsql14p_BridgeInventoryLocation_BRIDGEUNDERLOCATIONS[[#This Row],[VCMIN]] / 100, 0) * 12 + MOD(Table_hqolymsql14p_BridgeInventoryLocation_BRIDGEUNDERLOCATIONS[[#This Row],[VCMIN]], 100)</f>
        <v>200</v>
      </c>
      <c r="AA378">
        <f>Table_hqolymsql14p_BridgeInventoryLocation_BRIDGEUNDERLOCATIONS[[#This Row],[VCMIN_Inches]]-3</f>
        <v>197</v>
      </c>
      <c r="AB37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79" spans="1:28" x14ac:dyDescent="0.3">
      <c r="A379">
        <v>378</v>
      </c>
      <c r="B379" t="s">
        <v>1604</v>
      </c>
      <c r="C379" t="s">
        <v>1605</v>
      </c>
      <c r="D379" t="s">
        <v>32</v>
      </c>
      <c r="E379">
        <v>167.95</v>
      </c>
      <c r="G379">
        <v>0</v>
      </c>
      <c r="H379" t="s">
        <v>33</v>
      </c>
      <c r="I379">
        <v>169.67</v>
      </c>
      <c r="J379" t="s">
        <v>34</v>
      </c>
      <c r="K379">
        <v>47.104151999999999</v>
      </c>
      <c r="L379">
        <v>-119.449478</v>
      </c>
      <c r="M379" t="s">
        <v>1606</v>
      </c>
      <c r="N379" t="s">
        <v>1607</v>
      </c>
      <c r="O379" t="s">
        <v>37</v>
      </c>
      <c r="P379">
        <v>220</v>
      </c>
      <c r="Q379">
        <v>1702</v>
      </c>
      <c r="R379">
        <v>1608</v>
      </c>
      <c r="S379">
        <v>1610</v>
      </c>
      <c r="T379">
        <v>1606</v>
      </c>
      <c r="U379">
        <v>1702</v>
      </c>
      <c r="V379">
        <v>1608</v>
      </c>
      <c r="W379">
        <v>9999</v>
      </c>
      <c r="X379" t="s">
        <v>38</v>
      </c>
      <c r="Y379">
        <v>1</v>
      </c>
      <c r="Z379">
        <f>ROUND(Table_hqolymsql14p_BridgeInventoryLocation_BRIDGEUNDERLOCATIONS[[#This Row],[VCMIN]] / 100, 0) * 12 + MOD(Table_hqolymsql14p_BridgeInventoryLocation_BRIDGEUNDERLOCATIONS[[#This Row],[VCMIN]], 100)</f>
        <v>200</v>
      </c>
      <c r="AA379">
        <f>Table_hqolymsql14p_BridgeInventoryLocation_BRIDGEUNDERLOCATIONS[[#This Row],[VCMIN_Inches]]-3</f>
        <v>197</v>
      </c>
      <c r="AB37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80" spans="1:28" x14ac:dyDescent="0.3">
      <c r="A380">
        <v>379</v>
      </c>
      <c r="B380" t="s">
        <v>1608</v>
      </c>
      <c r="C380" t="s">
        <v>1609</v>
      </c>
      <c r="D380" t="s">
        <v>32</v>
      </c>
      <c r="E380">
        <v>29.15</v>
      </c>
      <c r="G380">
        <v>0</v>
      </c>
      <c r="H380" t="s">
        <v>176</v>
      </c>
      <c r="I380">
        <v>29.68</v>
      </c>
      <c r="J380" t="s">
        <v>34</v>
      </c>
      <c r="K380">
        <v>47.777670000000001</v>
      </c>
      <c r="L380">
        <v>-122.31743400000001</v>
      </c>
      <c r="M380" t="s">
        <v>1610</v>
      </c>
      <c r="N380" t="s">
        <v>1611</v>
      </c>
      <c r="O380" t="s">
        <v>1612</v>
      </c>
      <c r="P380">
        <v>206</v>
      </c>
      <c r="Q380">
        <v>1907</v>
      </c>
      <c r="R380">
        <v>1904</v>
      </c>
      <c r="S380">
        <v>1907</v>
      </c>
      <c r="T380">
        <v>1904</v>
      </c>
      <c r="U380">
        <v>1907</v>
      </c>
      <c r="V380">
        <v>1904</v>
      </c>
      <c r="W380">
        <v>9999</v>
      </c>
      <c r="X380" t="s">
        <v>38</v>
      </c>
      <c r="Y380">
        <v>1</v>
      </c>
      <c r="Z380">
        <f>ROUND(Table_hqolymsql14p_BridgeInventoryLocation_BRIDGEUNDERLOCATIONS[[#This Row],[VCMIN]] / 100, 0) * 12 + MOD(Table_hqolymsql14p_BridgeInventoryLocation_BRIDGEUNDERLOCATIONS[[#This Row],[VCMIN]], 100)</f>
        <v>232</v>
      </c>
      <c r="AA380">
        <f>Table_hqolymsql14p_BridgeInventoryLocation_BRIDGEUNDERLOCATIONS[[#This Row],[VCMIN_Inches]]-3</f>
        <v>229</v>
      </c>
      <c r="AB380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381" spans="1:28" x14ac:dyDescent="0.3">
      <c r="A381">
        <v>380</v>
      </c>
      <c r="B381" t="s">
        <v>1613</v>
      </c>
      <c r="C381" t="s">
        <v>1614</v>
      </c>
      <c r="D381" t="s">
        <v>32</v>
      </c>
      <c r="E381">
        <v>2.3809999999999998</v>
      </c>
      <c r="G381">
        <v>0</v>
      </c>
      <c r="H381" t="s">
        <v>676</v>
      </c>
      <c r="I381">
        <v>2.38</v>
      </c>
      <c r="J381" t="s">
        <v>34</v>
      </c>
      <c r="K381">
        <v>47.864179999999998</v>
      </c>
      <c r="L381">
        <v>-122.274782</v>
      </c>
      <c r="M381" t="s">
        <v>1615</v>
      </c>
      <c r="N381" t="s">
        <v>1616</v>
      </c>
      <c r="O381" t="s">
        <v>679</v>
      </c>
      <c r="P381">
        <v>220</v>
      </c>
      <c r="Q381">
        <v>1702</v>
      </c>
      <c r="R381">
        <v>1702</v>
      </c>
      <c r="S381">
        <v>1702</v>
      </c>
      <c r="T381">
        <v>1702</v>
      </c>
      <c r="U381">
        <v>1702</v>
      </c>
      <c r="V381">
        <v>1702</v>
      </c>
      <c r="W381">
        <v>9999</v>
      </c>
      <c r="X381" t="s">
        <v>38</v>
      </c>
      <c r="Y381">
        <v>1</v>
      </c>
      <c r="Z381">
        <f>ROUND(Table_hqolymsql14p_BridgeInventoryLocation_BRIDGEUNDERLOCATIONS[[#This Row],[VCMIN]] / 100, 0) * 12 + MOD(Table_hqolymsql14p_BridgeInventoryLocation_BRIDGEUNDERLOCATIONS[[#This Row],[VCMIN]], 100)</f>
        <v>206</v>
      </c>
      <c r="AA381">
        <f>Table_hqolymsql14p_BridgeInventoryLocation_BRIDGEUNDERLOCATIONS[[#This Row],[VCMIN_Inches]]-3</f>
        <v>203</v>
      </c>
      <c r="AB38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382" spans="1:28" x14ac:dyDescent="0.3">
      <c r="A382">
        <v>381</v>
      </c>
      <c r="B382" t="s">
        <v>1617</v>
      </c>
      <c r="C382" t="s">
        <v>1618</v>
      </c>
      <c r="D382" t="s">
        <v>32</v>
      </c>
      <c r="E382">
        <v>16.13</v>
      </c>
      <c r="G382">
        <v>0</v>
      </c>
      <c r="H382" t="s">
        <v>33</v>
      </c>
      <c r="I382">
        <v>18.059999999999999</v>
      </c>
      <c r="J382" t="s">
        <v>34</v>
      </c>
      <c r="K382">
        <v>47.531889999999997</v>
      </c>
      <c r="L382">
        <v>-122.022825</v>
      </c>
      <c r="M382" t="s">
        <v>1619</v>
      </c>
      <c r="N382" t="s">
        <v>1620</v>
      </c>
      <c r="O382" t="s">
        <v>1621</v>
      </c>
      <c r="P382">
        <v>374</v>
      </c>
      <c r="Q382">
        <v>2503</v>
      </c>
      <c r="R382">
        <v>2503</v>
      </c>
      <c r="S382">
        <v>1702</v>
      </c>
      <c r="T382">
        <v>1702</v>
      </c>
      <c r="U382">
        <v>2503</v>
      </c>
      <c r="V382">
        <v>2503</v>
      </c>
      <c r="W382">
        <v>9999</v>
      </c>
      <c r="X382" t="s">
        <v>38</v>
      </c>
      <c r="Y382">
        <v>1</v>
      </c>
      <c r="Z382">
        <f>ROUND(Table_hqolymsql14p_BridgeInventoryLocation_BRIDGEUNDERLOCATIONS[[#This Row],[VCMIN]] / 100, 0) * 12 + MOD(Table_hqolymsql14p_BridgeInventoryLocation_BRIDGEUNDERLOCATIONS[[#This Row],[VCMIN]], 100)</f>
        <v>303</v>
      </c>
      <c r="AA382">
        <f>Table_hqolymsql14p_BridgeInventoryLocation_BRIDGEUNDERLOCATIONS[[#This Row],[VCMIN_Inches]]-3</f>
        <v>300</v>
      </c>
      <c r="AB382">
        <f>(TRUNC((Table_hqolymsql14p_BridgeInventoryLocation_BRIDGEUNDERLOCATIONS[[#This Row],[Reported Inches]]/12))*100) + MOD(Table_hqolymsql14p_BridgeInventoryLocation_BRIDGEUNDERLOCATIONS[[#This Row],[Reported Inches]], 12)</f>
        <v>2500</v>
      </c>
    </row>
    <row r="383" spans="1:28" x14ac:dyDescent="0.3">
      <c r="A383">
        <v>382</v>
      </c>
      <c r="B383" t="s">
        <v>1622</v>
      </c>
      <c r="C383" t="s">
        <v>1623</v>
      </c>
      <c r="D383" t="s">
        <v>32</v>
      </c>
      <c r="E383">
        <v>63.49</v>
      </c>
      <c r="G383">
        <v>0</v>
      </c>
      <c r="H383" t="s">
        <v>110</v>
      </c>
      <c r="I383">
        <v>63.42</v>
      </c>
      <c r="J383" t="s">
        <v>34</v>
      </c>
      <c r="K383">
        <v>46.475678000000002</v>
      </c>
      <c r="L383">
        <v>-122.88327099999999</v>
      </c>
      <c r="M383" t="s">
        <v>1624</v>
      </c>
      <c r="N383" t="s">
        <v>1625</v>
      </c>
      <c r="O383" t="s">
        <v>113</v>
      </c>
      <c r="P383">
        <v>207</v>
      </c>
      <c r="Q383">
        <v>1903</v>
      </c>
      <c r="R383">
        <v>1807</v>
      </c>
      <c r="S383">
        <v>1603</v>
      </c>
      <c r="T383">
        <v>1503</v>
      </c>
      <c r="U383">
        <v>1903</v>
      </c>
      <c r="V383">
        <v>1807</v>
      </c>
      <c r="W383">
        <v>9999</v>
      </c>
      <c r="X383" t="s">
        <v>38</v>
      </c>
      <c r="Y383">
        <v>1</v>
      </c>
      <c r="Z383">
        <f>ROUND(Table_hqolymsql14p_BridgeInventoryLocation_BRIDGEUNDERLOCATIONS[[#This Row],[VCMIN]] / 100, 0) * 12 + MOD(Table_hqolymsql14p_BridgeInventoryLocation_BRIDGEUNDERLOCATIONS[[#This Row],[VCMIN]], 100)</f>
        <v>223</v>
      </c>
      <c r="AA383">
        <f>Table_hqolymsql14p_BridgeInventoryLocation_BRIDGEUNDERLOCATIONS[[#This Row],[VCMIN_Inches]]-3</f>
        <v>220</v>
      </c>
      <c r="AB383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384" spans="1:28" x14ac:dyDescent="0.3">
      <c r="A384">
        <v>383</v>
      </c>
      <c r="B384" t="s">
        <v>1626</v>
      </c>
      <c r="C384" t="s">
        <v>1627</v>
      </c>
      <c r="D384" t="s">
        <v>32</v>
      </c>
      <c r="E384">
        <v>31.178999999999998</v>
      </c>
      <c r="G384">
        <v>0</v>
      </c>
      <c r="H384" t="s">
        <v>158</v>
      </c>
      <c r="I384">
        <v>26.38</v>
      </c>
      <c r="J384" t="s">
        <v>34</v>
      </c>
      <c r="K384">
        <v>47.481307999999999</v>
      </c>
      <c r="L384">
        <v>-122.32740200000001</v>
      </c>
      <c r="M384" t="s">
        <v>1628</v>
      </c>
      <c r="N384" t="s">
        <v>1629</v>
      </c>
      <c r="O384" t="s">
        <v>161</v>
      </c>
      <c r="P384">
        <v>209</v>
      </c>
      <c r="Q384">
        <v>1702</v>
      </c>
      <c r="R384">
        <v>1702</v>
      </c>
      <c r="S384">
        <v>1701</v>
      </c>
      <c r="T384">
        <v>1701</v>
      </c>
      <c r="U384">
        <v>1702</v>
      </c>
      <c r="V384">
        <v>1702</v>
      </c>
      <c r="W384">
        <v>9999</v>
      </c>
      <c r="X384" t="s">
        <v>38</v>
      </c>
      <c r="Y384">
        <v>1</v>
      </c>
      <c r="Z384">
        <f>ROUND(Table_hqolymsql14p_BridgeInventoryLocation_BRIDGEUNDERLOCATIONS[[#This Row],[VCMIN]] / 100, 0) * 12 + MOD(Table_hqolymsql14p_BridgeInventoryLocation_BRIDGEUNDERLOCATIONS[[#This Row],[VCMIN]], 100)</f>
        <v>206</v>
      </c>
      <c r="AA384">
        <f>Table_hqolymsql14p_BridgeInventoryLocation_BRIDGEUNDERLOCATIONS[[#This Row],[VCMIN_Inches]]-3</f>
        <v>203</v>
      </c>
      <c r="AB38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385" spans="1:28" x14ac:dyDescent="0.3">
      <c r="A385">
        <v>384</v>
      </c>
      <c r="B385" t="s">
        <v>1630</v>
      </c>
      <c r="C385" t="s">
        <v>1631</v>
      </c>
      <c r="D385" t="s">
        <v>32</v>
      </c>
      <c r="E385">
        <v>82.48</v>
      </c>
      <c r="G385">
        <v>0</v>
      </c>
      <c r="H385" t="s">
        <v>33</v>
      </c>
      <c r="I385">
        <v>84.2</v>
      </c>
      <c r="J385" t="s">
        <v>34</v>
      </c>
      <c r="K385">
        <v>47.191305999999997</v>
      </c>
      <c r="L385">
        <v>-120.936126</v>
      </c>
      <c r="M385" t="s">
        <v>1632</v>
      </c>
      <c r="N385" t="s">
        <v>1633</v>
      </c>
      <c r="O385" t="s">
        <v>37</v>
      </c>
      <c r="P385">
        <v>225</v>
      </c>
      <c r="Q385">
        <v>1606</v>
      </c>
      <c r="R385">
        <v>1605</v>
      </c>
      <c r="S385">
        <v>1605</v>
      </c>
      <c r="T385">
        <v>1605</v>
      </c>
      <c r="U385">
        <v>1606</v>
      </c>
      <c r="V385">
        <v>1605</v>
      </c>
      <c r="W385">
        <v>9999</v>
      </c>
      <c r="X385" t="s">
        <v>38</v>
      </c>
      <c r="Y385">
        <v>1</v>
      </c>
      <c r="Z385">
        <f>ROUND(Table_hqolymsql14p_BridgeInventoryLocation_BRIDGEUNDERLOCATIONS[[#This Row],[VCMIN]] / 100, 0) * 12 + MOD(Table_hqolymsql14p_BridgeInventoryLocation_BRIDGEUNDERLOCATIONS[[#This Row],[VCMIN]], 100)</f>
        <v>197</v>
      </c>
      <c r="AA385">
        <f>Table_hqolymsql14p_BridgeInventoryLocation_BRIDGEUNDERLOCATIONS[[#This Row],[VCMIN_Inches]]-3</f>
        <v>194</v>
      </c>
      <c r="AB38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386" spans="1:28" x14ac:dyDescent="0.3">
      <c r="A386">
        <v>385</v>
      </c>
      <c r="B386" t="s">
        <v>1634</v>
      </c>
      <c r="C386" t="s">
        <v>1635</v>
      </c>
      <c r="D386" t="s">
        <v>32</v>
      </c>
      <c r="E386">
        <v>201.29</v>
      </c>
      <c r="G386">
        <v>0</v>
      </c>
      <c r="H386" t="s">
        <v>362</v>
      </c>
      <c r="I386">
        <v>201.56</v>
      </c>
      <c r="J386" t="s">
        <v>34</v>
      </c>
      <c r="K386">
        <v>46.624068000000001</v>
      </c>
      <c r="L386">
        <v>-120.531527</v>
      </c>
      <c r="M386" t="s">
        <v>1636</v>
      </c>
      <c r="N386" t="s">
        <v>1637</v>
      </c>
      <c r="O386" t="s">
        <v>365</v>
      </c>
      <c r="P386">
        <v>218</v>
      </c>
      <c r="Q386">
        <v>1611</v>
      </c>
      <c r="R386">
        <v>1611</v>
      </c>
      <c r="S386">
        <v>1611</v>
      </c>
      <c r="T386">
        <v>1611</v>
      </c>
      <c r="U386">
        <v>1611</v>
      </c>
      <c r="V386">
        <v>1611</v>
      </c>
      <c r="W386">
        <v>9999</v>
      </c>
      <c r="X386" t="s">
        <v>38</v>
      </c>
      <c r="Y386">
        <v>1</v>
      </c>
      <c r="Z386">
        <f>ROUND(Table_hqolymsql14p_BridgeInventoryLocation_BRIDGEUNDERLOCATIONS[[#This Row],[VCMIN]] / 100, 0) * 12 + MOD(Table_hqolymsql14p_BridgeInventoryLocation_BRIDGEUNDERLOCATIONS[[#This Row],[VCMIN]], 100)</f>
        <v>203</v>
      </c>
      <c r="AA386">
        <f>Table_hqolymsql14p_BridgeInventoryLocation_BRIDGEUNDERLOCATIONS[[#This Row],[VCMIN_Inches]]-3</f>
        <v>200</v>
      </c>
      <c r="AB38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387" spans="1:28" x14ac:dyDescent="0.3">
      <c r="A387">
        <v>386</v>
      </c>
      <c r="B387" t="s">
        <v>1638</v>
      </c>
      <c r="C387" t="s">
        <v>1639</v>
      </c>
      <c r="D387" t="s">
        <v>32</v>
      </c>
      <c r="E387">
        <v>0.61699999999999999</v>
      </c>
      <c r="G387">
        <v>0</v>
      </c>
      <c r="H387" t="s">
        <v>73</v>
      </c>
      <c r="I387">
        <v>0.62</v>
      </c>
      <c r="J387" t="s">
        <v>34</v>
      </c>
      <c r="K387">
        <v>47.160221</v>
      </c>
      <c r="L387">
        <v>-122.467789</v>
      </c>
      <c r="M387" t="s">
        <v>1640</v>
      </c>
      <c r="N387" t="s">
        <v>218</v>
      </c>
      <c r="O387" t="s">
        <v>76</v>
      </c>
      <c r="P387">
        <v>138</v>
      </c>
      <c r="Q387">
        <v>1702</v>
      </c>
      <c r="R387">
        <v>1608</v>
      </c>
      <c r="S387">
        <v>1704</v>
      </c>
      <c r="T387">
        <v>1700</v>
      </c>
      <c r="U387">
        <v>1702</v>
      </c>
      <c r="V387">
        <v>1608</v>
      </c>
      <c r="W387">
        <v>9999</v>
      </c>
      <c r="X387" t="s">
        <v>38</v>
      </c>
      <c r="Y387">
        <v>1</v>
      </c>
      <c r="Z387">
        <f>ROUND(Table_hqolymsql14p_BridgeInventoryLocation_BRIDGEUNDERLOCATIONS[[#This Row],[VCMIN]] / 100, 0) * 12 + MOD(Table_hqolymsql14p_BridgeInventoryLocation_BRIDGEUNDERLOCATIONS[[#This Row],[VCMIN]], 100)</f>
        <v>200</v>
      </c>
      <c r="AA387">
        <f>Table_hqolymsql14p_BridgeInventoryLocation_BRIDGEUNDERLOCATIONS[[#This Row],[VCMIN_Inches]]-3</f>
        <v>197</v>
      </c>
      <c r="AB38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88" spans="1:28" x14ac:dyDescent="0.3">
      <c r="A388">
        <v>387</v>
      </c>
      <c r="B388" t="s">
        <v>1641</v>
      </c>
      <c r="C388" t="s">
        <v>1642</v>
      </c>
      <c r="D388" t="s">
        <v>32</v>
      </c>
      <c r="E388">
        <v>52.05</v>
      </c>
      <c r="G388">
        <v>0</v>
      </c>
      <c r="H388" t="s">
        <v>92</v>
      </c>
      <c r="I388">
        <v>52.08</v>
      </c>
      <c r="J388" t="s">
        <v>34</v>
      </c>
      <c r="K388">
        <v>46.403671000000003</v>
      </c>
      <c r="L388">
        <v>-120.278419</v>
      </c>
      <c r="M388" t="s">
        <v>1643</v>
      </c>
      <c r="N388" t="s">
        <v>1644</v>
      </c>
      <c r="O388" t="s">
        <v>95</v>
      </c>
      <c r="P388">
        <v>205</v>
      </c>
      <c r="Q388">
        <v>1902</v>
      </c>
      <c r="R388">
        <v>1808</v>
      </c>
      <c r="S388">
        <v>1705</v>
      </c>
      <c r="T388">
        <v>1610</v>
      </c>
      <c r="U388">
        <v>1902</v>
      </c>
      <c r="V388">
        <v>1808</v>
      </c>
      <c r="W388">
        <v>9999</v>
      </c>
      <c r="X388" t="s">
        <v>38</v>
      </c>
      <c r="Y388">
        <v>1</v>
      </c>
      <c r="Z388">
        <f>ROUND(Table_hqolymsql14p_BridgeInventoryLocation_BRIDGEUNDERLOCATIONS[[#This Row],[VCMIN]] / 100, 0) * 12 + MOD(Table_hqolymsql14p_BridgeInventoryLocation_BRIDGEUNDERLOCATIONS[[#This Row],[VCMIN]], 100)</f>
        <v>224</v>
      </c>
      <c r="AA388">
        <f>Table_hqolymsql14p_BridgeInventoryLocation_BRIDGEUNDERLOCATIONS[[#This Row],[VCMIN_Inches]]-3</f>
        <v>221</v>
      </c>
      <c r="AB388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389" spans="1:28" x14ac:dyDescent="0.3">
      <c r="A389">
        <v>388</v>
      </c>
      <c r="B389" t="s">
        <v>1645</v>
      </c>
      <c r="C389" t="s">
        <v>1646</v>
      </c>
      <c r="D389" t="s">
        <v>32</v>
      </c>
      <c r="E389">
        <v>4.93</v>
      </c>
      <c r="G389">
        <v>0</v>
      </c>
      <c r="H389" t="s">
        <v>57</v>
      </c>
      <c r="I389">
        <v>4.66</v>
      </c>
      <c r="J389" t="s">
        <v>34</v>
      </c>
      <c r="K389">
        <v>47.378096999999997</v>
      </c>
      <c r="L389">
        <v>-122.24428899999999</v>
      </c>
      <c r="M389" t="s">
        <v>961</v>
      </c>
      <c r="N389" t="s">
        <v>748</v>
      </c>
      <c r="O389" t="s">
        <v>59</v>
      </c>
      <c r="P389">
        <v>190</v>
      </c>
      <c r="Q389">
        <v>1606</v>
      </c>
      <c r="R389">
        <v>1606</v>
      </c>
      <c r="S389">
        <v>1606</v>
      </c>
      <c r="T389">
        <v>1606</v>
      </c>
      <c r="U389">
        <v>1606</v>
      </c>
      <c r="V389">
        <v>1606</v>
      </c>
      <c r="W389">
        <v>9999</v>
      </c>
      <c r="X389" t="s">
        <v>38</v>
      </c>
      <c r="Y389">
        <v>1</v>
      </c>
      <c r="Z389">
        <f>ROUND(Table_hqolymsql14p_BridgeInventoryLocation_BRIDGEUNDERLOCATIONS[[#This Row],[VCMIN]] / 100, 0) * 12 + MOD(Table_hqolymsql14p_BridgeInventoryLocation_BRIDGEUNDERLOCATIONS[[#This Row],[VCMIN]], 100)</f>
        <v>198</v>
      </c>
      <c r="AA389">
        <f>Table_hqolymsql14p_BridgeInventoryLocation_BRIDGEUNDERLOCATIONS[[#This Row],[VCMIN_Inches]]-3</f>
        <v>195</v>
      </c>
      <c r="AB38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390" spans="1:28" x14ac:dyDescent="0.3">
      <c r="A390">
        <v>389</v>
      </c>
      <c r="B390" t="s">
        <v>1647</v>
      </c>
      <c r="C390" t="s">
        <v>1648</v>
      </c>
      <c r="D390" t="s">
        <v>32</v>
      </c>
      <c r="E390">
        <v>10.56</v>
      </c>
      <c r="G390">
        <v>0</v>
      </c>
      <c r="H390" t="s">
        <v>195</v>
      </c>
      <c r="I390">
        <v>37.15</v>
      </c>
      <c r="J390" t="s">
        <v>34</v>
      </c>
      <c r="K390">
        <v>45.722042000000002</v>
      </c>
      <c r="L390">
        <v>-122.65489599999999</v>
      </c>
      <c r="M390" t="s">
        <v>1521</v>
      </c>
      <c r="N390" t="s">
        <v>113</v>
      </c>
      <c r="O390" t="s">
        <v>1649</v>
      </c>
      <c r="P390">
        <v>243</v>
      </c>
      <c r="Q390">
        <v>1700</v>
      </c>
      <c r="R390">
        <v>1700</v>
      </c>
      <c r="U390">
        <v>1700</v>
      </c>
      <c r="V390">
        <v>1700</v>
      </c>
      <c r="W390">
        <v>9999</v>
      </c>
      <c r="X390" t="s">
        <v>38</v>
      </c>
      <c r="Y390">
        <v>1</v>
      </c>
      <c r="Z390">
        <f>ROUND(Table_hqolymsql14p_BridgeInventoryLocation_BRIDGEUNDERLOCATIONS[[#This Row],[VCMIN]] / 100, 0) * 12 + MOD(Table_hqolymsql14p_BridgeInventoryLocation_BRIDGEUNDERLOCATIONS[[#This Row],[VCMIN]], 100)</f>
        <v>204</v>
      </c>
      <c r="AA390">
        <f>Table_hqolymsql14p_BridgeInventoryLocation_BRIDGEUNDERLOCATIONS[[#This Row],[VCMIN_Inches]]-3</f>
        <v>201</v>
      </c>
      <c r="AB39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391" spans="1:28" x14ac:dyDescent="0.3">
      <c r="A391">
        <v>390</v>
      </c>
      <c r="B391" t="s">
        <v>1650</v>
      </c>
      <c r="C391" t="s">
        <v>1651</v>
      </c>
      <c r="D391" t="s">
        <v>32</v>
      </c>
      <c r="E391">
        <v>25.74</v>
      </c>
      <c r="G391">
        <v>0</v>
      </c>
      <c r="H391" t="s">
        <v>229</v>
      </c>
      <c r="I391">
        <v>24.42</v>
      </c>
      <c r="J391" t="s">
        <v>34</v>
      </c>
      <c r="K391">
        <v>47.441166000000003</v>
      </c>
      <c r="L391">
        <v>-122.217709</v>
      </c>
      <c r="M391" t="s">
        <v>1652</v>
      </c>
      <c r="N391" t="s">
        <v>1653</v>
      </c>
      <c r="O391" t="s">
        <v>748</v>
      </c>
      <c r="P391">
        <v>240</v>
      </c>
      <c r="Q391">
        <v>1701</v>
      </c>
      <c r="R391">
        <v>1701</v>
      </c>
      <c r="S391">
        <v>1701</v>
      </c>
      <c r="T391">
        <v>1701</v>
      </c>
      <c r="U391">
        <v>1701</v>
      </c>
      <c r="V391">
        <v>1701</v>
      </c>
      <c r="W391">
        <v>9999</v>
      </c>
      <c r="X391" t="s">
        <v>38</v>
      </c>
      <c r="Y391">
        <v>1</v>
      </c>
      <c r="Z391">
        <f>ROUND(Table_hqolymsql14p_BridgeInventoryLocation_BRIDGEUNDERLOCATIONS[[#This Row],[VCMIN]] / 100, 0) * 12 + MOD(Table_hqolymsql14p_BridgeInventoryLocation_BRIDGEUNDERLOCATIONS[[#This Row],[VCMIN]], 100)</f>
        <v>205</v>
      </c>
      <c r="AA391">
        <f>Table_hqolymsql14p_BridgeInventoryLocation_BRIDGEUNDERLOCATIONS[[#This Row],[VCMIN_Inches]]-3</f>
        <v>202</v>
      </c>
      <c r="AB391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392" spans="1:28" x14ac:dyDescent="0.3">
      <c r="A392">
        <v>391</v>
      </c>
      <c r="B392" t="s">
        <v>1654</v>
      </c>
      <c r="C392" t="s">
        <v>1655</v>
      </c>
      <c r="D392" t="s">
        <v>32</v>
      </c>
      <c r="E392">
        <v>64.92</v>
      </c>
      <c r="G392">
        <v>0</v>
      </c>
      <c r="H392" t="s">
        <v>92</v>
      </c>
      <c r="I392">
        <v>64.95</v>
      </c>
      <c r="J392" t="s">
        <v>34</v>
      </c>
      <c r="K392">
        <v>46.316637</v>
      </c>
      <c r="L392">
        <v>-120.054824</v>
      </c>
      <c r="M392" t="s">
        <v>93</v>
      </c>
      <c r="N392" t="s">
        <v>94</v>
      </c>
      <c r="O392" t="s">
        <v>95</v>
      </c>
      <c r="P392">
        <v>262</v>
      </c>
      <c r="Q392">
        <v>1608</v>
      </c>
      <c r="R392">
        <v>1607</v>
      </c>
      <c r="S392">
        <v>1611</v>
      </c>
      <c r="T392">
        <v>1608</v>
      </c>
      <c r="U392">
        <v>1608</v>
      </c>
      <c r="V392">
        <v>1607</v>
      </c>
      <c r="W392">
        <v>9999</v>
      </c>
      <c r="X392" t="s">
        <v>38</v>
      </c>
      <c r="Y392">
        <v>1</v>
      </c>
      <c r="Z392">
        <f>ROUND(Table_hqolymsql14p_BridgeInventoryLocation_BRIDGEUNDERLOCATIONS[[#This Row],[VCMIN]] / 100, 0) * 12 + MOD(Table_hqolymsql14p_BridgeInventoryLocation_BRIDGEUNDERLOCATIONS[[#This Row],[VCMIN]], 100)</f>
        <v>199</v>
      </c>
      <c r="AA392">
        <f>Table_hqolymsql14p_BridgeInventoryLocation_BRIDGEUNDERLOCATIONS[[#This Row],[VCMIN_Inches]]-3</f>
        <v>196</v>
      </c>
      <c r="AB392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93" spans="1:28" x14ac:dyDescent="0.3">
      <c r="A393">
        <v>392</v>
      </c>
      <c r="B393" t="s">
        <v>1656</v>
      </c>
      <c r="C393" t="s">
        <v>1657</v>
      </c>
      <c r="D393" t="s">
        <v>32</v>
      </c>
      <c r="E393">
        <v>13.81</v>
      </c>
      <c r="G393">
        <v>0</v>
      </c>
      <c r="H393" t="s">
        <v>98</v>
      </c>
      <c r="I393">
        <v>13.82</v>
      </c>
      <c r="J393" t="s">
        <v>34</v>
      </c>
      <c r="K393">
        <v>47.617342000000001</v>
      </c>
      <c r="L393">
        <v>-122.188929</v>
      </c>
      <c r="M393" t="s">
        <v>1658</v>
      </c>
      <c r="N393" t="s">
        <v>1659</v>
      </c>
      <c r="O393" t="s">
        <v>101</v>
      </c>
      <c r="P393">
        <v>328</v>
      </c>
      <c r="Q393">
        <v>1702</v>
      </c>
      <c r="R393">
        <v>1701</v>
      </c>
      <c r="S393">
        <v>1604</v>
      </c>
      <c r="T393">
        <v>1600</v>
      </c>
      <c r="U393">
        <v>1702</v>
      </c>
      <c r="V393">
        <v>1701</v>
      </c>
      <c r="W393">
        <v>9999</v>
      </c>
      <c r="X393" t="s">
        <v>38</v>
      </c>
      <c r="Y393">
        <v>1</v>
      </c>
      <c r="Z393">
        <f>ROUND(Table_hqolymsql14p_BridgeInventoryLocation_BRIDGEUNDERLOCATIONS[[#This Row],[VCMIN]] / 100, 0) * 12 + MOD(Table_hqolymsql14p_BridgeInventoryLocation_BRIDGEUNDERLOCATIONS[[#This Row],[VCMIN]], 100)</f>
        <v>205</v>
      </c>
      <c r="AA393">
        <f>Table_hqolymsql14p_BridgeInventoryLocation_BRIDGEUNDERLOCATIONS[[#This Row],[VCMIN_Inches]]-3</f>
        <v>202</v>
      </c>
      <c r="AB39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394" spans="1:28" x14ac:dyDescent="0.3">
      <c r="A394">
        <v>393</v>
      </c>
      <c r="B394" t="s">
        <v>1660</v>
      </c>
      <c r="C394" t="s">
        <v>1661</v>
      </c>
      <c r="D394" t="s">
        <v>32</v>
      </c>
      <c r="E394">
        <v>4.9379999999999997</v>
      </c>
      <c r="G394">
        <v>0</v>
      </c>
      <c r="H394" t="s">
        <v>145</v>
      </c>
      <c r="I394">
        <v>3.75</v>
      </c>
      <c r="J394" t="s">
        <v>34</v>
      </c>
      <c r="K394">
        <v>48.011445000000002</v>
      </c>
      <c r="L394">
        <v>-122.19035</v>
      </c>
      <c r="M394" t="s">
        <v>1538</v>
      </c>
      <c r="N394" t="s">
        <v>1539</v>
      </c>
      <c r="O394" t="s">
        <v>1540</v>
      </c>
      <c r="P394">
        <v>64</v>
      </c>
      <c r="Q394">
        <v>1507</v>
      </c>
      <c r="R394">
        <v>1507</v>
      </c>
      <c r="S394">
        <v>1800</v>
      </c>
      <c r="T394">
        <v>1609</v>
      </c>
      <c r="U394">
        <v>1507</v>
      </c>
      <c r="V394">
        <v>1507</v>
      </c>
      <c r="W394">
        <v>9999</v>
      </c>
      <c r="X394" t="s">
        <v>38</v>
      </c>
      <c r="Y394">
        <v>1</v>
      </c>
      <c r="Z394">
        <f>ROUND(Table_hqolymsql14p_BridgeInventoryLocation_BRIDGEUNDERLOCATIONS[[#This Row],[VCMIN]] / 100, 0) * 12 + MOD(Table_hqolymsql14p_BridgeInventoryLocation_BRIDGEUNDERLOCATIONS[[#This Row],[VCMIN]], 100)</f>
        <v>187</v>
      </c>
      <c r="AA394">
        <f>Table_hqolymsql14p_BridgeInventoryLocation_BRIDGEUNDERLOCATIONS[[#This Row],[VCMIN_Inches]]-3</f>
        <v>184</v>
      </c>
      <c r="AB394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395" spans="1:28" x14ac:dyDescent="0.3">
      <c r="A395">
        <v>394</v>
      </c>
      <c r="B395" t="s">
        <v>1662</v>
      </c>
      <c r="C395" t="s">
        <v>1663</v>
      </c>
      <c r="D395" t="s">
        <v>32</v>
      </c>
      <c r="E395">
        <v>20.3</v>
      </c>
      <c r="G395">
        <v>0</v>
      </c>
      <c r="H395" t="s">
        <v>98</v>
      </c>
      <c r="I395">
        <v>20.309999999999999</v>
      </c>
      <c r="J395" t="s">
        <v>34</v>
      </c>
      <c r="K395">
        <v>47.71031</v>
      </c>
      <c r="L395">
        <v>-122.182941</v>
      </c>
      <c r="M395" t="s">
        <v>1664</v>
      </c>
      <c r="N395" t="s">
        <v>1665</v>
      </c>
      <c r="O395" t="s">
        <v>101</v>
      </c>
      <c r="P395">
        <v>442</v>
      </c>
      <c r="Q395">
        <v>1605</v>
      </c>
      <c r="R395">
        <v>1604</v>
      </c>
      <c r="S395">
        <v>1604</v>
      </c>
      <c r="T395">
        <v>1601</v>
      </c>
      <c r="U395">
        <v>1605</v>
      </c>
      <c r="V395">
        <v>1604</v>
      </c>
      <c r="W395">
        <v>9999</v>
      </c>
      <c r="X395" t="s">
        <v>38</v>
      </c>
      <c r="Y395">
        <v>1</v>
      </c>
      <c r="Z395">
        <f>ROUND(Table_hqolymsql14p_BridgeInventoryLocation_BRIDGEUNDERLOCATIONS[[#This Row],[VCMIN]] / 100, 0) * 12 + MOD(Table_hqolymsql14p_BridgeInventoryLocation_BRIDGEUNDERLOCATIONS[[#This Row],[VCMIN]], 100)</f>
        <v>196</v>
      </c>
      <c r="AA395">
        <f>Table_hqolymsql14p_BridgeInventoryLocation_BRIDGEUNDERLOCATIONS[[#This Row],[VCMIN_Inches]]-3</f>
        <v>193</v>
      </c>
      <c r="AB39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396" spans="1:28" x14ac:dyDescent="0.3">
      <c r="A396">
        <v>395</v>
      </c>
      <c r="B396" t="s">
        <v>1666</v>
      </c>
      <c r="C396" t="s">
        <v>1667</v>
      </c>
      <c r="D396" t="s">
        <v>32</v>
      </c>
      <c r="E396">
        <v>155.38</v>
      </c>
      <c r="G396">
        <v>0</v>
      </c>
      <c r="H396" t="s">
        <v>110</v>
      </c>
      <c r="I396">
        <v>155.32</v>
      </c>
      <c r="J396" t="s">
        <v>34</v>
      </c>
      <c r="K396">
        <v>47.474057000000002</v>
      </c>
      <c r="L396">
        <v>-122.269729</v>
      </c>
      <c r="M396" t="s">
        <v>1668</v>
      </c>
      <c r="N396" t="s">
        <v>1669</v>
      </c>
      <c r="O396" t="s">
        <v>113</v>
      </c>
      <c r="P396">
        <v>329</v>
      </c>
      <c r="Q396">
        <v>1609</v>
      </c>
      <c r="R396">
        <v>1607</v>
      </c>
      <c r="S396">
        <v>1709</v>
      </c>
      <c r="T396">
        <v>1703</v>
      </c>
      <c r="U396">
        <v>1609</v>
      </c>
      <c r="V396">
        <v>1607</v>
      </c>
      <c r="W396">
        <v>9999</v>
      </c>
      <c r="X396" t="s">
        <v>38</v>
      </c>
      <c r="Y396">
        <v>1</v>
      </c>
      <c r="Z396">
        <f>ROUND(Table_hqolymsql14p_BridgeInventoryLocation_BRIDGEUNDERLOCATIONS[[#This Row],[VCMIN]] / 100, 0) * 12 + MOD(Table_hqolymsql14p_BridgeInventoryLocation_BRIDGEUNDERLOCATIONS[[#This Row],[VCMIN]], 100)</f>
        <v>199</v>
      </c>
      <c r="AA396">
        <f>Table_hqolymsql14p_BridgeInventoryLocation_BRIDGEUNDERLOCATIONS[[#This Row],[VCMIN_Inches]]-3</f>
        <v>196</v>
      </c>
      <c r="AB396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397" spans="1:28" x14ac:dyDescent="0.3">
      <c r="A397">
        <v>396</v>
      </c>
      <c r="B397" t="s">
        <v>1670</v>
      </c>
      <c r="C397" t="s">
        <v>1671</v>
      </c>
      <c r="D397" t="s">
        <v>32</v>
      </c>
      <c r="E397">
        <v>1.855</v>
      </c>
      <c r="G397">
        <v>0</v>
      </c>
      <c r="H397" t="s">
        <v>1470</v>
      </c>
      <c r="I397">
        <v>2.2400000000000002</v>
      </c>
      <c r="J397" t="s">
        <v>34</v>
      </c>
      <c r="K397">
        <v>47.463695000000001</v>
      </c>
      <c r="L397">
        <v>-122.294848</v>
      </c>
      <c r="M397" t="s">
        <v>1672</v>
      </c>
      <c r="N397" t="s">
        <v>810</v>
      </c>
      <c r="O397" t="s">
        <v>1673</v>
      </c>
      <c r="P397">
        <v>609</v>
      </c>
      <c r="Q397">
        <v>1900</v>
      </c>
      <c r="R397">
        <v>1803</v>
      </c>
      <c r="S397">
        <v>1706</v>
      </c>
      <c r="T397">
        <v>1701</v>
      </c>
      <c r="U397">
        <v>1900</v>
      </c>
      <c r="V397">
        <v>1803</v>
      </c>
      <c r="W397">
        <v>9999</v>
      </c>
      <c r="X397" t="s">
        <v>38</v>
      </c>
      <c r="Y397">
        <v>1</v>
      </c>
      <c r="Z397">
        <f>ROUND(Table_hqolymsql14p_BridgeInventoryLocation_BRIDGEUNDERLOCATIONS[[#This Row],[VCMIN]] / 100, 0) * 12 + MOD(Table_hqolymsql14p_BridgeInventoryLocation_BRIDGEUNDERLOCATIONS[[#This Row],[VCMIN]], 100)</f>
        <v>219</v>
      </c>
      <c r="AA397">
        <f>Table_hqolymsql14p_BridgeInventoryLocation_BRIDGEUNDERLOCATIONS[[#This Row],[VCMIN_Inches]]-3</f>
        <v>216</v>
      </c>
      <c r="AB397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398" spans="1:28" x14ac:dyDescent="0.3">
      <c r="A398">
        <v>397</v>
      </c>
      <c r="B398" t="s">
        <v>1674</v>
      </c>
      <c r="C398" t="s">
        <v>1675</v>
      </c>
      <c r="D398" t="s">
        <v>32</v>
      </c>
      <c r="E398">
        <v>183.91900000000001</v>
      </c>
      <c r="G398">
        <v>0</v>
      </c>
      <c r="H398" t="s">
        <v>33</v>
      </c>
      <c r="I398">
        <v>185.64</v>
      </c>
      <c r="J398" t="s">
        <v>34</v>
      </c>
      <c r="K398">
        <v>47.087319000000001</v>
      </c>
      <c r="L398">
        <v>-119.11371699999999</v>
      </c>
      <c r="M398" t="s">
        <v>437</v>
      </c>
      <c r="N398" t="s">
        <v>53</v>
      </c>
      <c r="O398" t="s">
        <v>37</v>
      </c>
      <c r="P398">
        <v>282</v>
      </c>
      <c r="Q398">
        <v>1608</v>
      </c>
      <c r="R398">
        <v>1608</v>
      </c>
      <c r="S398">
        <v>1603</v>
      </c>
      <c r="T398">
        <v>1603</v>
      </c>
      <c r="U398">
        <v>1608</v>
      </c>
      <c r="V398">
        <v>1608</v>
      </c>
      <c r="W398">
        <v>9999</v>
      </c>
      <c r="X398" t="s">
        <v>38</v>
      </c>
      <c r="Y398">
        <v>1</v>
      </c>
      <c r="Z398">
        <f>ROUND(Table_hqolymsql14p_BridgeInventoryLocation_BRIDGEUNDERLOCATIONS[[#This Row],[VCMIN]] / 100, 0) * 12 + MOD(Table_hqolymsql14p_BridgeInventoryLocation_BRIDGEUNDERLOCATIONS[[#This Row],[VCMIN]], 100)</f>
        <v>200</v>
      </c>
      <c r="AA398">
        <f>Table_hqolymsql14p_BridgeInventoryLocation_BRIDGEUNDERLOCATIONS[[#This Row],[VCMIN_Inches]]-3</f>
        <v>197</v>
      </c>
      <c r="AB39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399" spans="1:28" x14ac:dyDescent="0.3">
      <c r="A399">
        <v>398</v>
      </c>
      <c r="B399" t="s">
        <v>1676</v>
      </c>
      <c r="C399" t="s">
        <v>1677</v>
      </c>
      <c r="D399" t="s">
        <v>32</v>
      </c>
      <c r="E399">
        <v>291.64999999999998</v>
      </c>
      <c r="G399">
        <v>0</v>
      </c>
      <c r="H399" t="s">
        <v>33</v>
      </c>
      <c r="I399">
        <v>293.95999999999998</v>
      </c>
      <c r="J399" t="s">
        <v>34</v>
      </c>
      <c r="K399">
        <v>47.665695999999997</v>
      </c>
      <c r="L399">
        <v>-117.153705</v>
      </c>
      <c r="M399" t="s">
        <v>1678</v>
      </c>
      <c r="N399" t="s">
        <v>1679</v>
      </c>
      <c r="O399" t="s">
        <v>37</v>
      </c>
      <c r="P399">
        <v>118</v>
      </c>
      <c r="Q399">
        <v>1409</v>
      </c>
      <c r="R399">
        <v>1409</v>
      </c>
      <c r="S399">
        <v>1500</v>
      </c>
      <c r="T399">
        <v>1411</v>
      </c>
      <c r="U399">
        <v>1409</v>
      </c>
      <c r="V399">
        <v>1409</v>
      </c>
      <c r="W399">
        <v>9999</v>
      </c>
      <c r="X399" t="s">
        <v>38</v>
      </c>
      <c r="Y399">
        <v>1</v>
      </c>
      <c r="Z399">
        <f>ROUND(Table_hqolymsql14p_BridgeInventoryLocation_BRIDGEUNDERLOCATIONS[[#This Row],[VCMIN]] / 100, 0) * 12 + MOD(Table_hqolymsql14p_BridgeInventoryLocation_BRIDGEUNDERLOCATIONS[[#This Row],[VCMIN]], 100)</f>
        <v>177</v>
      </c>
      <c r="AA399">
        <f>Table_hqolymsql14p_BridgeInventoryLocation_BRIDGEUNDERLOCATIONS[[#This Row],[VCMIN_Inches]]-3</f>
        <v>174</v>
      </c>
      <c r="AB399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400" spans="1:28" x14ac:dyDescent="0.3">
      <c r="A400">
        <v>399</v>
      </c>
      <c r="B400" t="s">
        <v>1680</v>
      </c>
      <c r="C400" t="s">
        <v>1681</v>
      </c>
      <c r="D400" t="s">
        <v>32</v>
      </c>
      <c r="E400">
        <v>7.9889999999999999</v>
      </c>
      <c r="G400">
        <v>0</v>
      </c>
      <c r="H400" t="s">
        <v>33</v>
      </c>
      <c r="I400">
        <v>9.93</v>
      </c>
      <c r="J400" t="s">
        <v>34</v>
      </c>
      <c r="K400">
        <v>47.580537</v>
      </c>
      <c r="L400">
        <v>-122.174374</v>
      </c>
      <c r="M400" t="s">
        <v>938</v>
      </c>
      <c r="N400" t="s">
        <v>1682</v>
      </c>
      <c r="O400" t="s">
        <v>988</v>
      </c>
      <c r="P400">
        <v>454</v>
      </c>
      <c r="Q400">
        <v>1711</v>
      </c>
      <c r="R400">
        <v>1711</v>
      </c>
      <c r="S400">
        <v>1603</v>
      </c>
      <c r="T400">
        <v>1603</v>
      </c>
      <c r="U400">
        <v>1711</v>
      </c>
      <c r="V400">
        <v>1711</v>
      </c>
      <c r="W400">
        <v>9999</v>
      </c>
      <c r="X400" t="s">
        <v>38</v>
      </c>
      <c r="Y400">
        <v>1</v>
      </c>
      <c r="Z400">
        <f>ROUND(Table_hqolymsql14p_BridgeInventoryLocation_BRIDGEUNDERLOCATIONS[[#This Row],[VCMIN]] / 100, 0) * 12 + MOD(Table_hqolymsql14p_BridgeInventoryLocation_BRIDGEUNDERLOCATIONS[[#This Row],[VCMIN]], 100)</f>
        <v>215</v>
      </c>
      <c r="AA400">
        <f>Table_hqolymsql14p_BridgeInventoryLocation_BRIDGEUNDERLOCATIONS[[#This Row],[VCMIN_Inches]]-3</f>
        <v>212</v>
      </c>
      <c r="AB400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401" spans="1:28" x14ac:dyDescent="0.3">
      <c r="A401">
        <v>400</v>
      </c>
      <c r="B401" t="s">
        <v>1683</v>
      </c>
      <c r="C401" t="s">
        <v>1684</v>
      </c>
      <c r="D401" t="s">
        <v>32</v>
      </c>
      <c r="E401">
        <v>24.46</v>
      </c>
      <c r="G401">
        <v>0</v>
      </c>
      <c r="H401" t="s">
        <v>98</v>
      </c>
      <c r="I401">
        <v>24.48</v>
      </c>
      <c r="J401" t="s">
        <v>34</v>
      </c>
      <c r="K401">
        <v>47.768644000000002</v>
      </c>
      <c r="L401">
        <v>-122.18965799999999</v>
      </c>
      <c r="M401" t="s">
        <v>1685</v>
      </c>
      <c r="N401" t="s">
        <v>1686</v>
      </c>
      <c r="O401" t="s">
        <v>101</v>
      </c>
      <c r="P401">
        <v>252</v>
      </c>
      <c r="Q401">
        <v>1706</v>
      </c>
      <c r="R401">
        <v>1608</v>
      </c>
      <c r="S401">
        <v>1906</v>
      </c>
      <c r="T401">
        <v>1711</v>
      </c>
      <c r="U401">
        <v>1706</v>
      </c>
      <c r="V401">
        <v>1608</v>
      </c>
      <c r="W401">
        <v>9999</v>
      </c>
      <c r="X401" t="s">
        <v>38</v>
      </c>
      <c r="Y401">
        <v>1</v>
      </c>
      <c r="Z401">
        <f>ROUND(Table_hqolymsql14p_BridgeInventoryLocation_BRIDGEUNDERLOCATIONS[[#This Row],[VCMIN]] / 100, 0) * 12 + MOD(Table_hqolymsql14p_BridgeInventoryLocation_BRIDGEUNDERLOCATIONS[[#This Row],[VCMIN]], 100)</f>
        <v>200</v>
      </c>
      <c r="AA401">
        <f>Table_hqolymsql14p_BridgeInventoryLocation_BRIDGEUNDERLOCATIONS[[#This Row],[VCMIN_Inches]]-3</f>
        <v>197</v>
      </c>
      <c r="AB40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02" spans="1:28" x14ac:dyDescent="0.3">
      <c r="A402">
        <v>401</v>
      </c>
      <c r="B402" t="s">
        <v>1687</v>
      </c>
      <c r="C402" t="s">
        <v>1688</v>
      </c>
      <c r="D402" t="s">
        <v>32</v>
      </c>
      <c r="E402">
        <v>8.4369999999999994</v>
      </c>
      <c r="G402">
        <v>0</v>
      </c>
      <c r="H402" t="s">
        <v>45</v>
      </c>
      <c r="I402">
        <v>7.91</v>
      </c>
      <c r="J402" t="s">
        <v>34</v>
      </c>
      <c r="K402">
        <v>47.319409</v>
      </c>
      <c r="L402">
        <v>-122.165291</v>
      </c>
      <c r="M402" t="s">
        <v>1689</v>
      </c>
      <c r="N402" t="s">
        <v>1690</v>
      </c>
      <c r="O402" t="s">
        <v>48</v>
      </c>
      <c r="P402">
        <v>227</v>
      </c>
      <c r="Q402">
        <v>1608</v>
      </c>
      <c r="R402">
        <v>1608</v>
      </c>
      <c r="S402">
        <v>1606</v>
      </c>
      <c r="T402">
        <v>1606</v>
      </c>
      <c r="U402">
        <v>1608</v>
      </c>
      <c r="V402">
        <v>1608</v>
      </c>
      <c r="W402">
        <v>9999</v>
      </c>
      <c r="X402" t="s">
        <v>38</v>
      </c>
      <c r="Y402">
        <v>1</v>
      </c>
      <c r="Z402">
        <f>ROUND(Table_hqolymsql14p_BridgeInventoryLocation_BRIDGEUNDERLOCATIONS[[#This Row],[VCMIN]] / 100, 0) * 12 + MOD(Table_hqolymsql14p_BridgeInventoryLocation_BRIDGEUNDERLOCATIONS[[#This Row],[VCMIN]], 100)</f>
        <v>200</v>
      </c>
      <c r="AA402">
        <f>Table_hqolymsql14p_BridgeInventoryLocation_BRIDGEUNDERLOCATIONS[[#This Row],[VCMIN_Inches]]-3</f>
        <v>197</v>
      </c>
      <c r="AB40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03" spans="1:28" x14ac:dyDescent="0.3">
      <c r="A403">
        <v>402</v>
      </c>
      <c r="B403" t="s">
        <v>1691</v>
      </c>
      <c r="C403" t="s">
        <v>1692</v>
      </c>
      <c r="D403" t="s">
        <v>32</v>
      </c>
      <c r="E403">
        <v>104.34</v>
      </c>
      <c r="G403">
        <v>0</v>
      </c>
      <c r="H403" t="s">
        <v>33</v>
      </c>
      <c r="I403">
        <v>106.06</v>
      </c>
      <c r="J403" t="s">
        <v>34</v>
      </c>
      <c r="K403">
        <v>47.005777999999999</v>
      </c>
      <c r="L403">
        <v>-120.590735</v>
      </c>
      <c r="M403" t="s">
        <v>1693</v>
      </c>
      <c r="N403" t="s">
        <v>1694</v>
      </c>
      <c r="O403" t="s">
        <v>1695</v>
      </c>
      <c r="P403">
        <v>272</v>
      </c>
      <c r="Q403">
        <v>1605</v>
      </c>
      <c r="R403">
        <v>1605</v>
      </c>
      <c r="S403">
        <v>1605</v>
      </c>
      <c r="T403">
        <v>1605</v>
      </c>
      <c r="U403">
        <v>1605</v>
      </c>
      <c r="V403">
        <v>1605</v>
      </c>
      <c r="W403">
        <v>9999</v>
      </c>
      <c r="X403" t="s">
        <v>38</v>
      </c>
      <c r="Y403">
        <v>1</v>
      </c>
      <c r="Z403">
        <f>ROUND(Table_hqolymsql14p_BridgeInventoryLocation_BRIDGEUNDERLOCATIONS[[#This Row],[VCMIN]] / 100, 0) * 12 + MOD(Table_hqolymsql14p_BridgeInventoryLocation_BRIDGEUNDERLOCATIONS[[#This Row],[VCMIN]], 100)</f>
        <v>197</v>
      </c>
      <c r="AA403">
        <f>Table_hqolymsql14p_BridgeInventoryLocation_BRIDGEUNDERLOCATIONS[[#This Row],[VCMIN_Inches]]-3</f>
        <v>194</v>
      </c>
      <c r="AB403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404" spans="1:28" x14ac:dyDescent="0.3">
      <c r="A404">
        <v>403</v>
      </c>
      <c r="B404" t="s">
        <v>1696</v>
      </c>
      <c r="C404" t="s">
        <v>1697</v>
      </c>
      <c r="D404" t="s">
        <v>32</v>
      </c>
      <c r="E404">
        <v>38.07</v>
      </c>
      <c r="G404">
        <v>0</v>
      </c>
      <c r="H404" t="s">
        <v>92</v>
      </c>
      <c r="I404">
        <v>38.1</v>
      </c>
      <c r="J404" t="s">
        <v>34</v>
      </c>
      <c r="K404">
        <v>46.536638000000004</v>
      </c>
      <c r="L404">
        <v>-120.47130300000001</v>
      </c>
      <c r="M404" t="s">
        <v>1698</v>
      </c>
      <c r="N404" t="s">
        <v>1699</v>
      </c>
      <c r="O404" t="s">
        <v>95</v>
      </c>
      <c r="P404">
        <v>332</v>
      </c>
      <c r="Q404">
        <v>1608</v>
      </c>
      <c r="R404">
        <v>1607</v>
      </c>
      <c r="S404">
        <v>1604</v>
      </c>
      <c r="T404">
        <v>1603</v>
      </c>
      <c r="U404">
        <v>1608</v>
      </c>
      <c r="V404">
        <v>1607</v>
      </c>
      <c r="W404">
        <v>9999</v>
      </c>
      <c r="X404" t="s">
        <v>38</v>
      </c>
      <c r="Y404">
        <v>1</v>
      </c>
      <c r="Z404">
        <f>ROUND(Table_hqolymsql14p_BridgeInventoryLocation_BRIDGEUNDERLOCATIONS[[#This Row],[VCMIN]] / 100, 0) * 12 + MOD(Table_hqolymsql14p_BridgeInventoryLocation_BRIDGEUNDERLOCATIONS[[#This Row],[VCMIN]], 100)</f>
        <v>199</v>
      </c>
      <c r="AA404">
        <f>Table_hqolymsql14p_BridgeInventoryLocation_BRIDGEUNDERLOCATIONS[[#This Row],[VCMIN_Inches]]-3</f>
        <v>196</v>
      </c>
      <c r="AB40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405" spans="1:28" x14ac:dyDescent="0.3">
      <c r="A405">
        <v>404</v>
      </c>
      <c r="B405" t="s">
        <v>1700</v>
      </c>
      <c r="C405" t="s">
        <v>1701</v>
      </c>
      <c r="D405" t="s">
        <v>32</v>
      </c>
      <c r="E405">
        <v>13.5</v>
      </c>
      <c r="G405">
        <v>0</v>
      </c>
      <c r="H405" t="s">
        <v>777</v>
      </c>
      <c r="I405">
        <v>13.52</v>
      </c>
      <c r="J405" t="s">
        <v>34</v>
      </c>
      <c r="K405">
        <v>47.758398</v>
      </c>
      <c r="L405">
        <v>-122.656598</v>
      </c>
      <c r="M405" t="s">
        <v>778</v>
      </c>
      <c r="N405" t="s">
        <v>779</v>
      </c>
      <c r="O405" t="s">
        <v>780</v>
      </c>
      <c r="P405">
        <v>125</v>
      </c>
      <c r="Q405">
        <v>1906</v>
      </c>
      <c r="R405">
        <v>1906</v>
      </c>
      <c r="S405">
        <v>1801</v>
      </c>
      <c r="T405">
        <v>1608</v>
      </c>
      <c r="U405">
        <v>1906</v>
      </c>
      <c r="V405">
        <v>1906</v>
      </c>
      <c r="W405">
        <v>9999</v>
      </c>
      <c r="X405" t="s">
        <v>38</v>
      </c>
      <c r="Y405">
        <v>1</v>
      </c>
      <c r="Z405">
        <f>ROUND(Table_hqolymsql14p_BridgeInventoryLocation_BRIDGEUNDERLOCATIONS[[#This Row],[VCMIN]] / 100, 0) * 12 + MOD(Table_hqolymsql14p_BridgeInventoryLocation_BRIDGEUNDERLOCATIONS[[#This Row],[VCMIN]], 100)</f>
        <v>234</v>
      </c>
      <c r="AA405">
        <f>Table_hqolymsql14p_BridgeInventoryLocation_BRIDGEUNDERLOCATIONS[[#This Row],[VCMIN_Inches]]-3</f>
        <v>231</v>
      </c>
      <c r="AB405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406" spans="1:28" x14ac:dyDescent="0.3">
      <c r="A406">
        <v>405</v>
      </c>
      <c r="B406" t="s">
        <v>1702</v>
      </c>
      <c r="C406" t="s">
        <v>1703</v>
      </c>
      <c r="D406" t="s">
        <v>32</v>
      </c>
      <c r="E406">
        <v>115.24</v>
      </c>
      <c r="G406">
        <v>0</v>
      </c>
      <c r="H406" t="s">
        <v>397</v>
      </c>
      <c r="I406">
        <v>115.18</v>
      </c>
      <c r="J406" t="s">
        <v>34</v>
      </c>
      <c r="K406">
        <v>47.486849999999997</v>
      </c>
      <c r="L406">
        <v>-120.411862</v>
      </c>
      <c r="M406" t="s">
        <v>1704</v>
      </c>
      <c r="N406" t="s">
        <v>451</v>
      </c>
      <c r="O406" t="s">
        <v>616</v>
      </c>
      <c r="P406">
        <v>302</v>
      </c>
      <c r="Q406">
        <v>2107</v>
      </c>
      <c r="R406">
        <v>2002</v>
      </c>
      <c r="S406">
        <v>2000</v>
      </c>
      <c r="T406">
        <v>1709</v>
      </c>
      <c r="U406">
        <v>2107</v>
      </c>
      <c r="V406">
        <v>2002</v>
      </c>
      <c r="W406">
        <v>9999</v>
      </c>
      <c r="X406" t="s">
        <v>38</v>
      </c>
      <c r="Y406">
        <v>1</v>
      </c>
      <c r="Z406">
        <f>ROUND(Table_hqolymsql14p_BridgeInventoryLocation_BRIDGEUNDERLOCATIONS[[#This Row],[VCMIN]] / 100, 0) * 12 + MOD(Table_hqolymsql14p_BridgeInventoryLocation_BRIDGEUNDERLOCATIONS[[#This Row],[VCMIN]], 100)</f>
        <v>242</v>
      </c>
      <c r="AA406">
        <f>Table_hqolymsql14p_BridgeInventoryLocation_BRIDGEUNDERLOCATIONS[[#This Row],[VCMIN_Inches]]-3</f>
        <v>239</v>
      </c>
      <c r="AB406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407" spans="1:28" x14ac:dyDescent="0.3">
      <c r="A407">
        <v>406</v>
      </c>
      <c r="B407" t="s">
        <v>785</v>
      </c>
      <c r="C407" t="s">
        <v>786</v>
      </c>
      <c r="D407" t="s">
        <v>32</v>
      </c>
      <c r="E407">
        <v>0.64</v>
      </c>
      <c r="G407">
        <v>0</v>
      </c>
      <c r="H407" t="s">
        <v>45</v>
      </c>
      <c r="I407">
        <v>0.11</v>
      </c>
      <c r="J407" t="s">
        <v>34</v>
      </c>
      <c r="K407">
        <v>47.289659</v>
      </c>
      <c r="L407">
        <v>-122.304042</v>
      </c>
      <c r="M407" t="s">
        <v>1705</v>
      </c>
      <c r="N407" t="s">
        <v>787</v>
      </c>
      <c r="O407" t="s">
        <v>788</v>
      </c>
      <c r="P407">
        <v>2407</v>
      </c>
      <c r="Q407">
        <v>2110</v>
      </c>
      <c r="R407">
        <v>2006</v>
      </c>
      <c r="S407">
        <v>2507</v>
      </c>
      <c r="T407">
        <v>1907</v>
      </c>
      <c r="U407">
        <v>2110</v>
      </c>
      <c r="V407">
        <v>2006</v>
      </c>
      <c r="W407">
        <v>9999</v>
      </c>
      <c r="X407" t="s">
        <v>89</v>
      </c>
      <c r="Y407">
        <v>1</v>
      </c>
      <c r="Z407">
        <f>ROUND(Table_hqolymsql14p_BridgeInventoryLocation_BRIDGEUNDERLOCATIONS[[#This Row],[VCMIN]] / 100, 0) * 12 + MOD(Table_hqolymsql14p_BridgeInventoryLocation_BRIDGEUNDERLOCATIONS[[#This Row],[VCMIN]], 100)</f>
        <v>246</v>
      </c>
      <c r="AA407">
        <f>Table_hqolymsql14p_BridgeInventoryLocation_BRIDGEUNDERLOCATIONS[[#This Row],[VCMIN_Inches]]-3</f>
        <v>243</v>
      </c>
      <c r="AB407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408" spans="1:28" x14ac:dyDescent="0.3">
      <c r="A408">
        <v>407</v>
      </c>
      <c r="B408" t="s">
        <v>1706</v>
      </c>
      <c r="C408" t="s">
        <v>1707</v>
      </c>
      <c r="D408" t="s">
        <v>32</v>
      </c>
      <c r="E408">
        <v>5.07</v>
      </c>
      <c r="G408">
        <v>0</v>
      </c>
      <c r="H408" t="s">
        <v>120</v>
      </c>
      <c r="I408">
        <v>5.07</v>
      </c>
      <c r="J408" t="s">
        <v>34</v>
      </c>
      <c r="K408">
        <v>46.258890000000001</v>
      </c>
      <c r="L408">
        <v>-119.26055100000001</v>
      </c>
      <c r="M408" t="s">
        <v>1708</v>
      </c>
      <c r="N408" t="s">
        <v>1709</v>
      </c>
      <c r="O408" t="s">
        <v>123</v>
      </c>
      <c r="P408">
        <v>338</v>
      </c>
      <c r="Q408">
        <v>1711</v>
      </c>
      <c r="R408">
        <v>1711</v>
      </c>
      <c r="S408">
        <v>1811</v>
      </c>
      <c r="T408">
        <v>1811</v>
      </c>
      <c r="U408">
        <v>1711</v>
      </c>
      <c r="V408">
        <v>1711</v>
      </c>
      <c r="W408">
        <v>9999</v>
      </c>
      <c r="X408" t="s">
        <v>38</v>
      </c>
      <c r="Y408">
        <v>1</v>
      </c>
      <c r="Z408">
        <f>ROUND(Table_hqolymsql14p_BridgeInventoryLocation_BRIDGEUNDERLOCATIONS[[#This Row],[VCMIN]] / 100, 0) * 12 + MOD(Table_hqolymsql14p_BridgeInventoryLocation_BRIDGEUNDERLOCATIONS[[#This Row],[VCMIN]], 100)</f>
        <v>215</v>
      </c>
      <c r="AA408">
        <f>Table_hqolymsql14p_BridgeInventoryLocation_BRIDGEUNDERLOCATIONS[[#This Row],[VCMIN_Inches]]-3</f>
        <v>212</v>
      </c>
      <c r="AB408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409" spans="1:28" x14ac:dyDescent="0.3">
      <c r="A409">
        <v>408</v>
      </c>
      <c r="B409" t="s">
        <v>1710</v>
      </c>
      <c r="C409" t="s">
        <v>1711</v>
      </c>
      <c r="D409" t="s">
        <v>32</v>
      </c>
      <c r="E409">
        <v>0.65500000000000003</v>
      </c>
      <c r="G409">
        <v>0</v>
      </c>
      <c r="H409" t="s">
        <v>195</v>
      </c>
      <c r="I409">
        <v>27.24</v>
      </c>
      <c r="J409" t="s">
        <v>34</v>
      </c>
      <c r="K409">
        <v>45.606386999999998</v>
      </c>
      <c r="L409">
        <v>-122.552054</v>
      </c>
      <c r="M409" t="s">
        <v>1712</v>
      </c>
      <c r="N409" t="s">
        <v>270</v>
      </c>
      <c r="O409" t="s">
        <v>198</v>
      </c>
      <c r="P409">
        <v>715</v>
      </c>
      <c r="Q409">
        <v>1902</v>
      </c>
      <c r="R409">
        <v>1902</v>
      </c>
      <c r="S409">
        <v>1805</v>
      </c>
      <c r="T409">
        <v>1805</v>
      </c>
      <c r="U409">
        <v>1902</v>
      </c>
      <c r="V409">
        <v>1902</v>
      </c>
      <c r="W409">
        <v>9999</v>
      </c>
      <c r="X409" t="s">
        <v>38</v>
      </c>
      <c r="Y409">
        <v>1</v>
      </c>
      <c r="Z409">
        <f>ROUND(Table_hqolymsql14p_BridgeInventoryLocation_BRIDGEUNDERLOCATIONS[[#This Row],[VCMIN]] / 100, 0) * 12 + MOD(Table_hqolymsql14p_BridgeInventoryLocation_BRIDGEUNDERLOCATIONS[[#This Row],[VCMIN]], 100)</f>
        <v>230</v>
      </c>
      <c r="AA409">
        <f>Table_hqolymsql14p_BridgeInventoryLocation_BRIDGEUNDERLOCATIONS[[#This Row],[VCMIN_Inches]]-3</f>
        <v>227</v>
      </c>
      <c r="AB409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410" spans="1:28" x14ac:dyDescent="0.3">
      <c r="A410">
        <v>409</v>
      </c>
      <c r="B410" t="s">
        <v>1713</v>
      </c>
      <c r="C410" t="s">
        <v>1714</v>
      </c>
      <c r="D410" t="s">
        <v>32</v>
      </c>
      <c r="E410">
        <v>41.96</v>
      </c>
      <c r="G410">
        <v>0</v>
      </c>
      <c r="H410" t="s">
        <v>51</v>
      </c>
      <c r="I410">
        <v>42.01</v>
      </c>
      <c r="J410" t="s">
        <v>34</v>
      </c>
      <c r="K410">
        <v>47.615876999999998</v>
      </c>
      <c r="L410">
        <v>-122.71232500000001</v>
      </c>
      <c r="M410" t="s">
        <v>1715</v>
      </c>
      <c r="N410" t="s">
        <v>1716</v>
      </c>
      <c r="O410" t="s">
        <v>779</v>
      </c>
      <c r="P410">
        <v>335</v>
      </c>
      <c r="Q410">
        <v>1708</v>
      </c>
      <c r="R410">
        <v>1703</v>
      </c>
      <c r="S410">
        <v>1808</v>
      </c>
      <c r="T410">
        <v>1708</v>
      </c>
      <c r="U410">
        <v>1708</v>
      </c>
      <c r="V410">
        <v>1703</v>
      </c>
      <c r="W410">
        <v>9999</v>
      </c>
      <c r="X410" t="s">
        <v>38</v>
      </c>
      <c r="Y410">
        <v>1</v>
      </c>
      <c r="Z410">
        <f>ROUND(Table_hqolymsql14p_BridgeInventoryLocation_BRIDGEUNDERLOCATIONS[[#This Row],[VCMIN]] / 100, 0) * 12 + MOD(Table_hqolymsql14p_BridgeInventoryLocation_BRIDGEUNDERLOCATIONS[[#This Row],[VCMIN]], 100)</f>
        <v>207</v>
      </c>
      <c r="AA410">
        <f>Table_hqolymsql14p_BridgeInventoryLocation_BRIDGEUNDERLOCATIONS[[#This Row],[VCMIN_Inches]]-3</f>
        <v>204</v>
      </c>
      <c r="AB410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411" spans="1:28" x14ac:dyDescent="0.3">
      <c r="A411">
        <v>410</v>
      </c>
      <c r="B411" t="s">
        <v>1717</v>
      </c>
      <c r="C411" t="s">
        <v>1718</v>
      </c>
      <c r="D411" t="s">
        <v>32</v>
      </c>
      <c r="E411">
        <v>18.95</v>
      </c>
      <c r="G411">
        <v>0</v>
      </c>
      <c r="H411" t="s">
        <v>344</v>
      </c>
      <c r="I411">
        <v>25.13</v>
      </c>
      <c r="J411" t="s">
        <v>34</v>
      </c>
      <c r="K411">
        <v>47.523136999999998</v>
      </c>
      <c r="L411">
        <v>-122.32129399999999</v>
      </c>
      <c r="M411" t="s">
        <v>1719</v>
      </c>
      <c r="N411" t="s">
        <v>426</v>
      </c>
      <c r="O411" t="s">
        <v>347</v>
      </c>
      <c r="P411">
        <v>250</v>
      </c>
      <c r="Q411">
        <v>1704</v>
      </c>
      <c r="R411">
        <v>1608</v>
      </c>
      <c r="S411">
        <v>1610</v>
      </c>
      <c r="T411">
        <v>1600</v>
      </c>
      <c r="U411">
        <v>1704</v>
      </c>
      <c r="V411">
        <v>1608</v>
      </c>
      <c r="W411">
        <v>9999</v>
      </c>
      <c r="X411" t="s">
        <v>38</v>
      </c>
      <c r="Y411">
        <v>1</v>
      </c>
      <c r="Z411">
        <f>ROUND(Table_hqolymsql14p_BridgeInventoryLocation_BRIDGEUNDERLOCATIONS[[#This Row],[VCMIN]] / 100, 0) * 12 + MOD(Table_hqolymsql14p_BridgeInventoryLocation_BRIDGEUNDERLOCATIONS[[#This Row],[VCMIN]], 100)</f>
        <v>200</v>
      </c>
      <c r="AA411">
        <f>Table_hqolymsql14p_BridgeInventoryLocation_BRIDGEUNDERLOCATIONS[[#This Row],[VCMIN_Inches]]-3</f>
        <v>197</v>
      </c>
      <c r="AB41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12" spans="1:28" x14ac:dyDescent="0.3">
      <c r="A412">
        <v>411</v>
      </c>
      <c r="B412" t="s">
        <v>1720</v>
      </c>
      <c r="C412" t="s">
        <v>1721</v>
      </c>
      <c r="D412" t="s">
        <v>32</v>
      </c>
      <c r="E412">
        <v>5.069</v>
      </c>
      <c r="G412">
        <v>0</v>
      </c>
      <c r="H412" t="s">
        <v>33</v>
      </c>
      <c r="I412">
        <v>7.01</v>
      </c>
      <c r="J412" t="s">
        <v>34</v>
      </c>
      <c r="K412">
        <v>47.588003</v>
      </c>
      <c r="L412">
        <v>-122.231695</v>
      </c>
      <c r="M412" t="s">
        <v>1722</v>
      </c>
      <c r="N412" t="s">
        <v>1723</v>
      </c>
      <c r="O412" t="s">
        <v>37</v>
      </c>
      <c r="P412">
        <v>384</v>
      </c>
      <c r="Q412">
        <v>1900</v>
      </c>
      <c r="R412">
        <v>1806</v>
      </c>
      <c r="S412">
        <v>2300</v>
      </c>
      <c r="T412">
        <v>2206</v>
      </c>
      <c r="U412">
        <v>1900</v>
      </c>
      <c r="V412">
        <v>1806</v>
      </c>
      <c r="W412">
        <v>9999</v>
      </c>
      <c r="X412" t="s">
        <v>38</v>
      </c>
      <c r="Y412">
        <v>1</v>
      </c>
      <c r="Z412">
        <f>ROUND(Table_hqolymsql14p_BridgeInventoryLocation_BRIDGEUNDERLOCATIONS[[#This Row],[VCMIN]] / 100, 0) * 12 + MOD(Table_hqolymsql14p_BridgeInventoryLocation_BRIDGEUNDERLOCATIONS[[#This Row],[VCMIN]], 100)</f>
        <v>222</v>
      </c>
      <c r="AA412">
        <f>Table_hqolymsql14p_BridgeInventoryLocation_BRIDGEUNDERLOCATIONS[[#This Row],[VCMIN_Inches]]-3</f>
        <v>219</v>
      </c>
      <c r="AB41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413" spans="1:28" x14ac:dyDescent="0.3">
      <c r="A413">
        <v>412</v>
      </c>
      <c r="B413" t="s">
        <v>1724</v>
      </c>
      <c r="C413" t="s">
        <v>1725</v>
      </c>
      <c r="D413" t="s">
        <v>32</v>
      </c>
      <c r="E413">
        <v>69.84</v>
      </c>
      <c r="G413">
        <v>0</v>
      </c>
      <c r="H413" t="s">
        <v>33</v>
      </c>
      <c r="I413">
        <v>71.56</v>
      </c>
      <c r="J413" t="s">
        <v>34</v>
      </c>
      <c r="K413">
        <v>47.236387000000001</v>
      </c>
      <c r="L413">
        <v>-121.17331</v>
      </c>
      <c r="M413" t="s">
        <v>1726</v>
      </c>
      <c r="N413" t="s">
        <v>1727</v>
      </c>
      <c r="O413" t="s">
        <v>37</v>
      </c>
      <c r="P413">
        <v>250</v>
      </c>
      <c r="Q413">
        <v>1700</v>
      </c>
      <c r="R413">
        <v>1700</v>
      </c>
      <c r="S413">
        <v>1700</v>
      </c>
      <c r="T413">
        <v>1700</v>
      </c>
      <c r="U413">
        <v>1700</v>
      </c>
      <c r="V413">
        <v>1700</v>
      </c>
      <c r="W413">
        <v>9999</v>
      </c>
      <c r="X413" t="s">
        <v>38</v>
      </c>
      <c r="Y413">
        <v>1</v>
      </c>
      <c r="Z413">
        <f>ROUND(Table_hqolymsql14p_BridgeInventoryLocation_BRIDGEUNDERLOCATIONS[[#This Row],[VCMIN]] / 100, 0) * 12 + MOD(Table_hqolymsql14p_BridgeInventoryLocation_BRIDGEUNDERLOCATIONS[[#This Row],[VCMIN]], 100)</f>
        <v>204</v>
      </c>
      <c r="AA413">
        <f>Table_hqolymsql14p_BridgeInventoryLocation_BRIDGEUNDERLOCATIONS[[#This Row],[VCMIN_Inches]]-3</f>
        <v>201</v>
      </c>
      <c r="AB41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414" spans="1:28" x14ac:dyDescent="0.3">
      <c r="A414">
        <v>413</v>
      </c>
      <c r="B414" t="s">
        <v>1728</v>
      </c>
      <c r="C414" t="s">
        <v>1729</v>
      </c>
      <c r="D414" t="s">
        <v>32</v>
      </c>
      <c r="E414">
        <v>277.06</v>
      </c>
      <c r="G414">
        <v>0</v>
      </c>
      <c r="H414" t="s">
        <v>33</v>
      </c>
      <c r="I414">
        <v>279.35000000000002</v>
      </c>
      <c r="J414" t="s">
        <v>34</v>
      </c>
      <c r="K414">
        <v>47.646689000000002</v>
      </c>
      <c r="L414">
        <v>-117.45139500000001</v>
      </c>
      <c r="M414" t="s">
        <v>568</v>
      </c>
      <c r="N414" t="s">
        <v>569</v>
      </c>
      <c r="O414" t="s">
        <v>37</v>
      </c>
      <c r="P414">
        <v>216</v>
      </c>
      <c r="Q414">
        <v>1903</v>
      </c>
      <c r="R414">
        <v>1809</v>
      </c>
      <c r="S414">
        <v>1808</v>
      </c>
      <c r="T414">
        <v>1801</v>
      </c>
      <c r="U414">
        <v>1903</v>
      </c>
      <c r="V414">
        <v>1809</v>
      </c>
      <c r="W414">
        <v>9999</v>
      </c>
      <c r="X414" t="s">
        <v>38</v>
      </c>
      <c r="Y414">
        <v>1</v>
      </c>
      <c r="Z414">
        <f>ROUND(Table_hqolymsql14p_BridgeInventoryLocation_BRIDGEUNDERLOCATIONS[[#This Row],[VCMIN]] / 100, 0) * 12 + MOD(Table_hqolymsql14p_BridgeInventoryLocation_BRIDGEUNDERLOCATIONS[[#This Row],[VCMIN]], 100)</f>
        <v>225</v>
      </c>
      <c r="AA414">
        <f>Table_hqolymsql14p_BridgeInventoryLocation_BRIDGEUNDERLOCATIONS[[#This Row],[VCMIN_Inches]]-3</f>
        <v>222</v>
      </c>
      <c r="AB414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415" spans="1:28" x14ac:dyDescent="0.3">
      <c r="A415">
        <v>414</v>
      </c>
      <c r="B415" t="s">
        <v>1730</v>
      </c>
      <c r="C415" t="s">
        <v>1731</v>
      </c>
      <c r="D415" t="s">
        <v>32</v>
      </c>
      <c r="E415">
        <v>45.856999999999999</v>
      </c>
      <c r="G415">
        <v>0</v>
      </c>
      <c r="H415" t="s">
        <v>51</v>
      </c>
      <c r="I415">
        <v>45.91</v>
      </c>
      <c r="J415" t="s">
        <v>34</v>
      </c>
      <c r="K415">
        <v>47.664664000000002</v>
      </c>
      <c r="L415">
        <v>-122.688192</v>
      </c>
      <c r="M415" t="s">
        <v>1732</v>
      </c>
      <c r="N415" t="s">
        <v>1733</v>
      </c>
      <c r="O415" t="s">
        <v>779</v>
      </c>
      <c r="P415">
        <v>242</v>
      </c>
      <c r="Q415">
        <v>2506</v>
      </c>
      <c r="R415">
        <v>2108</v>
      </c>
      <c r="S415">
        <v>2103</v>
      </c>
      <c r="T415">
        <v>1707</v>
      </c>
      <c r="U415">
        <v>2506</v>
      </c>
      <c r="V415">
        <v>2108</v>
      </c>
      <c r="W415">
        <v>9999</v>
      </c>
      <c r="X415" t="s">
        <v>38</v>
      </c>
      <c r="Y415">
        <v>1</v>
      </c>
      <c r="Z415">
        <f>ROUND(Table_hqolymsql14p_BridgeInventoryLocation_BRIDGEUNDERLOCATIONS[[#This Row],[VCMIN]] / 100, 0) * 12 + MOD(Table_hqolymsql14p_BridgeInventoryLocation_BRIDGEUNDERLOCATIONS[[#This Row],[VCMIN]], 100)</f>
        <v>260</v>
      </c>
      <c r="AA415">
        <f>Table_hqolymsql14p_BridgeInventoryLocation_BRIDGEUNDERLOCATIONS[[#This Row],[VCMIN_Inches]]-3</f>
        <v>257</v>
      </c>
      <c r="AB415">
        <f>(TRUNC((Table_hqolymsql14p_BridgeInventoryLocation_BRIDGEUNDERLOCATIONS[[#This Row],[Reported Inches]]/12))*100) + MOD(Table_hqolymsql14p_BridgeInventoryLocation_BRIDGEUNDERLOCATIONS[[#This Row],[Reported Inches]], 12)</f>
        <v>2105</v>
      </c>
    </row>
    <row r="416" spans="1:28" x14ac:dyDescent="0.3">
      <c r="A416">
        <v>415</v>
      </c>
      <c r="B416" t="s">
        <v>1734</v>
      </c>
      <c r="C416" t="s">
        <v>1735</v>
      </c>
      <c r="D416" t="s">
        <v>32</v>
      </c>
      <c r="E416">
        <v>6.69</v>
      </c>
      <c r="G416">
        <v>0</v>
      </c>
      <c r="H416" t="s">
        <v>201</v>
      </c>
      <c r="I416">
        <v>8.77</v>
      </c>
      <c r="J416" t="s">
        <v>34</v>
      </c>
      <c r="K416">
        <v>47.279822000000003</v>
      </c>
      <c r="L416">
        <v>-122.560757</v>
      </c>
      <c r="M416" t="s">
        <v>1736</v>
      </c>
      <c r="N416" t="s">
        <v>1737</v>
      </c>
      <c r="O416" t="s">
        <v>204</v>
      </c>
      <c r="P416">
        <v>259</v>
      </c>
      <c r="Q416">
        <v>1802</v>
      </c>
      <c r="R416">
        <v>1802</v>
      </c>
      <c r="S416">
        <v>1808</v>
      </c>
      <c r="T416">
        <v>1808</v>
      </c>
      <c r="U416">
        <v>1802</v>
      </c>
      <c r="V416">
        <v>1802</v>
      </c>
      <c r="W416">
        <v>9999</v>
      </c>
      <c r="X416" t="s">
        <v>38</v>
      </c>
      <c r="Y416">
        <v>1</v>
      </c>
      <c r="Z416">
        <f>ROUND(Table_hqolymsql14p_BridgeInventoryLocation_BRIDGEUNDERLOCATIONS[[#This Row],[VCMIN]] / 100, 0) * 12 + MOD(Table_hqolymsql14p_BridgeInventoryLocation_BRIDGEUNDERLOCATIONS[[#This Row],[VCMIN]], 100)</f>
        <v>218</v>
      </c>
      <c r="AA416">
        <f>Table_hqolymsql14p_BridgeInventoryLocation_BRIDGEUNDERLOCATIONS[[#This Row],[VCMIN_Inches]]-3</f>
        <v>215</v>
      </c>
      <c r="AB416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417" spans="1:28" x14ac:dyDescent="0.3">
      <c r="A417">
        <v>416</v>
      </c>
      <c r="B417" t="s">
        <v>1738</v>
      </c>
      <c r="C417" t="s">
        <v>1739</v>
      </c>
      <c r="D417" t="s">
        <v>32</v>
      </c>
      <c r="E417">
        <v>203.79</v>
      </c>
      <c r="G417">
        <v>0</v>
      </c>
      <c r="H417" t="s">
        <v>110</v>
      </c>
      <c r="I417">
        <v>203.74</v>
      </c>
      <c r="J417" t="s">
        <v>34</v>
      </c>
      <c r="K417">
        <v>48.118504000000001</v>
      </c>
      <c r="L417">
        <v>-122.185254</v>
      </c>
      <c r="M417" t="s">
        <v>1740</v>
      </c>
      <c r="N417" t="s">
        <v>1741</v>
      </c>
      <c r="O417" t="s">
        <v>113</v>
      </c>
      <c r="P417">
        <v>214</v>
      </c>
      <c r="Q417">
        <v>1700</v>
      </c>
      <c r="R417">
        <v>1611</v>
      </c>
      <c r="S417">
        <v>1609</v>
      </c>
      <c r="T417">
        <v>1606</v>
      </c>
      <c r="U417">
        <v>1700</v>
      </c>
      <c r="V417">
        <v>1611</v>
      </c>
      <c r="W417">
        <v>9999</v>
      </c>
      <c r="X417" t="s">
        <v>38</v>
      </c>
      <c r="Y417">
        <v>1</v>
      </c>
      <c r="Z417">
        <f>ROUND(Table_hqolymsql14p_BridgeInventoryLocation_BRIDGEUNDERLOCATIONS[[#This Row],[VCMIN]] / 100, 0) * 12 + MOD(Table_hqolymsql14p_BridgeInventoryLocation_BRIDGEUNDERLOCATIONS[[#This Row],[VCMIN]], 100)</f>
        <v>203</v>
      </c>
      <c r="AA417">
        <f>Table_hqolymsql14p_BridgeInventoryLocation_BRIDGEUNDERLOCATIONS[[#This Row],[VCMIN_Inches]]-3</f>
        <v>200</v>
      </c>
      <c r="AB41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418" spans="1:28" x14ac:dyDescent="0.3">
      <c r="A418">
        <v>417</v>
      </c>
      <c r="B418" t="s">
        <v>1742</v>
      </c>
      <c r="C418" t="s">
        <v>1743</v>
      </c>
      <c r="D418" t="s">
        <v>32</v>
      </c>
      <c r="E418">
        <v>155.97</v>
      </c>
      <c r="G418">
        <v>0</v>
      </c>
      <c r="H418" t="s">
        <v>110</v>
      </c>
      <c r="I418">
        <v>155.91</v>
      </c>
      <c r="J418" t="s">
        <v>34</v>
      </c>
      <c r="K418">
        <v>47.482621999999999</v>
      </c>
      <c r="L418">
        <v>-122.271969</v>
      </c>
      <c r="M418" t="s">
        <v>1744</v>
      </c>
      <c r="N418" t="s">
        <v>1745</v>
      </c>
      <c r="O418" t="s">
        <v>1746</v>
      </c>
      <c r="P418">
        <v>301</v>
      </c>
      <c r="Q418">
        <v>1906</v>
      </c>
      <c r="R418">
        <v>1608</v>
      </c>
      <c r="U418">
        <v>1906</v>
      </c>
      <c r="V418">
        <v>1608</v>
      </c>
      <c r="W418">
        <v>9999</v>
      </c>
      <c r="X418" t="s">
        <v>38</v>
      </c>
      <c r="Y418">
        <v>1</v>
      </c>
      <c r="Z418">
        <f>ROUND(Table_hqolymsql14p_BridgeInventoryLocation_BRIDGEUNDERLOCATIONS[[#This Row],[VCMIN]] / 100, 0) * 12 + MOD(Table_hqolymsql14p_BridgeInventoryLocation_BRIDGEUNDERLOCATIONS[[#This Row],[VCMIN]], 100)</f>
        <v>200</v>
      </c>
      <c r="AA418">
        <f>Table_hqolymsql14p_BridgeInventoryLocation_BRIDGEUNDERLOCATIONS[[#This Row],[VCMIN_Inches]]-3</f>
        <v>197</v>
      </c>
      <c r="AB41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19" spans="1:28" x14ac:dyDescent="0.3">
      <c r="A419">
        <v>418</v>
      </c>
      <c r="B419" t="s">
        <v>1747</v>
      </c>
      <c r="C419" t="s">
        <v>1748</v>
      </c>
      <c r="D419" t="s">
        <v>32</v>
      </c>
      <c r="E419">
        <v>202.52</v>
      </c>
      <c r="G419">
        <v>0</v>
      </c>
      <c r="H419" t="s">
        <v>110</v>
      </c>
      <c r="I419">
        <v>202.47</v>
      </c>
      <c r="J419" t="s">
        <v>34</v>
      </c>
      <c r="K419">
        <v>48.100127999999998</v>
      </c>
      <c r="L419">
        <v>-122.18502599999999</v>
      </c>
      <c r="M419" t="s">
        <v>1749</v>
      </c>
      <c r="N419" t="s">
        <v>1750</v>
      </c>
      <c r="O419" t="s">
        <v>113</v>
      </c>
      <c r="P419">
        <v>217</v>
      </c>
      <c r="Q419">
        <v>1607</v>
      </c>
      <c r="R419">
        <v>1603</v>
      </c>
      <c r="S419">
        <v>1608</v>
      </c>
      <c r="T419">
        <v>1605</v>
      </c>
      <c r="U419">
        <v>1607</v>
      </c>
      <c r="V419">
        <v>1603</v>
      </c>
      <c r="W419">
        <v>9999</v>
      </c>
      <c r="X419" t="s">
        <v>38</v>
      </c>
      <c r="Y419">
        <v>1</v>
      </c>
      <c r="Z419">
        <f>ROUND(Table_hqolymsql14p_BridgeInventoryLocation_BRIDGEUNDERLOCATIONS[[#This Row],[VCMIN]] / 100, 0) * 12 + MOD(Table_hqolymsql14p_BridgeInventoryLocation_BRIDGEUNDERLOCATIONS[[#This Row],[VCMIN]], 100)</f>
        <v>195</v>
      </c>
      <c r="AA419">
        <f>Table_hqolymsql14p_BridgeInventoryLocation_BRIDGEUNDERLOCATIONS[[#This Row],[VCMIN_Inches]]-3</f>
        <v>192</v>
      </c>
      <c r="AB419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420" spans="1:28" x14ac:dyDescent="0.3">
      <c r="A420">
        <v>419</v>
      </c>
      <c r="B420" t="s">
        <v>1751</v>
      </c>
      <c r="C420" t="s">
        <v>1752</v>
      </c>
      <c r="D420" t="s">
        <v>32</v>
      </c>
      <c r="E420">
        <v>116.5</v>
      </c>
      <c r="G420">
        <v>0</v>
      </c>
      <c r="H420" t="s">
        <v>110</v>
      </c>
      <c r="I420">
        <v>116.43</v>
      </c>
      <c r="J420" t="s">
        <v>34</v>
      </c>
      <c r="K420">
        <v>47.082003</v>
      </c>
      <c r="L420">
        <v>-122.67577</v>
      </c>
      <c r="M420" t="s">
        <v>443</v>
      </c>
      <c r="N420" t="s">
        <v>1753</v>
      </c>
      <c r="O420" t="s">
        <v>113</v>
      </c>
      <c r="P420">
        <v>93</v>
      </c>
      <c r="Q420">
        <v>1704</v>
      </c>
      <c r="R420">
        <v>1606</v>
      </c>
      <c r="U420">
        <v>1704</v>
      </c>
      <c r="V420">
        <v>1606</v>
      </c>
      <c r="W420">
        <v>9999</v>
      </c>
      <c r="X420" t="s">
        <v>38</v>
      </c>
      <c r="Y420">
        <v>1</v>
      </c>
      <c r="Z420">
        <f>ROUND(Table_hqolymsql14p_BridgeInventoryLocation_BRIDGEUNDERLOCATIONS[[#This Row],[VCMIN]] / 100, 0) * 12 + MOD(Table_hqolymsql14p_BridgeInventoryLocation_BRIDGEUNDERLOCATIONS[[#This Row],[VCMIN]], 100)</f>
        <v>198</v>
      </c>
      <c r="AA420">
        <f>Table_hqolymsql14p_BridgeInventoryLocation_BRIDGEUNDERLOCATIONS[[#This Row],[VCMIN_Inches]]-3</f>
        <v>195</v>
      </c>
      <c r="AB42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21" spans="1:28" x14ac:dyDescent="0.3">
      <c r="A421">
        <v>420</v>
      </c>
      <c r="B421" t="s">
        <v>1754</v>
      </c>
      <c r="C421" t="s">
        <v>1755</v>
      </c>
      <c r="D421" t="s">
        <v>32</v>
      </c>
      <c r="E421">
        <v>282.28899999999999</v>
      </c>
      <c r="G421">
        <v>0</v>
      </c>
      <c r="H421" t="s">
        <v>33</v>
      </c>
      <c r="I421">
        <v>284.58999999999997</v>
      </c>
      <c r="J421" t="s">
        <v>34</v>
      </c>
      <c r="K421">
        <v>47.653936000000002</v>
      </c>
      <c r="L421">
        <v>-117.34181100000001</v>
      </c>
      <c r="M421" t="s">
        <v>1220</v>
      </c>
      <c r="N421" t="s">
        <v>451</v>
      </c>
      <c r="O421" t="s">
        <v>37</v>
      </c>
      <c r="P421">
        <v>425</v>
      </c>
      <c r="Q421">
        <v>1702</v>
      </c>
      <c r="R421">
        <v>1510</v>
      </c>
      <c r="S421">
        <v>1709</v>
      </c>
      <c r="T421">
        <v>1707</v>
      </c>
      <c r="U421">
        <v>1702</v>
      </c>
      <c r="V421">
        <v>1510</v>
      </c>
      <c r="W421">
        <v>9999</v>
      </c>
      <c r="X421" t="s">
        <v>38</v>
      </c>
      <c r="Y421">
        <v>1</v>
      </c>
      <c r="Z421">
        <f>ROUND(Table_hqolymsql14p_BridgeInventoryLocation_BRIDGEUNDERLOCATIONS[[#This Row],[VCMIN]] / 100, 0) * 12 + MOD(Table_hqolymsql14p_BridgeInventoryLocation_BRIDGEUNDERLOCATIONS[[#This Row],[VCMIN]], 100)</f>
        <v>190</v>
      </c>
      <c r="AA421">
        <f>Table_hqolymsql14p_BridgeInventoryLocation_BRIDGEUNDERLOCATIONS[[#This Row],[VCMIN_Inches]]-3</f>
        <v>187</v>
      </c>
      <c r="AB421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422" spans="1:28" x14ac:dyDescent="0.3">
      <c r="A422">
        <v>421</v>
      </c>
      <c r="B422" t="s">
        <v>1756</v>
      </c>
      <c r="C422" t="s">
        <v>1757</v>
      </c>
      <c r="D422" t="s">
        <v>32</v>
      </c>
      <c r="E422">
        <v>7.98</v>
      </c>
      <c r="G422">
        <v>0</v>
      </c>
      <c r="H422" t="s">
        <v>33</v>
      </c>
      <c r="I422">
        <v>9.92</v>
      </c>
      <c r="J422" t="s">
        <v>34</v>
      </c>
      <c r="K422">
        <v>47.580534</v>
      </c>
      <c r="L422">
        <v>-122.174648</v>
      </c>
      <c r="M422" t="s">
        <v>354</v>
      </c>
      <c r="N422" t="s">
        <v>1758</v>
      </c>
      <c r="O422" t="s">
        <v>1759</v>
      </c>
      <c r="P422">
        <v>526</v>
      </c>
      <c r="Q422">
        <v>3000</v>
      </c>
      <c r="R422">
        <v>3000</v>
      </c>
      <c r="S422">
        <v>3000</v>
      </c>
      <c r="T422">
        <v>3000</v>
      </c>
      <c r="U422">
        <v>3000</v>
      </c>
      <c r="V422">
        <v>3000</v>
      </c>
      <c r="W422">
        <v>9999</v>
      </c>
      <c r="X422" t="s">
        <v>38</v>
      </c>
      <c r="Y422">
        <v>1</v>
      </c>
      <c r="Z422">
        <f>ROUND(Table_hqolymsql14p_BridgeInventoryLocation_BRIDGEUNDERLOCATIONS[[#This Row],[VCMIN]] / 100, 0) * 12 + MOD(Table_hqolymsql14p_BridgeInventoryLocation_BRIDGEUNDERLOCATIONS[[#This Row],[VCMIN]], 100)</f>
        <v>360</v>
      </c>
      <c r="AA422">
        <f>Table_hqolymsql14p_BridgeInventoryLocation_BRIDGEUNDERLOCATIONS[[#This Row],[VCMIN_Inches]]-3</f>
        <v>357</v>
      </c>
      <c r="AB422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423" spans="1:28" x14ac:dyDescent="0.3">
      <c r="A423">
        <v>422</v>
      </c>
      <c r="B423" t="s">
        <v>1760</v>
      </c>
      <c r="C423" t="s">
        <v>1761</v>
      </c>
      <c r="D423" t="s">
        <v>32</v>
      </c>
      <c r="E423">
        <v>262.63</v>
      </c>
      <c r="G423">
        <v>0</v>
      </c>
      <c r="H423" t="s">
        <v>110</v>
      </c>
      <c r="I423">
        <v>262.57</v>
      </c>
      <c r="J423" t="s">
        <v>34</v>
      </c>
      <c r="K423">
        <v>48.846907000000002</v>
      </c>
      <c r="L423">
        <v>-122.576031</v>
      </c>
      <c r="M423" t="s">
        <v>1762</v>
      </c>
      <c r="N423" t="s">
        <v>477</v>
      </c>
      <c r="O423" t="s">
        <v>113</v>
      </c>
      <c r="P423">
        <v>265</v>
      </c>
      <c r="Q423">
        <v>1606</v>
      </c>
      <c r="R423">
        <v>1606</v>
      </c>
      <c r="S423">
        <v>1606</v>
      </c>
      <c r="T423">
        <v>1606</v>
      </c>
      <c r="U423">
        <v>1606</v>
      </c>
      <c r="V423">
        <v>1606</v>
      </c>
      <c r="W423">
        <v>9999</v>
      </c>
      <c r="X423" t="s">
        <v>38</v>
      </c>
      <c r="Y423">
        <v>1</v>
      </c>
      <c r="Z423">
        <f>ROUND(Table_hqolymsql14p_BridgeInventoryLocation_BRIDGEUNDERLOCATIONS[[#This Row],[VCMIN]] / 100, 0) * 12 + MOD(Table_hqolymsql14p_BridgeInventoryLocation_BRIDGEUNDERLOCATIONS[[#This Row],[VCMIN]], 100)</f>
        <v>198</v>
      </c>
      <c r="AA423">
        <f>Table_hqolymsql14p_BridgeInventoryLocation_BRIDGEUNDERLOCATIONS[[#This Row],[VCMIN_Inches]]-3</f>
        <v>195</v>
      </c>
      <c r="AB423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24" spans="1:28" x14ac:dyDescent="0.3">
      <c r="A424">
        <v>423</v>
      </c>
      <c r="B424" t="s">
        <v>1763</v>
      </c>
      <c r="C424" t="s">
        <v>1764</v>
      </c>
      <c r="D424" t="s">
        <v>32</v>
      </c>
      <c r="E424">
        <v>58.24</v>
      </c>
      <c r="G424">
        <v>0</v>
      </c>
      <c r="H424" t="s">
        <v>607</v>
      </c>
      <c r="I424">
        <v>58.58</v>
      </c>
      <c r="J424" t="s">
        <v>34</v>
      </c>
      <c r="K424">
        <v>47.233091999999999</v>
      </c>
      <c r="L424">
        <v>-122.432508</v>
      </c>
      <c r="M424" t="s">
        <v>1765</v>
      </c>
      <c r="N424" t="s">
        <v>113</v>
      </c>
      <c r="O424" t="s">
        <v>609</v>
      </c>
      <c r="P424">
        <v>271</v>
      </c>
      <c r="Q424">
        <v>1611</v>
      </c>
      <c r="R424">
        <v>1611</v>
      </c>
      <c r="U424">
        <v>1611</v>
      </c>
      <c r="V424">
        <v>1611</v>
      </c>
      <c r="W424">
        <v>9999</v>
      </c>
      <c r="X424" t="s">
        <v>89</v>
      </c>
      <c r="Y424">
        <v>1</v>
      </c>
      <c r="Z424">
        <f>ROUND(Table_hqolymsql14p_BridgeInventoryLocation_BRIDGEUNDERLOCATIONS[[#This Row],[VCMIN]] / 100, 0) * 12 + MOD(Table_hqolymsql14p_BridgeInventoryLocation_BRIDGEUNDERLOCATIONS[[#This Row],[VCMIN]], 100)</f>
        <v>203</v>
      </c>
      <c r="AA424">
        <f>Table_hqolymsql14p_BridgeInventoryLocation_BRIDGEUNDERLOCATIONS[[#This Row],[VCMIN_Inches]]-3</f>
        <v>200</v>
      </c>
      <c r="AB424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425" spans="1:28" x14ac:dyDescent="0.3">
      <c r="A425">
        <v>424</v>
      </c>
      <c r="B425" t="s">
        <v>1766</v>
      </c>
      <c r="C425" t="s">
        <v>1767</v>
      </c>
      <c r="D425" t="s">
        <v>32</v>
      </c>
      <c r="E425">
        <v>11.75</v>
      </c>
      <c r="G425">
        <v>0</v>
      </c>
      <c r="H425" t="s">
        <v>45</v>
      </c>
      <c r="I425">
        <v>11.22</v>
      </c>
      <c r="J425" t="s">
        <v>34</v>
      </c>
      <c r="K425">
        <v>47.356050000000003</v>
      </c>
      <c r="L425">
        <v>-122.124089</v>
      </c>
      <c r="M425" t="s">
        <v>1768</v>
      </c>
      <c r="N425" t="s">
        <v>1769</v>
      </c>
      <c r="O425" t="s">
        <v>48</v>
      </c>
      <c r="P425">
        <v>328</v>
      </c>
      <c r="Q425">
        <v>1904</v>
      </c>
      <c r="R425">
        <v>1904</v>
      </c>
      <c r="S425">
        <v>1709</v>
      </c>
      <c r="T425">
        <v>1709</v>
      </c>
      <c r="U425">
        <v>1904</v>
      </c>
      <c r="V425">
        <v>1904</v>
      </c>
      <c r="W425">
        <v>9999</v>
      </c>
      <c r="X425" t="s">
        <v>38</v>
      </c>
      <c r="Y425">
        <v>1</v>
      </c>
      <c r="Z425">
        <f>ROUND(Table_hqolymsql14p_BridgeInventoryLocation_BRIDGEUNDERLOCATIONS[[#This Row],[VCMIN]] / 100, 0) * 12 + MOD(Table_hqolymsql14p_BridgeInventoryLocation_BRIDGEUNDERLOCATIONS[[#This Row],[VCMIN]], 100)</f>
        <v>232</v>
      </c>
      <c r="AA425">
        <f>Table_hqolymsql14p_BridgeInventoryLocation_BRIDGEUNDERLOCATIONS[[#This Row],[VCMIN_Inches]]-3</f>
        <v>229</v>
      </c>
      <c r="AB425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426" spans="1:28" x14ac:dyDescent="0.3">
      <c r="A426">
        <v>425</v>
      </c>
      <c r="B426" t="s">
        <v>1770</v>
      </c>
      <c r="C426" t="s">
        <v>1771</v>
      </c>
      <c r="D426" t="s">
        <v>32</v>
      </c>
      <c r="E426">
        <v>39.270000000000003</v>
      </c>
      <c r="G426">
        <v>0</v>
      </c>
      <c r="H426" t="s">
        <v>51</v>
      </c>
      <c r="I426">
        <v>39.32</v>
      </c>
      <c r="J426" t="s">
        <v>34</v>
      </c>
      <c r="K426">
        <v>47.581423000000001</v>
      </c>
      <c r="L426">
        <v>-122.694855</v>
      </c>
      <c r="M426" t="s">
        <v>1772</v>
      </c>
      <c r="N426" t="s">
        <v>1773</v>
      </c>
      <c r="O426" t="s">
        <v>779</v>
      </c>
      <c r="P426">
        <v>252</v>
      </c>
      <c r="Q426">
        <v>1903</v>
      </c>
      <c r="R426">
        <v>1811</v>
      </c>
      <c r="S426">
        <v>1610</v>
      </c>
      <c r="T426">
        <v>1607</v>
      </c>
      <c r="U426">
        <v>1903</v>
      </c>
      <c r="V426">
        <v>1811</v>
      </c>
      <c r="W426">
        <v>9999</v>
      </c>
      <c r="X426" t="s">
        <v>38</v>
      </c>
      <c r="Y426">
        <v>1</v>
      </c>
      <c r="Z426">
        <f>ROUND(Table_hqolymsql14p_BridgeInventoryLocation_BRIDGEUNDERLOCATIONS[[#This Row],[VCMIN]] / 100, 0) * 12 + MOD(Table_hqolymsql14p_BridgeInventoryLocation_BRIDGEUNDERLOCATIONS[[#This Row],[VCMIN]], 100)</f>
        <v>227</v>
      </c>
      <c r="AA426">
        <f>Table_hqolymsql14p_BridgeInventoryLocation_BRIDGEUNDERLOCATIONS[[#This Row],[VCMIN_Inches]]-3</f>
        <v>224</v>
      </c>
      <c r="AB426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427" spans="1:28" x14ac:dyDescent="0.3">
      <c r="A427">
        <v>426</v>
      </c>
      <c r="B427" t="s">
        <v>1774</v>
      </c>
      <c r="C427" t="s">
        <v>1775</v>
      </c>
      <c r="D427" t="s">
        <v>32</v>
      </c>
      <c r="E427">
        <v>102.07</v>
      </c>
      <c r="G427">
        <v>0</v>
      </c>
      <c r="H427" t="s">
        <v>110</v>
      </c>
      <c r="I427">
        <v>102</v>
      </c>
      <c r="J427" t="s">
        <v>34</v>
      </c>
      <c r="K427">
        <v>46.989811000000003</v>
      </c>
      <c r="L427">
        <v>-122.91949200000001</v>
      </c>
      <c r="M427" t="s">
        <v>1776</v>
      </c>
      <c r="N427" t="s">
        <v>451</v>
      </c>
      <c r="O427" t="s">
        <v>113</v>
      </c>
      <c r="P427">
        <v>821</v>
      </c>
      <c r="Q427">
        <v>1610</v>
      </c>
      <c r="R427">
        <v>1608</v>
      </c>
      <c r="S427">
        <v>1700</v>
      </c>
      <c r="T427">
        <v>1700</v>
      </c>
      <c r="U427">
        <v>1610</v>
      </c>
      <c r="V427">
        <v>1608</v>
      </c>
      <c r="W427">
        <v>9999</v>
      </c>
      <c r="X427" t="s">
        <v>38</v>
      </c>
      <c r="Y427">
        <v>1</v>
      </c>
      <c r="Z427">
        <f>ROUND(Table_hqolymsql14p_BridgeInventoryLocation_BRIDGEUNDERLOCATIONS[[#This Row],[VCMIN]] / 100, 0) * 12 + MOD(Table_hqolymsql14p_BridgeInventoryLocation_BRIDGEUNDERLOCATIONS[[#This Row],[VCMIN]], 100)</f>
        <v>200</v>
      </c>
      <c r="AA427">
        <f>Table_hqolymsql14p_BridgeInventoryLocation_BRIDGEUNDERLOCATIONS[[#This Row],[VCMIN_Inches]]-3</f>
        <v>197</v>
      </c>
      <c r="AB42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28" spans="1:28" x14ac:dyDescent="0.3">
      <c r="A428">
        <v>427</v>
      </c>
      <c r="B428" t="s">
        <v>1777</v>
      </c>
      <c r="C428" t="s">
        <v>1778</v>
      </c>
      <c r="D428" t="s">
        <v>32</v>
      </c>
      <c r="E428">
        <v>287.55</v>
      </c>
      <c r="G428">
        <v>0</v>
      </c>
      <c r="H428" t="s">
        <v>33</v>
      </c>
      <c r="I428">
        <v>289.86</v>
      </c>
      <c r="J428" t="s">
        <v>34</v>
      </c>
      <c r="K428">
        <v>47.674114000000003</v>
      </c>
      <c r="L428">
        <v>-117.239667</v>
      </c>
      <c r="M428" t="s">
        <v>1779</v>
      </c>
      <c r="N428" t="s">
        <v>1780</v>
      </c>
      <c r="O428" t="s">
        <v>37</v>
      </c>
      <c r="P428">
        <v>118</v>
      </c>
      <c r="Q428">
        <v>1608</v>
      </c>
      <c r="R428">
        <v>1511</v>
      </c>
      <c r="S428">
        <v>2007</v>
      </c>
      <c r="T428">
        <v>1911</v>
      </c>
      <c r="U428">
        <v>1608</v>
      </c>
      <c r="V428">
        <v>1511</v>
      </c>
      <c r="W428">
        <v>9999</v>
      </c>
      <c r="X428" t="s">
        <v>38</v>
      </c>
      <c r="Y428">
        <v>1</v>
      </c>
      <c r="Z428">
        <f>ROUND(Table_hqolymsql14p_BridgeInventoryLocation_BRIDGEUNDERLOCATIONS[[#This Row],[VCMIN]] / 100, 0) * 12 + MOD(Table_hqolymsql14p_BridgeInventoryLocation_BRIDGEUNDERLOCATIONS[[#This Row],[VCMIN]], 100)</f>
        <v>191</v>
      </c>
      <c r="AA428">
        <f>Table_hqolymsql14p_BridgeInventoryLocation_BRIDGEUNDERLOCATIONS[[#This Row],[VCMIN_Inches]]-3</f>
        <v>188</v>
      </c>
      <c r="AB428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429" spans="1:28" x14ac:dyDescent="0.3">
      <c r="A429">
        <v>428</v>
      </c>
      <c r="B429" t="s">
        <v>1781</v>
      </c>
      <c r="C429" t="s">
        <v>1782</v>
      </c>
      <c r="D429" t="s">
        <v>32</v>
      </c>
      <c r="E429">
        <v>292.02499999999998</v>
      </c>
      <c r="G429">
        <v>0</v>
      </c>
      <c r="H429" t="s">
        <v>397</v>
      </c>
      <c r="I429">
        <v>300.12</v>
      </c>
      <c r="J429" t="s">
        <v>34</v>
      </c>
      <c r="K429">
        <v>47.827849999999998</v>
      </c>
      <c r="L429">
        <v>-117.3496</v>
      </c>
      <c r="M429" t="s">
        <v>1516</v>
      </c>
      <c r="N429" t="s">
        <v>169</v>
      </c>
      <c r="O429" t="s">
        <v>616</v>
      </c>
      <c r="P429">
        <v>243</v>
      </c>
      <c r="Q429">
        <v>1610</v>
      </c>
      <c r="R429">
        <v>1609</v>
      </c>
      <c r="S429">
        <v>1708</v>
      </c>
      <c r="T429">
        <v>1608</v>
      </c>
      <c r="U429">
        <v>1610</v>
      </c>
      <c r="V429">
        <v>1609</v>
      </c>
      <c r="W429">
        <v>9999</v>
      </c>
      <c r="X429" t="s">
        <v>38</v>
      </c>
      <c r="Y429">
        <v>1</v>
      </c>
      <c r="Z429">
        <f>ROUND(Table_hqolymsql14p_BridgeInventoryLocation_BRIDGEUNDERLOCATIONS[[#This Row],[VCMIN]] / 100, 0) * 12 + MOD(Table_hqolymsql14p_BridgeInventoryLocation_BRIDGEUNDERLOCATIONS[[#This Row],[VCMIN]], 100)</f>
        <v>201</v>
      </c>
      <c r="AA429">
        <f>Table_hqolymsql14p_BridgeInventoryLocation_BRIDGEUNDERLOCATIONS[[#This Row],[VCMIN_Inches]]-3</f>
        <v>198</v>
      </c>
      <c r="AB42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30" spans="1:28" x14ac:dyDescent="0.3">
      <c r="A430">
        <v>429</v>
      </c>
      <c r="B430" t="s">
        <v>1783</v>
      </c>
      <c r="C430" t="s">
        <v>1784</v>
      </c>
      <c r="D430" t="s">
        <v>32</v>
      </c>
      <c r="E430">
        <v>287.83999999999997</v>
      </c>
      <c r="G430">
        <v>0</v>
      </c>
      <c r="H430" t="s">
        <v>397</v>
      </c>
      <c r="I430">
        <v>295.94</v>
      </c>
      <c r="J430" t="s">
        <v>34</v>
      </c>
      <c r="K430">
        <v>47.775410000000001</v>
      </c>
      <c r="L430">
        <v>-117.373293</v>
      </c>
      <c r="M430" t="s">
        <v>1785</v>
      </c>
      <c r="N430" t="s">
        <v>237</v>
      </c>
      <c r="O430" t="s">
        <v>616</v>
      </c>
      <c r="P430">
        <v>240</v>
      </c>
      <c r="Q430">
        <v>1711</v>
      </c>
      <c r="R430">
        <v>1707</v>
      </c>
      <c r="S430">
        <v>1904</v>
      </c>
      <c r="T430">
        <v>1811</v>
      </c>
      <c r="U430">
        <v>1711</v>
      </c>
      <c r="V430">
        <v>1707</v>
      </c>
      <c r="W430">
        <v>9999</v>
      </c>
      <c r="X430" t="s">
        <v>38</v>
      </c>
      <c r="Y430">
        <v>1</v>
      </c>
      <c r="Z430">
        <f>ROUND(Table_hqolymsql14p_BridgeInventoryLocation_BRIDGEUNDERLOCATIONS[[#This Row],[VCMIN]] / 100, 0) * 12 + MOD(Table_hqolymsql14p_BridgeInventoryLocation_BRIDGEUNDERLOCATIONS[[#This Row],[VCMIN]], 100)</f>
        <v>211</v>
      </c>
      <c r="AA430">
        <f>Table_hqolymsql14p_BridgeInventoryLocation_BRIDGEUNDERLOCATIONS[[#This Row],[VCMIN_Inches]]-3</f>
        <v>208</v>
      </c>
      <c r="AB430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431" spans="1:28" x14ac:dyDescent="0.3">
      <c r="A431">
        <v>430</v>
      </c>
      <c r="B431" t="s">
        <v>1786</v>
      </c>
      <c r="C431" t="s">
        <v>1787</v>
      </c>
      <c r="D431" t="s">
        <v>32</v>
      </c>
      <c r="E431">
        <v>136.15</v>
      </c>
      <c r="G431">
        <v>0</v>
      </c>
      <c r="H431" t="s">
        <v>110</v>
      </c>
      <c r="I431">
        <v>136.09</v>
      </c>
      <c r="J431" t="s">
        <v>34</v>
      </c>
      <c r="K431">
        <v>47.241377999999997</v>
      </c>
      <c r="L431">
        <v>-122.38567399999999</v>
      </c>
      <c r="M431" t="s">
        <v>1788</v>
      </c>
      <c r="N431" t="s">
        <v>1371</v>
      </c>
      <c r="O431" t="s">
        <v>113</v>
      </c>
      <c r="P431">
        <v>300</v>
      </c>
      <c r="Q431">
        <v>1706</v>
      </c>
      <c r="R431">
        <v>1608</v>
      </c>
      <c r="S431">
        <v>1910</v>
      </c>
      <c r="T431">
        <v>1903</v>
      </c>
      <c r="U431">
        <v>1706</v>
      </c>
      <c r="V431">
        <v>1608</v>
      </c>
      <c r="W431">
        <v>9999</v>
      </c>
      <c r="X431" t="s">
        <v>38</v>
      </c>
      <c r="Y431">
        <v>1</v>
      </c>
      <c r="Z431">
        <f>ROUND(Table_hqolymsql14p_BridgeInventoryLocation_BRIDGEUNDERLOCATIONS[[#This Row],[VCMIN]] / 100, 0) * 12 + MOD(Table_hqolymsql14p_BridgeInventoryLocation_BRIDGEUNDERLOCATIONS[[#This Row],[VCMIN]], 100)</f>
        <v>200</v>
      </c>
      <c r="AA431">
        <f>Table_hqolymsql14p_BridgeInventoryLocation_BRIDGEUNDERLOCATIONS[[#This Row],[VCMIN_Inches]]-3</f>
        <v>197</v>
      </c>
      <c r="AB43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32" spans="1:28" x14ac:dyDescent="0.3">
      <c r="A432">
        <v>431</v>
      </c>
      <c r="B432" t="s">
        <v>1789</v>
      </c>
      <c r="C432" t="s">
        <v>1790</v>
      </c>
      <c r="D432" t="s">
        <v>32</v>
      </c>
      <c r="E432">
        <v>0</v>
      </c>
      <c r="G432">
        <v>0</v>
      </c>
      <c r="H432" t="s">
        <v>85</v>
      </c>
      <c r="I432">
        <v>0</v>
      </c>
      <c r="J432" t="s">
        <v>34</v>
      </c>
      <c r="K432">
        <v>47.233251000000003</v>
      </c>
      <c r="L432">
        <v>-122.43273000000001</v>
      </c>
      <c r="M432" t="s">
        <v>1791</v>
      </c>
      <c r="N432" t="s">
        <v>113</v>
      </c>
      <c r="O432" t="s">
        <v>644</v>
      </c>
      <c r="P432">
        <v>817</v>
      </c>
      <c r="Q432">
        <v>2500</v>
      </c>
      <c r="R432">
        <v>2500</v>
      </c>
      <c r="U432">
        <v>2500</v>
      </c>
      <c r="V432">
        <v>2500</v>
      </c>
      <c r="W432">
        <v>9999</v>
      </c>
      <c r="X432" t="s">
        <v>645</v>
      </c>
      <c r="Y432">
        <v>1</v>
      </c>
      <c r="Z432">
        <f>ROUND(Table_hqolymsql14p_BridgeInventoryLocation_BRIDGEUNDERLOCATIONS[[#This Row],[VCMIN]] / 100, 0) * 12 + MOD(Table_hqolymsql14p_BridgeInventoryLocation_BRIDGEUNDERLOCATIONS[[#This Row],[VCMIN]], 100)</f>
        <v>300</v>
      </c>
      <c r="AA432">
        <f>Table_hqolymsql14p_BridgeInventoryLocation_BRIDGEUNDERLOCATIONS[[#This Row],[VCMIN_Inches]]-3</f>
        <v>297</v>
      </c>
      <c r="AB432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433" spans="1:28" x14ac:dyDescent="0.3">
      <c r="A433">
        <v>432</v>
      </c>
      <c r="B433" t="s">
        <v>1792</v>
      </c>
      <c r="C433" t="s">
        <v>1793</v>
      </c>
      <c r="D433" t="s">
        <v>32</v>
      </c>
      <c r="E433">
        <v>12.26</v>
      </c>
      <c r="G433">
        <v>0</v>
      </c>
      <c r="H433" t="s">
        <v>120</v>
      </c>
      <c r="I433">
        <v>12.26</v>
      </c>
      <c r="J433" t="s">
        <v>34</v>
      </c>
      <c r="K433">
        <v>46.248975999999999</v>
      </c>
      <c r="L433">
        <v>-119.126328</v>
      </c>
      <c r="M433" t="s">
        <v>1794</v>
      </c>
      <c r="N433" t="s">
        <v>1795</v>
      </c>
      <c r="O433" t="s">
        <v>123</v>
      </c>
      <c r="P433">
        <v>307</v>
      </c>
      <c r="Q433">
        <v>2111</v>
      </c>
      <c r="R433">
        <v>2002</v>
      </c>
      <c r="S433">
        <v>1901</v>
      </c>
      <c r="T433">
        <v>1803</v>
      </c>
      <c r="U433">
        <v>2111</v>
      </c>
      <c r="V433">
        <v>2002</v>
      </c>
      <c r="W433">
        <v>9999</v>
      </c>
      <c r="X433" t="s">
        <v>38</v>
      </c>
      <c r="Y433">
        <v>1</v>
      </c>
      <c r="Z433">
        <f>ROUND(Table_hqolymsql14p_BridgeInventoryLocation_BRIDGEUNDERLOCATIONS[[#This Row],[VCMIN]] / 100, 0) * 12 + MOD(Table_hqolymsql14p_BridgeInventoryLocation_BRIDGEUNDERLOCATIONS[[#This Row],[VCMIN]], 100)</f>
        <v>242</v>
      </c>
      <c r="AA433">
        <f>Table_hqolymsql14p_BridgeInventoryLocation_BRIDGEUNDERLOCATIONS[[#This Row],[VCMIN_Inches]]-3</f>
        <v>239</v>
      </c>
      <c r="AB433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434" spans="1:28" x14ac:dyDescent="0.3">
      <c r="A434">
        <v>433</v>
      </c>
      <c r="B434" t="s">
        <v>1796</v>
      </c>
      <c r="C434" t="s">
        <v>1797</v>
      </c>
      <c r="D434" t="s">
        <v>32</v>
      </c>
      <c r="E434">
        <v>108.19</v>
      </c>
      <c r="G434">
        <v>0</v>
      </c>
      <c r="H434" t="s">
        <v>110</v>
      </c>
      <c r="I434">
        <v>108.12</v>
      </c>
      <c r="J434" t="s">
        <v>34</v>
      </c>
      <c r="K434">
        <v>47.045487000000001</v>
      </c>
      <c r="L434">
        <v>-122.83922</v>
      </c>
      <c r="M434" t="s">
        <v>1798</v>
      </c>
      <c r="N434" t="s">
        <v>1799</v>
      </c>
      <c r="O434" t="s">
        <v>113</v>
      </c>
      <c r="P434">
        <v>241</v>
      </c>
      <c r="Q434">
        <v>1806</v>
      </c>
      <c r="R434">
        <v>1806</v>
      </c>
      <c r="S434">
        <v>1909</v>
      </c>
      <c r="T434">
        <v>1909</v>
      </c>
      <c r="U434">
        <v>1806</v>
      </c>
      <c r="V434">
        <v>1806</v>
      </c>
      <c r="W434">
        <v>9999</v>
      </c>
      <c r="X434" t="s">
        <v>38</v>
      </c>
      <c r="Y434">
        <v>1</v>
      </c>
      <c r="Z434">
        <f>ROUND(Table_hqolymsql14p_BridgeInventoryLocation_BRIDGEUNDERLOCATIONS[[#This Row],[VCMIN]] / 100, 0) * 12 + MOD(Table_hqolymsql14p_BridgeInventoryLocation_BRIDGEUNDERLOCATIONS[[#This Row],[VCMIN]], 100)</f>
        <v>222</v>
      </c>
      <c r="AA434">
        <f>Table_hqolymsql14p_BridgeInventoryLocation_BRIDGEUNDERLOCATIONS[[#This Row],[VCMIN_Inches]]-3</f>
        <v>219</v>
      </c>
      <c r="AB434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435" spans="1:28" x14ac:dyDescent="0.3">
      <c r="A435">
        <v>434</v>
      </c>
      <c r="B435" t="s">
        <v>1800</v>
      </c>
      <c r="C435" t="s">
        <v>1801</v>
      </c>
      <c r="D435" t="s">
        <v>32</v>
      </c>
      <c r="E435">
        <v>221.13</v>
      </c>
      <c r="G435">
        <v>0</v>
      </c>
      <c r="H435" t="s">
        <v>110</v>
      </c>
      <c r="I435">
        <v>221.07</v>
      </c>
      <c r="J435" t="s">
        <v>34</v>
      </c>
      <c r="K435">
        <v>48.341168000000003</v>
      </c>
      <c r="L435">
        <v>-122.33566</v>
      </c>
      <c r="M435" t="s">
        <v>1802</v>
      </c>
      <c r="N435" t="s">
        <v>1803</v>
      </c>
      <c r="O435" t="s">
        <v>113</v>
      </c>
      <c r="P435">
        <v>240</v>
      </c>
      <c r="Q435">
        <v>1605</v>
      </c>
      <c r="R435">
        <v>1604</v>
      </c>
      <c r="S435">
        <v>1607</v>
      </c>
      <c r="T435">
        <v>1605</v>
      </c>
      <c r="U435">
        <v>1605</v>
      </c>
      <c r="V435">
        <v>1604</v>
      </c>
      <c r="W435">
        <v>9999</v>
      </c>
      <c r="X435" t="s">
        <v>38</v>
      </c>
      <c r="Y435">
        <v>1</v>
      </c>
      <c r="Z435">
        <f>ROUND(Table_hqolymsql14p_BridgeInventoryLocation_BRIDGEUNDERLOCATIONS[[#This Row],[VCMIN]] / 100, 0) * 12 + MOD(Table_hqolymsql14p_BridgeInventoryLocation_BRIDGEUNDERLOCATIONS[[#This Row],[VCMIN]], 100)</f>
        <v>196</v>
      </c>
      <c r="AA435">
        <f>Table_hqolymsql14p_BridgeInventoryLocation_BRIDGEUNDERLOCATIONS[[#This Row],[VCMIN_Inches]]-3</f>
        <v>193</v>
      </c>
      <c r="AB43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436" spans="1:28" x14ac:dyDescent="0.3">
      <c r="A436">
        <v>435</v>
      </c>
      <c r="B436" t="s">
        <v>1804</v>
      </c>
      <c r="C436" t="s">
        <v>1805</v>
      </c>
      <c r="D436" t="s">
        <v>32</v>
      </c>
      <c r="E436">
        <v>7.28</v>
      </c>
      <c r="G436">
        <v>0</v>
      </c>
      <c r="H436" t="s">
        <v>229</v>
      </c>
      <c r="I436">
        <v>6</v>
      </c>
      <c r="J436" t="s">
        <v>34</v>
      </c>
      <c r="K436">
        <v>47.202582999999997</v>
      </c>
      <c r="L436">
        <v>-122.27846700000001</v>
      </c>
      <c r="M436" t="s">
        <v>1806</v>
      </c>
      <c r="N436" t="s">
        <v>76</v>
      </c>
      <c r="O436" t="s">
        <v>748</v>
      </c>
      <c r="P436">
        <v>338</v>
      </c>
      <c r="Q436">
        <v>1611</v>
      </c>
      <c r="R436">
        <v>1611</v>
      </c>
      <c r="S436">
        <v>1705</v>
      </c>
      <c r="T436">
        <v>1705</v>
      </c>
      <c r="U436">
        <v>1611</v>
      </c>
      <c r="V436">
        <v>1611</v>
      </c>
      <c r="W436">
        <v>9999</v>
      </c>
      <c r="X436" t="s">
        <v>38</v>
      </c>
      <c r="Y436">
        <v>1</v>
      </c>
      <c r="Z436">
        <f>ROUND(Table_hqolymsql14p_BridgeInventoryLocation_BRIDGEUNDERLOCATIONS[[#This Row],[VCMIN]] / 100, 0) * 12 + MOD(Table_hqolymsql14p_BridgeInventoryLocation_BRIDGEUNDERLOCATIONS[[#This Row],[VCMIN]], 100)</f>
        <v>203</v>
      </c>
      <c r="AA436">
        <f>Table_hqolymsql14p_BridgeInventoryLocation_BRIDGEUNDERLOCATIONS[[#This Row],[VCMIN_Inches]]-3</f>
        <v>200</v>
      </c>
      <c r="AB43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437" spans="1:28" x14ac:dyDescent="0.3">
      <c r="A437">
        <v>436</v>
      </c>
      <c r="B437" t="s">
        <v>1807</v>
      </c>
      <c r="C437" t="s">
        <v>1808</v>
      </c>
      <c r="D437" t="s">
        <v>32</v>
      </c>
      <c r="E437">
        <v>40.44</v>
      </c>
      <c r="G437">
        <v>0</v>
      </c>
      <c r="H437" t="s">
        <v>110</v>
      </c>
      <c r="I437">
        <v>40.369999999999997</v>
      </c>
      <c r="J437" t="s">
        <v>34</v>
      </c>
      <c r="K437">
        <v>46.152248</v>
      </c>
      <c r="L437">
        <v>-122.901265</v>
      </c>
      <c r="M437" t="s">
        <v>1809</v>
      </c>
      <c r="N437" t="s">
        <v>1810</v>
      </c>
      <c r="O437" t="s">
        <v>113</v>
      </c>
      <c r="P437">
        <v>280</v>
      </c>
      <c r="Q437">
        <v>1806</v>
      </c>
      <c r="R437">
        <v>1710</v>
      </c>
      <c r="S437">
        <v>2010</v>
      </c>
      <c r="T437">
        <v>1810</v>
      </c>
      <c r="U437">
        <v>1806</v>
      </c>
      <c r="V437">
        <v>1710</v>
      </c>
      <c r="W437">
        <v>9999</v>
      </c>
      <c r="X437" t="s">
        <v>38</v>
      </c>
      <c r="Y437">
        <v>1</v>
      </c>
      <c r="Z437">
        <f>ROUND(Table_hqolymsql14p_BridgeInventoryLocation_BRIDGEUNDERLOCATIONS[[#This Row],[VCMIN]] / 100, 0) * 12 + MOD(Table_hqolymsql14p_BridgeInventoryLocation_BRIDGEUNDERLOCATIONS[[#This Row],[VCMIN]], 100)</f>
        <v>214</v>
      </c>
      <c r="AA437">
        <f>Table_hqolymsql14p_BridgeInventoryLocation_BRIDGEUNDERLOCATIONS[[#This Row],[VCMIN_Inches]]-3</f>
        <v>211</v>
      </c>
      <c r="AB437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438" spans="1:28" x14ac:dyDescent="0.3">
      <c r="A438">
        <v>437</v>
      </c>
      <c r="B438" t="s">
        <v>492</v>
      </c>
      <c r="C438" t="s">
        <v>493</v>
      </c>
      <c r="D438" t="s">
        <v>32</v>
      </c>
      <c r="E438">
        <v>6.9539999999999997</v>
      </c>
      <c r="G438">
        <v>0</v>
      </c>
      <c r="H438" t="s">
        <v>391</v>
      </c>
      <c r="I438">
        <v>6.96</v>
      </c>
      <c r="J438" t="s">
        <v>34</v>
      </c>
      <c r="K438">
        <v>47.632249000000002</v>
      </c>
      <c r="L438">
        <v>-122.187417</v>
      </c>
      <c r="M438" t="s">
        <v>1811</v>
      </c>
      <c r="N438" t="s">
        <v>495</v>
      </c>
      <c r="O438" t="s">
        <v>496</v>
      </c>
      <c r="P438">
        <v>1112</v>
      </c>
      <c r="Q438">
        <v>3300</v>
      </c>
      <c r="R438">
        <v>3300</v>
      </c>
      <c r="S438">
        <v>3500</v>
      </c>
      <c r="T438">
        <v>3500</v>
      </c>
      <c r="U438">
        <v>3300</v>
      </c>
      <c r="V438">
        <v>3300</v>
      </c>
      <c r="W438">
        <v>9999</v>
      </c>
      <c r="X438" t="s">
        <v>645</v>
      </c>
      <c r="Y438">
        <v>1</v>
      </c>
      <c r="Z438">
        <f>ROUND(Table_hqolymsql14p_BridgeInventoryLocation_BRIDGEUNDERLOCATIONS[[#This Row],[VCMIN]] / 100, 0) * 12 + MOD(Table_hqolymsql14p_BridgeInventoryLocation_BRIDGEUNDERLOCATIONS[[#This Row],[VCMIN]], 100)</f>
        <v>396</v>
      </c>
      <c r="AA438">
        <f>Table_hqolymsql14p_BridgeInventoryLocation_BRIDGEUNDERLOCATIONS[[#This Row],[VCMIN_Inches]]-3</f>
        <v>393</v>
      </c>
      <c r="AB438">
        <f>(TRUNC((Table_hqolymsql14p_BridgeInventoryLocation_BRIDGEUNDERLOCATIONS[[#This Row],[Reported Inches]]/12))*100) + MOD(Table_hqolymsql14p_BridgeInventoryLocation_BRIDGEUNDERLOCATIONS[[#This Row],[Reported Inches]], 12)</f>
        <v>3209</v>
      </c>
    </row>
    <row r="439" spans="1:28" x14ac:dyDescent="0.3">
      <c r="A439">
        <v>438</v>
      </c>
      <c r="B439" t="s">
        <v>1812</v>
      </c>
      <c r="C439" t="s">
        <v>1813</v>
      </c>
      <c r="D439" t="s">
        <v>32</v>
      </c>
      <c r="E439">
        <v>95.15</v>
      </c>
      <c r="G439">
        <v>0</v>
      </c>
      <c r="H439" t="s">
        <v>33</v>
      </c>
      <c r="I439">
        <v>96.87</v>
      </c>
      <c r="J439" t="s">
        <v>34</v>
      </c>
      <c r="K439">
        <v>47.085689000000002</v>
      </c>
      <c r="L439">
        <v>-120.741124</v>
      </c>
      <c r="M439" t="s">
        <v>1814</v>
      </c>
      <c r="N439" t="s">
        <v>1815</v>
      </c>
      <c r="O439" t="s">
        <v>1816</v>
      </c>
      <c r="P439">
        <v>247</v>
      </c>
      <c r="Q439">
        <v>1805</v>
      </c>
      <c r="R439">
        <v>1703</v>
      </c>
      <c r="S439">
        <v>1903</v>
      </c>
      <c r="T439">
        <v>1803</v>
      </c>
      <c r="U439">
        <v>1805</v>
      </c>
      <c r="V439">
        <v>1703</v>
      </c>
      <c r="W439">
        <v>9999</v>
      </c>
      <c r="X439" t="s">
        <v>38</v>
      </c>
      <c r="Y439">
        <v>1</v>
      </c>
      <c r="Z439">
        <f>ROUND(Table_hqolymsql14p_BridgeInventoryLocation_BRIDGEUNDERLOCATIONS[[#This Row],[VCMIN]] / 100, 0) * 12 + MOD(Table_hqolymsql14p_BridgeInventoryLocation_BRIDGEUNDERLOCATIONS[[#This Row],[VCMIN]], 100)</f>
        <v>207</v>
      </c>
      <c r="AA439">
        <f>Table_hqolymsql14p_BridgeInventoryLocation_BRIDGEUNDERLOCATIONS[[#This Row],[VCMIN_Inches]]-3</f>
        <v>204</v>
      </c>
      <c r="AB439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440" spans="1:28" x14ac:dyDescent="0.3">
      <c r="A440">
        <v>439</v>
      </c>
      <c r="B440" t="s">
        <v>1817</v>
      </c>
      <c r="C440" t="s">
        <v>1818</v>
      </c>
      <c r="D440" t="s">
        <v>32</v>
      </c>
      <c r="E440">
        <v>14.119</v>
      </c>
      <c r="G440">
        <v>0</v>
      </c>
      <c r="H440" t="s">
        <v>98</v>
      </c>
      <c r="I440">
        <v>14.13</v>
      </c>
      <c r="J440" t="s">
        <v>34</v>
      </c>
      <c r="K440">
        <v>47.621771000000003</v>
      </c>
      <c r="L440">
        <v>-122.188852</v>
      </c>
      <c r="M440" t="s">
        <v>1819</v>
      </c>
      <c r="N440" t="s">
        <v>1820</v>
      </c>
      <c r="O440" t="s">
        <v>101</v>
      </c>
      <c r="P440">
        <v>374</v>
      </c>
      <c r="Q440">
        <v>2201</v>
      </c>
      <c r="R440">
        <v>2201</v>
      </c>
      <c r="S440">
        <v>2304</v>
      </c>
      <c r="T440">
        <v>2304</v>
      </c>
      <c r="U440">
        <v>2201</v>
      </c>
      <c r="V440">
        <v>2201</v>
      </c>
      <c r="W440">
        <v>9999</v>
      </c>
      <c r="X440" t="s">
        <v>38</v>
      </c>
      <c r="Y440">
        <v>1</v>
      </c>
      <c r="Z440">
        <f>ROUND(Table_hqolymsql14p_BridgeInventoryLocation_BRIDGEUNDERLOCATIONS[[#This Row],[VCMIN]] / 100, 0) * 12 + MOD(Table_hqolymsql14p_BridgeInventoryLocation_BRIDGEUNDERLOCATIONS[[#This Row],[VCMIN]], 100)</f>
        <v>265</v>
      </c>
      <c r="AA440">
        <f>Table_hqolymsql14p_BridgeInventoryLocation_BRIDGEUNDERLOCATIONS[[#This Row],[VCMIN_Inches]]-3</f>
        <v>262</v>
      </c>
      <c r="AB440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441" spans="1:28" x14ac:dyDescent="0.3">
      <c r="A441">
        <v>440</v>
      </c>
      <c r="B441" t="s">
        <v>1821</v>
      </c>
      <c r="C441" t="s">
        <v>1822</v>
      </c>
      <c r="D441" t="s">
        <v>32</v>
      </c>
      <c r="E441">
        <v>14.077999999999999</v>
      </c>
      <c r="G441">
        <v>0</v>
      </c>
      <c r="H441" t="s">
        <v>207</v>
      </c>
      <c r="I441">
        <v>14.12</v>
      </c>
      <c r="J441" t="s">
        <v>34</v>
      </c>
      <c r="K441">
        <v>47.782891999999997</v>
      </c>
      <c r="L441">
        <v>-122.144054</v>
      </c>
      <c r="M441" t="s">
        <v>1823</v>
      </c>
      <c r="N441" t="s">
        <v>53</v>
      </c>
      <c r="O441" t="s">
        <v>1824</v>
      </c>
      <c r="P441">
        <v>288</v>
      </c>
      <c r="Q441">
        <v>1705</v>
      </c>
      <c r="R441">
        <v>1511</v>
      </c>
      <c r="S441">
        <v>2204</v>
      </c>
      <c r="T441">
        <v>2000</v>
      </c>
      <c r="U441">
        <v>1705</v>
      </c>
      <c r="V441">
        <v>1511</v>
      </c>
      <c r="W441">
        <v>9999</v>
      </c>
      <c r="X441" t="s">
        <v>38</v>
      </c>
      <c r="Y441">
        <v>1</v>
      </c>
      <c r="Z441">
        <f>ROUND(Table_hqolymsql14p_BridgeInventoryLocation_BRIDGEUNDERLOCATIONS[[#This Row],[VCMIN]] / 100, 0) * 12 + MOD(Table_hqolymsql14p_BridgeInventoryLocation_BRIDGEUNDERLOCATIONS[[#This Row],[VCMIN]], 100)</f>
        <v>191</v>
      </c>
      <c r="AA441">
        <f>Table_hqolymsql14p_BridgeInventoryLocation_BRIDGEUNDERLOCATIONS[[#This Row],[VCMIN_Inches]]-3</f>
        <v>188</v>
      </c>
      <c r="AB441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442" spans="1:28" x14ac:dyDescent="0.3">
      <c r="A442">
        <v>441</v>
      </c>
      <c r="B442" t="s">
        <v>1825</v>
      </c>
      <c r="C442" t="s">
        <v>1826</v>
      </c>
      <c r="D442" t="s">
        <v>32</v>
      </c>
      <c r="E442">
        <v>0.02</v>
      </c>
      <c r="G442">
        <v>0</v>
      </c>
      <c r="H442" t="s">
        <v>120</v>
      </c>
      <c r="I442">
        <v>0.02</v>
      </c>
      <c r="J442" t="s">
        <v>34</v>
      </c>
      <c r="K442">
        <v>46.244304999999997</v>
      </c>
      <c r="L442">
        <v>-119.362105</v>
      </c>
      <c r="M442" t="s">
        <v>1827</v>
      </c>
      <c r="N442" t="s">
        <v>95</v>
      </c>
      <c r="O442" t="s">
        <v>123</v>
      </c>
      <c r="P442">
        <v>256</v>
      </c>
      <c r="Q442">
        <v>1611</v>
      </c>
      <c r="R442">
        <v>1611</v>
      </c>
      <c r="S442">
        <v>1608</v>
      </c>
      <c r="T442">
        <v>1608</v>
      </c>
      <c r="U442">
        <v>1611</v>
      </c>
      <c r="V442">
        <v>1611</v>
      </c>
      <c r="W442">
        <v>9999</v>
      </c>
      <c r="X442" t="s">
        <v>38</v>
      </c>
      <c r="Y442">
        <v>1</v>
      </c>
      <c r="Z442">
        <f>ROUND(Table_hqolymsql14p_BridgeInventoryLocation_BRIDGEUNDERLOCATIONS[[#This Row],[VCMIN]] / 100, 0) * 12 + MOD(Table_hqolymsql14p_BridgeInventoryLocation_BRIDGEUNDERLOCATIONS[[#This Row],[VCMIN]], 100)</f>
        <v>203</v>
      </c>
      <c r="AA442">
        <f>Table_hqolymsql14p_BridgeInventoryLocation_BRIDGEUNDERLOCATIONS[[#This Row],[VCMIN_Inches]]-3</f>
        <v>200</v>
      </c>
      <c r="AB44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443" spans="1:28" x14ac:dyDescent="0.3">
      <c r="A443">
        <v>442</v>
      </c>
      <c r="B443" t="s">
        <v>1828</v>
      </c>
      <c r="C443" t="s">
        <v>1829</v>
      </c>
      <c r="D443" t="s">
        <v>32</v>
      </c>
      <c r="E443">
        <v>4.76</v>
      </c>
      <c r="G443">
        <v>0</v>
      </c>
      <c r="H443" t="s">
        <v>1830</v>
      </c>
      <c r="I443">
        <v>166.79</v>
      </c>
      <c r="J443" t="s">
        <v>34</v>
      </c>
      <c r="K443">
        <v>47.778666999999999</v>
      </c>
      <c r="L443">
        <v>-117.3897</v>
      </c>
      <c r="M443" t="s">
        <v>1831</v>
      </c>
      <c r="N443" t="s">
        <v>1832</v>
      </c>
      <c r="O443" t="s">
        <v>237</v>
      </c>
      <c r="P443">
        <v>290</v>
      </c>
      <c r="Q443">
        <v>2905</v>
      </c>
      <c r="R443">
        <v>2902</v>
      </c>
      <c r="S443">
        <v>3200</v>
      </c>
      <c r="T443">
        <v>3104</v>
      </c>
      <c r="U443">
        <v>2905</v>
      </c>
      <c r="V443">
        <v>2902</v>
      </c>
      <c r="W443">
        <v>9999</v>
      </c>
      <c r="X443" t="s">
        <v>38</v>
      </c>
      <c r="Y443">
        <v>1</v>
      </c>
      <c r="Z443">
        <f>ROUND(Table_hqolymsql14p_BridgeInventoryLocation_BRIDGEUNDERLOCATIONS[[#This Row],[VCMIN]] / 100, 0) * 12 + MOD(Table_hqolymsql14p_BridgeInventoryLocation_BRIDGEUNDERLOCATIONS[[#This Row],[VCMIN]], 100)</f>
        <v>350</v>
      </c>
      <c r="AA443">
        <f>Table_hqolymsql14p_BridgeInventoryLocation_BRIDGEUNDERLOCATIONS[[#This Row],[VCMIN_Inches]]-3</f>
        <v>347</v>
      </c>
      <c r="AB443">
        <f>(TRUNC((Table_hqolymsql14p_BridgeInventoryLocation_BRIDGEUNDERLOCATIONS[[#This Row],[Reported Inches]]/12))*100) + MOD(Table_hqolymsql14p_BridgeInventoryLocation_BRIDGEUNDERLOCATIONS[[#This Row],[Reported Inches]], 12)</f>
        <v>2811</v>
      </c>
    </row>
    <row r="444" spans="1:28" x14ac:dyDescent="0.3">
      <c r="A444">
        <v>443</v>
      </c>
      <c r="B444" t="s">
        <v>1833</v>
      </c>
      <c r="C444" t="s">
        <v>1834</v>
      </c>
      <c r="D444" t="s">
        <v>32</v>
      </c>
      <c r="E444">
        <v>7.26</v>
      </c>
      <c r="G444">
        <v>0</v>
      </c>
      <c r="H444" t="s">
        <v>229</v>
      </c>
      <c r="I444">
        <v>5.98</v>
      </c>
      <c r="J444" t="s">
        <v>34</v>
      </c>
      <c r="K444">
        <v>47.202618999999999</v>
      </c>
      <c r="L444">
        <v>-122.27875</v>
      </c>
      <c r="M444" t="s">
        <v>1806</v>
      </c>
      <c r="N444" t="s">
        <v>76</v>
      </c>
      <c r="O444" t="s">
        <v>748</v>
      </c>
      <c r="P444">
        <v>337</v>
      </c>
      <c r="Q444">
        <v>1911</v>
      </c>
      <c r="R444">
        <v>1908</v>
      </c>
      <c r="S444">
        <v>1902</v>
      </c>
      <c r="T444">
        <v>1901</v>
      </c>
      <c r="U444">
        <v>1911</v>
      </c>
      <c r="V444">
        <v>1908</v>
      </c>
      <c r="W444">
        <v>9999</v>
      </c>
      <c r="X444" t="s">
        <v>38</v>
      </c>
      <c r="Y444">
        <v>1</v>
      </c>
      <c r="Z444">
        <f>ROUND(Table_hqolymsql14p_BridgeInventoryLocation_BRIDGEUNDERLOCATIONS[[#This Row],[VCMIN]] / 100, 0) * 12 + MOD(Table_hqolymsql14p_BridgeInventoryLocation_BRIDGEUNDERLOCATIONS[[#This Row],[VCMIN]], 100)</f>
        <v>236</v>
      </c>
      <c r="AA444">
        <f>Table_hqolymsql14p_BridgeInventoryLocation_BRIDGEUNDERLOCATIONS[[#This Row],[VCMIN_Inches]]-3</f>
        <v>233</v>
      </c>
      <c r="AB444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445" spans="1:28" x14ac:dyDescent="0.3">
      <c r="A445">
        <v>444</v>
      </c>
      <c r="B445" t="s">
        <v>1835</v>
      </c>
      <c r="C445" t="s">
        <v>1836</v>
      </c>
      <c r="D445" t="s">
        <v>32</v>
      </c>
      <c r="E445">
        <v>8.66</v>
      </c>
      <c r="G445">
        <v>0</v>
      </c>
      <c r="H445" t="s">
        <v>201</v>
      </c>
      <c r="I445">
        <v>10.74</v>
      </c>
      <c r="J445" t="s">
        <v>34</v>
      </c>
      <c r="K445">
        <v>47.305202999999999</v>
      </c>
      <c r="L445">
        <v>-122.576553</v>
      </c>
      <c r="M445" t="s">
        <v>1837</v>
      </c>
      <c r="N445" t="s">
        <v>1838</v>
      </c>
      <c r="O445" t="s">
        <v>204</v>
      </c>
      <c r="P445">
        <v>207</v>
      </c>
      <c r="Q445">
        <v>1604</v>
      </c>
      <c r="R445">
        <v>1508</v>
      </c>
      <c r="S445">
        <v>1510</v>
      </c>
      <c r="T445">
        <v>1508</v>
      </c>
      <c r="U445">
        <v>1604</v>
      </c>
      <c r="V445">
        <v>1508</v>
      </c>
      <c r="W445">
        <v>9999</v>
      </c>
      <c r="X445" t="s">
        <v>38</v>
      </c>
      <c r="Y445">
        <v>1</v>
      </c>
      <c r="Z445">
        <f>ROUND(Table_hqolymsql14p_BridgeInventoryLocation_BRIDGEUNDERLOCATIONS[[#This Row],[VCMIN]] / 100, 0) * 12 + MOD(Table_hqolymsql14p_BridgeInventoryLocation_BRIDGEUNDERLOCATIONS[[#This Row],[VCMIN]], 100)</f>
        <v>188</v>
      </c>
      <c r="AA445">
        <f>Table_hqolymsql14p_BridgeInventoryLocation_BRIDGEUNDERLOCATIONS[[#This Row],[VCMIN_Inches]]-3</f>
        <v>185</v>
      </c>
      <c r="AB445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446" spans="1:28" x14ac:dyDescent="0.3">
      <c r="A446">
        <v>445</v>
      </c>
      <c r="B446" t="s">
        <v>1839</v>
      </c>
      <c r="C446" t="s">
        <v>1840</v>
      </c>
      <c r="D446" t="s">
        <v>32</v>
      </c>
      <c r="E446">
        <v>275.44</v>
      </c>
      <c r="G446">
        <v>0</v>
      </c>
      <c r="H446" t="s">
        <v>33</v>
      </c>
      <c r="I446">
        <v>277.73</v>
      </c>
      <c r="J446" t="s">
        <v>34</v>
      </c>
      <c r="K446">
        <v>47.633515000000003</v>
      </c>
      <c r="L446">
        <v>-117.480284</v>
      </c>
      <c r="M446" t="s">
        <v>711</v>
      </c>
      <c r="N446" t="s">
        <v>616</v>
      </c>
      <c r="O446" t="s">
        <v>37</v>
      </c>
      <c r="P446">
        <v>252</v>
      </c>
      <c r="Q446">
        <v>1700</v>
      </c>
      <c r="R446">
        <v>1609</v>
      </c>
      <c r="S446">
        <v>1800</v>
      </c>
      <c r="T446">
        <v>1800</v>
      </c>
      <c r="U446">
        <v>1700</v>
      </c>
      <c r="V446">
        <v>1609</v>
      </c>
      <c r="W446">
        <v>9999</v>
      </c>
      <c r="X446" t="s">
        <v>38</v>
      </c>
      <c r="Y446">
        <v>1</v>
      </c>
      <c r="Z446">
        <f>ROUND(Table_hqolymsql14p_BridgeInventoryLocation_BRIDGEUNDERLOCATIONS[[#This Row],[VCMIN]] / 100, 0) * 12 + MOD(Table_hqolymsql14p_BridgeInventoryLocation_BRIDGEUNDERLOCATIONS[[#This Row],[VCMIN]], 100)</f>
        <v>201</v>
      </c>
      <c r="AA446">
        <f>Table_hqolymsql14p_BridgeInventoryLocation_BRIDGEUNDERLOCATIONS[[#This Row],[VCMIN_Inches]]-3</f>
        <v>198</v>
      </c>
      <c r="AB44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47" spans="1:28" x14ac:dyDescent="0.3">
      <c r="A447">
        <v>446</v>
      </c>
      <c r="B447" t="s">
        <v>1841</v>
      </c>
      <c r="C447" t="s">
        <v>1842</v>
      </c>
      <c r="D447" t="s">
        <v>32</v>
      </c>
      <c r="E447">
        <v>220.56200000000001</v>
      </c>
      <c r="G447">
        <v>0</v>
      </c>
      <c r="H447" t="s">
        <v>33</v>
      </c>
      <c r="I447">
        <v>222.85</v>
      </c>
      <c r="J447" t="s">
        <v>34</v>
      </c>
      <c r="K447">
        <v>47.125539000000003</v>
      </c>
      <c r="L447">
        <v>-118.35314700000001</v>
      </c>
      <c r="M447" t="s">
        <v>1843</v>
      </c>
      <c r="N447" t="s">
        <v>862</v>
      </c>
      <c r="O447" t="s">
        <v>37</v>
      </c>
      <c r="P447">
        <v>341</v>
      </c>
      <c r="Q447">
        <v>1705</v>
      </c>
      <c r="R447">
        <v>1705</v>
      </c>
      <c r="S447">
        <v>1704</v>
      </c>
      <c r="T447">
        <v>1701</v>
      </c>
      <c r="U447">
        <v>1705</v>
      </c>
      <c r="V447">
        <v>1705</v>
      </c>
      <c r="W447">
        <v>9999</v>
      </c>
      <c r="X447" t="s">
        <v>38</v>
      </c>
      <c r="Y447">
        <v>1</v>
      </c>
      <c r="Z447">
        <f>ROUND(Table_hqolymsql14p_BridgeInventoryLocation_BRIDGEUNDERLOCATIONS[[#This Row],[VCMIN]] / 100, 0) * 12 + MOD(Table_hqolymsql14p_BridgeInventoryLocation_BRIDGEUNDERLOCATIONS[[#This Row],[VCMIN]], 100)</f>
        <v>209</v>
      </c>
      <c r="AA447">
        <f>Table_hqolymsql14p_BridgeInventoryLocation_BRIDGEUNDERLOCATIONS[[#This Row],[VCMIN_Inches]]-3</f>
        <v>206</v>
      </c>
      <c r="AB447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448" spans="1:28" x14ac:dyDescent="0.3">
      <c r="A448">
        <v>447</v>
      </c>
      <c r="B448" t="s">
        <v>1844</v>
      </c>
      <c r="C448" t="s">
        <v>1845</v>
      </c>
      <c r="D448" t="s">
        <v>32</v>
      </c>
      <c r="E448">
        <v>151.24</v>
      </c>
      <c r="G448">
        <v>0</v>
      </c>
      <c r="H448" t="s">
        <v>110</v>
      </c>
      <c r="I448">
        <v>151.18</v>
      </c>
      <c r="J448" t="s">
        <v>34</v>
      </c>
      <c r="K448">
        <v>47.420349999999999</v>
      </c>
      <c r="L448">
        <v>-122.287389</v>
      </c>
      <c r="M448" t="s">
        <v>1846</v>
      </c>
      <c r="N448" t="s">
        <v>1847</v>
      </c>
      <c r="O448" t="s">
        <v>113</v>
      </c>
      <c r="P448">
        <v>515</v>
      </c>
      <c r="Q448">
        <v>2102</v>
      </c>
      <c r="R448">
        <v>1908</v>
      </c>
      <c r="S448">
        <v>1907</v>
      </c>
      <c r="T448">
        <v>1906</v>
      </c>
      <c r="U448">
        <v>2102</v>
      </c>
      <c r="V448">
        <v>1908</v>
      </c>
      <c r="W448">
        <v>9999</v>
      </c>
      <c r="X448" t="s">
        <v>38</v>
      </c>
      <c r="Y448">
        <v>1</v>
      </c>
      <c r="Z448">
        <f>ROUND(Table_hqolymsql14p_BridgeInventoryLocation_BRIDGEUNDERLOCATIONS[[#This Row],[VCMIN]] / 100, 0) * 12 + MOD(Table_hqolymsql14p_BridgeInventoryLocation_BRIDGEUNDERLOCATIONS[[#This Row],[VCMIN]], 100)</f>
        <v>236</v>
      </c>
      <c r="AA448">
        <f>Table_hqolymsql14p_BridgeInventoryLocation_BRIDGEUNDERLOCATIONS[[#This Row],[VCMIN_Inches]]-3</f>
        <v>233</v>
      </c>
      <c r="AB448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449" spans="1:28" x14ac:dyDescent="0.3">
      <c r="A449">
        <v>448</v>
      </c>
      <c r="B449" t="s">
        <v>1848</v>
      </c>
      <c r="C449" t="s">
        <v>1849</v>
      </c>
      <c r="D449" t="s">
        <v>32</v>
      </c>
      <c r="E449">
        <v>57.84</v>
      </c>
      <c r="G449">
        <v>0</v>
      </c>
      <c r="H449" t="s">
        <v>92</v>
      </c>
      <c r="I449">
        <v>57.87</v>
      </c>
      <c r="J449" t="s">
        <v>34</v>
      </c>
      <c r="K449">
        <v>46.352055999999997</v>
      </c>
      <c r="L449">
        <v>-120.188182</v>
      </c>
      <c r="M449" t="s">
        <v>1850</v>
      </c>
      <c r="N449" t="s">
        <v>1851</v>
      </c>
      <c r="O449" t="s">
        <v>95</v>
      </c>
      <c r="P449">
        <v>234</v>
      </c>
      <c r="Q449">
        <v>1606</v>
      </c>
      <c r="R449">
        <v>1606</v>
      </c>
      <c r="S449">
        <v>1610</v>
      </c>
      <c r="T449">
        <v>1609</v>
      </c>
      <c r="U449">
        <v>1606</v>
      </c>
      <c r="V449">
        <v>1606</v>
      </c>
      <c r="W449">
        <v>9999</v>
      </c>
      <c r="X449" t="s">
        <v>38</v>
      </c>
      <c r="Y449">
        <v>1</v>
      </c>
      <c r="Z449">
        <f>ROUND(Table_hqolymsql14p_BridgeInventoryLocation_BRIDGEUNDERLOCATIONS[[#This Row],[VCMIN]] / 100, 0) * 12 + MOD(Table_hqolymsql14p_BridgeInventoryLocation_BRIDGEUNDERLOCATIONS[[#This Row],[VCMIN]], 100)</f>
        <v>198</v>
      </c>
      <c r="AA449">
        <f>Table_hqolymsql14p_BridgeInventoryLocation_BRIDGEUNDERLOCATIONS[[#This Row],[VCMIN_Inches]]-3</f>
        <v>195</v>
      </c>
      <c r="AB44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50" spans="1:28" x14ac:dyDescent="0.3">
      <c r="A450">
        <v>449</v>
      </c>
      <c r="B450" t="s">
        <v>1852</v>
      </c>
      <c r="C450" t="s">
        <v>1853</v>
      </c>
      <c r="D450" t="s">
        <v>32</v>
      </c>
      <c r="E450">
        <v>27.646000000000001</v>
      </c>
      <c r="G450">
        <v>0</v>
      </c>
      <c r="H450" t="s">
        <v>229</v>
      </c>
      <c r="I450">
        <v>26.33</v>
      </c>
      <c r="J450" t="s">
        <v>34</v>
      </c>
      <c r="K450">
        <v>47.468243999999999</v>
      </c>
      <c r="L450">
        <v>-122.218063</v>
      </c>
      <c r="M450" t="s">
        <v>1854</v>
      </c>
      <c r="N450" t="s">
        <v>1855</v>
      </c>
      <c r="O450" t="s">
        <v>1856</v>
      </c>
      <c r="P450">
        <v>505</v>
      </c>
      <c r="Q450">
        <v>1908</v>
      </c>
      <c r="R450">
        <v>1908</v>
      </c>
      <c r="S450">
        <v>2101</v>
      </c>
      <c r="T450">
        <v>2101</v>
      </c>
      <c r="U450">
        <v>1908</v>
      </c>
      <c r="V450">
        <v>1908</v>
      </c>
      <c r="W450">
        <v>9999</v>
      </c>
      <c r="X450" t="s">
        <v>38</v>
      </c>
      <c r="Y450">
        <v>1</v>
      </c>
      <c r="Z450">
        <f>ROUND(Table_hqolymsql14p_BridgeInventoryLocation_BRIDGEUNDERLOCATIONS[[#This Row],[VCMIN]] / 100, 0) * 12 + MOD(Table_hqolymsql14p_BridgeInventoryLocation_BRIDGEUNDERLOCATIONS[[#This Row],[VCMIN]], 100)</f>
        <v>236</v>
      </c>
      <c r="AA450">
        <f>Table_hqolymsql14p_BridgeInventoryLocation_BRIDGEUNDERLOCATIONS[[#This Row],[VCMIN_Inches]]-3</f>
        <v>233</v>
      </c>
      <c r="AB450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451" spans="1:28" x14ac:dyDescent="0.3">
      <c r="A451">
        <v>450</v>
      </c>
      <c r="B451" t="s">
        <v>1857</v>
      </c>
      <c r="C451" t="s">
        <v>1858</v>
      </c>
      <c r="D451" t="s">
        <v>32</v>
      </c>
      <c r="E451">
        <v>104.05200000000001</v>
      </c>
      <c r="G451">
        <v>0</v>
      </c>
      <c r="H451" t="s">
        <v>110</v>
      </c>
      <c r="I451">
        <v>103.98</v>
      </c>
      <c r="J451" t="s">
        <v>34</v>
      </c>
      <c r="K451">
        <v>47.016509999999997</v>
      </c>
      <c r="L451">
        <v>-122.90597</v>
      </c>
      <c r="M451" t="s">
        <v>1859</v>
      </c>
      <c r="N451" t="s">
        <v>1860</v>
      </c>
      <c r="O451" t="s">
        <v>1861</v>
      </c>
      <c r="P451">
        <v>530</v>
      </c>
      <c r="Q451">
        <v>1609</v>
      </c>
      <c r="R451">
        <v>1608</v>
      </c>
      <c r="S451">
        <v>1608</v>
      </c>
      <c r="T451">
        <v>1603</v>
      </c>
      <c r="U451">
        <v>1609</v>
      </c>
      <c r="V451">
        <v>1608</v>
      </c>
      <c r="W451">
        <v>9999</v>
      </c>
      <c r="X451" t="s">
        <v>38</v>
      </c>
      <c r="Y451">
        <v>1</v>
      </c>
      <c r="Z451">
        <f>ROUND(Table_hqolymsql14p_BridgeInventoryLocation_BRIDGEUNDERLOCATIONS[[#This Row],[VCMIN]] / 100, 0) * 12 + MOD(Table_hqolymsql14p_BridgeInventoryLocation_BRIDGEUNDERLOCATIONS[[#This Row],[VCMIN]], 100)</f>
        <v>200</v>
      </c>
      <c r="AA451">
        <f>Table_hqolymsql14p_BridgeInventoryLocation_BRIDGEUNDERLOCATIONS[[#This Row],[VCMIN_Inches]]-3</f>
        <v>197</v>
      </c>
      <c r="AB45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52" spans="1:28" x14ac:dyDescent="0.3">
      <c r="A452">
        <v>451</v>
      </c>
      <c r="B452" t="s">
        <v>1862</v>
      </c>
      <c r="C452" t="s">
        <v>1863</v>
      </c>
      <c r="D452" t="s">
        <v>32</v>
      </c>
      <c r="E452">
        <v>279.41000000000003</v>
      </c>
      <c r="G452">
        <v>0</v>
      </c>
      <c r="H452" t="s">
        <v>33</v>
      </c>
      <c r="I452">
        <v>281.7</v>
      </c>
      <c r="J452" t="s">
        <v>34</v>
      </c>
      <c r="K452">
        <v>47.652209999999997</v>
      </c>
      <c r="L452">
        <v>-117.40311</v>
      </c>
      <c r="M452" t="s">
        <v>1864</v>
      </c>
      <c r="N452" t="s">
        <v>1865</v>
      </c>
      <c r="O452" t="s">
        <v>37</v>
      </c>
      <c r="P452">
        <v>153</v>
      </c>
      <c r="Q452">
        <v>1811</v>
      </c>
      <c r="R452">
        <v>1806</v>
      </c>
      <c r="S452">
        <v>2208</v>
      </c>
      <c r="T452">
        <v>2005</v>
      </c>
      <c r="U452">
        <v>1811</v>
      </c>
      <c r="V452">
        <v>1806</v>
      </c>
      <c r="W452">
        <v>9999</v>
      </c>
      <c r="X452" t="s">
        <v>38</v>
      </c>
      <c r="Y452">
        <v>1</v>
      </c>
      <c r="Z452">
        <f>ROUND(Table_hqolymsql14p_BridgeInventoryLocation_BRIDGEUNDERLOCATIONS[[#This Row],[VCMIN]] / 100, 0) * 12 + MOD(Table_hqolymsql14p_BridgeInventoryLocation_BRIDGEUNDERLOCATIONS[[#This Row],[VCMIN]], 100)</f>
        <v>222</v>
      </c>
      <c r="AA452">
        <f>Table_hqolymsql14p_BridgeInventoryLocation_BRIDGEUNDERLOCATIONS[[#This Row],[VCMIN_Inches]]-3</f>
        <v>219</v>
      </c>
      <c r="AB45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453" spans="1:28" x14ac:dyDescent="0.3">
      <c r="A453">
        <v>452</v>
      </c>
      <c r="B453" t="s">
        <v>1866</v>
      </c>
      <c r="C453" t="s">
        <v>1867</v>
      </c>
      <c r="D453" t="s">
        <v>32</v>
      </c>
      <c r="E453">
        <v>6.93</v>
      </c>
      <c r="G453">
        <v>0</v>
      </c>
      <c r="H453" t="s">
        <v>391</v>
      </c>
      <c r="I453">
        <v>6.93</v>
      </c>
      <c r="J453" t="s">
        <v>34</v>
      </c>
      <c r="K453">
        <v>47.632434000000003</v>
      </c>
      <c r="L453">
        <v>-122.188104</v>
      </c>
      <c r="M453" t="s">
        <v>1868</v>
      </c>
      <c r="N453" t="s">
        <v>101</v>
      </c>
      <c r="O453" t="s">
        <v>394</v>
      </c>
      <c r="P453">
        <v>241</v>
      </c>
      <c r="Q453">
        <v>1705</v>
      </c>
      <c r="R453">
        <v>1609</v>
      </c>
      <c r="S453">
        <v>1609</v>
      </c>
      <c r="T453">
        <v>1607</v>
      </c>
      <c r="U453">
        <v>1705</v>
      </c>
      <c r="V453">
        <v>1609</v>
      </c>
      <c r="W453">
        <v>9999</v>
      </c>
      <c r="X453" t="s">
        <v>38</v>
      </c>
      <c r="Y453">
        <v>1</v>
      </c>
      <c r="Z453">
        <f>ROUND(Table_hqolymsql14p_BridgeInventoryLocation_BRIDGEUNDERLOCATIONS[[#This Row],[VCMIN]] / 100, 0) * 12 + MOD(Table_hqolymsql14p_BridgeInventoryLocation_BRIDGEUNDERLOCATIONS[[#This Row],[VCMIN]], 100)</f>
        <v>201</v>
      </c>
      <c r="AA453">
        <f>Table_hqolymsql14p_BridgeInventoryLocation_BRIDGEUNDERLOCATIONS[[#This Row],[VCMIN_Inches]]-3</f>
        <v>198</v>
      </c>
      <c r="AB453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54" spans="1:28" x14ac:dyDescent="0.3">
      <c r="A454">
        <v>453</v>
      </c>
      <c r="B454" t="s">
        <v>1869</v>
      </c>
      <c r="C454" t="s">
        <v>1870</v>
      </c>
      <c r="D454" t="s">
        <v>32</v>
      </c>
      <c r="E454">
        <v>17.09</v>
      </c>
      <c r="G454">
        <v>0</v>
      </c>
      <c r="H454" t="s">
        <v>229</v>
      </c>
      <c r="I454">
        <v>15.77</v>
      </c>
      <c r="J454" t="s">
        <v>34</v>
      </c>
      <c r="K454">
        <v>47.322389999999999</v>
      </c>
      <c r="L454">
        <v>-122.245197</v>
      </c>
      <c r="M454" t="s">
        <v>1871</v>
      </c>
      <c r="N454" t="s">
        <v>1872</v>
      </c>
      <c r="O454" t="s">
        <v>748</v>
      </c>
      <c r="P454">
        <v>275</v>
      </c>
      <c r="Q454">
        <v>1701</v>
      </c>
      <c r="R454">
        <v>1610</v>
      </c>
      <c r="S454">
        <v>1706</v>
      </c>
      <c r="T454">
        <v>1703</v>
      </c>
      <c r="U454">
        <v>1701</v>
      </c>
      <c r="V454">
        <v>1610</v>
      </c>
      <c r="W454">
        <v>9999</v>
      </c>
      <c r="X454" t="s">
        <v>38</v>
      </c>
      <c r="Y454">
        <v>1</v>
      </c>
      <c r="Z454">
        <f>ROUND(Table_hqolymsql14p_BridgeInventoryLocation_BRIDGEUNDERLOCATIONS[[#This Row],[VCMIN]] / 100, 0) * 12 + MOD(Table_hqolymsql14p_BridgeInventoryLocation_BRIDGEUNDERLOCATIONS[[#This Row],[VCMIN]], 100)</f>
        <v>202</v>
      </c>
      <c r="AA454">
        <f>Table_hqolymsql14p_BridgeInventoryLocation_BRIDGEUNDERLOCATIONS[[#This Row],[VCMIN_Inches]]-3</f>
        <v>199</v>
      </c>
      <c r="AB454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455" spans="1:28" x14ac:dyDescent="0.3">
      <c r="A455">
        <v>454</v>
      </c>
      <c r="B455" t="s">
        <v>1873</v>
      </c>
      <c r="C455" t="s">
        <v>1874</v>
      </c>
      <c r="D455" t="s">
        <v>32</v>
      </c>
      <c r="E455">
        <v>276.98500000000001</v>
      </c>
      <c r="G455">
        <v>0</v>
      </c>
      <c r="H455" t="s">
        <v>33</v>
      </c>
      <c r="I455">
        <v>279.27999999999997</v>
      </c>
      <c r="J455" t="s">
        <v>34</v>
      </c>
      <c r="K455">
        <v>47.646090000000001</v>
      </c>
      <c r="L455">
        <v>-117.452804</v>
      </c>
      <c r="M455" t="s">
        <v>437</v>
      </c>
      <c r="N455" t="s">
        <v>444</v>
      </c>
      <c r="O455" t="s">
        <v>37</v>
      </c>
      <c r="P455">
        <v>3051</v>
      </c>
      <c r="Q455">
        <v>2500</v>
      </c>
      <c r="R455">
        <v>2500</v>
      </c>
      <c r="S455">
        <v>2500</v>
      </c>
      <c r="T455">
        <v>2500</v>
      </c>
      <c r="U455">
        <v>2500</v>
      </c>
      <c r="V455">
        <v>2500</v>
      </c>
      <c r="W455">
        <v>9999</v>
      </c>
      <c r="X455" t="s">
        <v>38</v>
      </c>
      <c r="Y455">
        <v>1</v>
      </c>
      <c r="Z455">
        <f>ROUND(Table_hqolymsql14p_BridgeInventoryLocation_BRIDGEUNDERLOCATIONS[[#This Row],[VCMIN]] / 100, 0) * 12 + MOD(Table_hqolymsql14p_BridgeInventoryLocation_BRIDGEUNDERLOCATIONS[[#This Row],[VCMIN]], 100)</f>
        <v>300</v>
      </c>
      <c r="AA455">
        <f>Table_hqolymsql14p_BridgeInventoryLocation_BRIDGEUNDERLOCATIONS[[#This Row],[VCMIN_Inches]]-3</f>
        <v>297</v>
      </c>
      <c r="AB455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456" spans="1:28" x14ac:dyDescent="0.3">
      <c r="A456">
        <v>455</v>
      </c>
      <c r="B456" t="s">
        <v>1875</v>
      </c>
      <c r="C456" t="s">
        <v>1876</v>
      </c>
      <c r="D456" t="s">
        <v>32</v>
      </c>
      <c r="E456">
        <v>183.96</v>
      </c>
      <c r="G456">
        <v>0</v>
      </c>
      <c r="H456" t="s">
        <v>110</v>
      </c>
      <c r="I456">
        <v>183.9</v>
      </c>
      <c r="J456" t="s">
        <v>34</v>
      </c>
      <c r="K456">
        <v>47.849829</v>
      </c>
      <c r="L456">
        <v>-122.25779</v>
      </c>
      <c r="M456" t="s">
        <v>1877</v>
      </c>
      <c r="N456" t="s">
        <v>678</v>
      </c>
      <c r="O456" t="s">
        <v>113</v>
      </c>
      <c r="P456">
        <v>323</v>
      </c>
      <c r="Q456">
        <v>1810</v>
      </c>
      <c r="R456">
        <v>1810</v>
      </c>
      <c r="S456">
        <v>1602</v>
      </c>
      <c r="T456">
        <v>1602</v>
      </c>
      <c r="U456">
        <v>1810</v>
      </c>
      <c r="V456">
        <v>1810</v>
      </c>
      <c r="W456">
        <v>9999</v>
      </c>
      <c r="X456" t="s">
        <v>38</v>
      </c>
      <c r="Y456">
        <v>1</v>
      </c>
      <c r="Z456">
        <f>ROUND(Table_hqolymsql14p_BridgeInventoryLocation_BRIDGEUNDERLOCATIONS[[#This Row],[VCMIN]] / 100, 0) * 12 + MOD(Table_hqolymsql14p_BridgeInventoryLocation_BRIDGEUNDERLOCATIONS[[#This Row],[VCMIN]], 100)</f>
        <v>226</v>
      </c>
      <c r="AA456">
        <f>Table_hqolymsql14p_BridgeInventoryLocation_BRIDGEUNDERLOCATIONS[[#This Row],[VCMIN_Inches]]-3</f>
        <v>223</v>
      </c>
      <c r="AB456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457" spans="1:28" x14ac:dyDescent="0.3">
      <c r="A457">
        <v>456</v>
      </c>
      <c r="B457" t="s">
        <v>1878</v>
      </c>
      <c r="C457" t="s">
        <v>1879</v>
      </c>
      <c r="D457" t="s">
        <v>32</v>
      </c>
      <c r="E457">
        <v>116.77</v>
      </c>
      <c r="G457">
        <v>0</v>
      </c>
      <c r="H457" t="s">
        <v>110</v>
      </c>
      <c r="I457">
        <v>116.7</v>
      </c>
      <c r="J457" t="s">
        <v>34</v>
      </c>
      <c r="K457">
        <v>47.082794</v>
      </c>
      <c r="L457">
        <v>-122.670124</v>
      </c>
      <c r="M457" t="s">
        <v>1880</v>
      </c>
      <c r="N457" t="s">
        <v>1881</v>
      </c>
      <c r="O457" t="s">
        <v>113</v>
      </c>
      <c r="P457">
        <v>138</v>
      </c>
      <c r="Q457">
        <v>2007</v>
      </c>
      <c r="R457">
        <v>1907</v>
      </c>
      <c r="S457">
        <v>1703</v>
      </c>
      <c r="T457">
        <v>1609</v>
      </c>
      <c r="U457">
        <v>2007</v>
      </c>
      <c r="V457">
        <v>1907</v>
      </c>
      <c r="W457">
        <v>9999</v>
      </c>
      <c r="X457" t="s">
        <v>38</v>
      </c>
      <c r="Y457">
        <v>1</v>
      </c>
      <c r="Z457">
        <f>ROUND(Table_hqolymsql14p_BridgeInventoryLocation_BRIDGEUNDERLOCATIONS[[#This Row],[VCMIN]] / 100, 0) * 12 + MOD(Table_hqolymsql14p_BridgeInventoryLocation_BRIDGEUNDERLOCATIONS[[#This Row],[VCMIN]], 100)</f>
        <v>235</v>
      </c>
      <c r="AA457">
        <f>Table_hqolymsql14p_BridgeInventoryLocation_BRIDGEUNDERLOCATIONS[[#This Row],[VCMIN_Inches]]-3</f>
        <v>232</v>
      </c>
      <c r="AB457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458" spans="1:28" x14ac:dyDescent="0.3">
      <c r="A458">
        <v>457</v>
      </c>
      <c r="B458" t="s">
        <v>1882</v>
      </c>
      <c r="C458" t="s">
        <v>1883</v>
      </c>
      <c r="D458" t="s">
        <v>32</v>
      </c>
      <c r="E458">
        <v>0.72</v>
      </c>
      <c r="G458">
        <v>0</v>
      </c>
      <c r="H458" t="s">
        <v>85</v>
      </c>
      <c r="I458">
        <v>0.72</v>
      </c>
      <c r="J458" t="s">
        <v>34</v>
      </c>
      <c r="K458">
        <v>47.243237000000001</v>
      </c>
      <c r="L458">
        <v>-122.434704</v>
      </c>
      <c r="M458" t="s">
        <v>1884</v>
      </c>
      <c r="N458" t="s">
        <v>161</v>
      </c>
      <c r="O458" t="s">
        <v>1885</v>
      </c>
      <c r="P458">
        <v>311</v>
      </c>
      <c r="Q458">
        <v>1809</v>
      </c>
      <c r="R458">
        <v>1606</v>
      </c>
      <c r="U458">
        <v>1809</v>
      </c>
      <c r="V458">
        <v>1606</v>
      </c>
      <c r="W458">
        <v>9999</v>
      </c>
      <c r="X458" t="s">
        <v>89</v>
      </c>
      <c r="Y458">
        <v>1</v>
      </c>
      <c r="Z458">
        <f>ROUND(Table_hqolymsql14p_BridgeInventoryLocation_BRIDGEUNDERLOCATIONS[[#This Row],[VCMIN]] / 100, 0) * 12 + MOD(Table_hqolymsql14p_BridgeInventoryLocation_BRIDGEUNDERLOCATIONS[[#This Row],[VCMIN]], 100)</f>
        <v>198</v>
      </c>
      <c r="AA458">
        <f>Table_hqolymsql14p_BridgeInventoryLocation_BRIDGEUNDERLOCATIONS[[#This Row],[VCMIN_Inches]]-3</f>
        <v>195</v>
      </c>
      <c r="AB45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59" spans="1:28" x14ac:dyDescent="0.3">
      <c r="A459">
        <v>458</v>
      </c>
      <c r="B459" t="s">
        <v>1886</v>
      </c>
      <c r="C459" t="s">
        <v>1887</v>
      </c>
      <c r="D459" t="s">
        <v>32</v>
      </c>
      <c r="E459">
        <v>26.8</v>
      </c>
      <c r="G459">
        <v>0</v>
      </c>
      <c r="H459" t="s">
        <v>68</v>
      </c>
      <c r="I459">
        <v>20.04</v>
      </c>
      <c r="J459" t="s">
        <v>34</v>
      </c>
      <c r="K459">
        <v>46.241520000000001</v>
      </c>
      <c r="L459">
        <v>-119.128839</v>
      </c>
      <c r="M459" t="s">
        <v>1888</v>
      </c>
      <c r="N459" t="s">
        <v>1889</v>
      </c>
      <c r="O459" t="s">
        <v>237</v>
      </c>
      <c r="P459">
        <v>114</v>
      </c>
      <c r="Q459">
        <v>1608</v>
      </c>
      <c r="R459">
        <v>1604</v>
      </c>
      <c r="S459">
        <v>1604</v>
      </c>
      <c r="T459">
        <v>1602</v>
      </c>
      <c r="U459">
        <v>1608</v>
      </c>
      <c r="V459">
        <v>1604</v>
      </c>
      <c r="W459">
        <v>9999</v>
      </c>
      <c r="X459" t="s">
        <v>38</v>
      </c>
      <c r="Y459">
        <v>1</v>
      </c>
      <c r="Z459">
        <f>ROUND(Table_hqolymsql14p_BridgeInventoryLocation_BRIDGEUNDERLOCATIONS[[#This Row],[VCMIN]] / 100, 0) * 12 + MOD(Table_hqolymsql14p_BridgeInventoryLocation_BRIDGEUNDERLOCATIONS[[#This Row],[VCMIN]], 100)</f>
        <v>196</v>
      </c>
      <c r="AA459">
        <f>Table_hqolymsql14p_BridgeInventoryLocation_BRIDGEUNDERLOCATIONS[[#This Row],[VCMIN_Inches]]-3</f>
        <v>193</v>
      </c>
      <c r="AB45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460" spans="1:28" x14ac:dyDescent="0.3">
      <c r="A460">
        <v>459</v>
      </c>
      <c r="B460" t="s">
        <v>1890</v>
      </c>
      <c r="C460" t="s">
        <v>1891</v>
      </c>
      <c r="D460" t="s">
        <v>32</v>
      </c>
      <c r="E460">
        <v>0.61099999999999999</v>
      </c>
      <c r="G460">
        <v>0</v>
      </c>
      <c r="H460" t="s">
        <v>1289</v>
      </c>
      <c r="I460">
        <v>0.61</v>
      </c>
      <c r="J460" t="s">
        <v>34</v>
      </c>
      <c r="K460">
        <v>47.652748000000003</v>
      </c>
      <c r="L460">
        <v>-122.303073</v>
      </c>
      <c r="M460" t="s">
        <v>1290</v>
      </c>
      <c r="N460" t="s">
        <v>426</v>
      </c>
      <c r="O460" t="s">
        <v>1892</v>
      </c>
      <c r="P460">
        <v>221</v>
      </c>
      <c r="Q460">
        <v>1502</v>
      </c>
      <c r="R460">
        <v>1204</v>
      </c>
      <c r="S460">
        <v>1509</v>
      </c>
      <c r="T460">
        <v>1509</v>
      </c>
      <c r="U460">
        <v>1502</v>
      </c>
      <c r="V460">
        <v>1204</v>
      </c>
      <c r="W460">
        <v>9999</v>
      </c>
      <c r="X460" t="s">
        <v>38</v>
      </c>
      <c r="Y460">
        <v>1</v>
      </c>
      <c r="Z460">
        <f>ROUND(Table_hqolymsql14p_BridgeInventoryLocation_BRIDGEUNDERLOCATIONS[[#This Row],[VCMIN]] / 100, 0) * 12 + MOD(Table_hqolymsql14p_BridgeInventoryLocation_BRIDGEUNDERLOCATIONS[[#This Row],[VCMIN]], 100)</f>
        <v>148</v>
      </c>
      <c r="AA460">
        <f>Table_hqolymsql14p_BridgeInventoryLocation_BRIDGEUNDERLOCATIONS[[#This Row],[VCMIN_Inches]]-3</f>
        <v>145</v>
      </c>
      <c r="AB460">
        <f>(TRUNC((Table_hqolymsql14p_BridgeInventoryLocation_BRIDGEUNDERLOCATIONS[[#This Row],[Reported Inches]]/12))*100) + MOD(Table_hqolymsql14p_BridgeInventoryLocation_BRIDGEUNDERLOCATIONS[[#This Row],[Reported Inches]], 12)</f>
        <v>1201</v>
      </c>
    </row>
    <row r="461" spans="1:28" x14ac:dyDescent="0.3">
      <c r="A461">
        <v>460</v>
      </c>
      <c r="B461" t="s">
        <v>1893</v>
      </c>
      <c r="C461" t="s">
        <v>1894</v>
      </c>
      <c r="D461" t="s">
        <v>32</v>
      </c>
      <c r="E461">
        <v>0.87</v>
      </c>
      <c r="G461">
        <v>0</v>
      </c>
      <c r="H461" t="s">
        <v>1061</v>
      </c>
      <c r="I461">
        <v>2.86</v>
      </c>
      <c r="J461" t="s">
        <v>34</v>
      </c>
      <c r="K461">
        <v>47.594918</v>
      </c>
      <c r="L461">
        <v>-122.314075</v>
      </c>
      <c r="M461" t="s">
        <v>1895</v>
      </c>
      <c r="N461" t="s">
        <v>1896</v>
      </c>
      <c r="O461" t="s">
        <v>1897</v>
      </c>
      <c r="P461">
        <v>345</v>
      </c>
      <c r="Q461">
        <v>1900</v>
      </c>
      <c r="R461">
        <v>1900</v>
      </c>
      <c r="S461">
        <v>2206</v>
      </c>
      <c r="T461">
        <v>2206</v>
      </c>
      <c r="U461">
        <v>1900</v>
      </c>
      <c r="V461">
        <v>1900</v>
      </c>
      <c r="W461">
        <v>9999</v>
      </c>
      <c r="X461" t="s">
        <v>38</v>
      </c>
      <c r="Y461">
        <v>1</v>
      </c>
      <c r="Z461">
        <f>ROUND(Table_hqolymsql14p_BridgeInventoryLocation_BRIDGEUNDERLOCATIONS[[#This Row],[VCMIN]] / 100, 0) * 12 + MOD(Table_hqolymsql14p_BridgeInventoryLocation_BRIDGEUNDERLOCATIONS[[#This Row],[VCMIN]], 100)</f>
        <v>228</v>
      </c>
      <c r="AA461">
        <f>Table_hqolymsql14p_BridgeInventoryLocation_BRIDGEUNDERLOCATIONS[[#This Row],[VCMIN_Inches]]-3</f>
        <v>225</v>
      </c>
      <c r="AB461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462" spans="1:28" x14ac:dyDescent="0.3">
      <c r="A462">
        <v>461</v>
      </c>
      <c r="B462" t="s">
        <v>1898</v>
      </c>
      <c r="C462" t="s">
        <v>1899</v>
      </c>
      <c r="D462" t="s">
        <v>32</v>
      </c>
      <c r="E462">
        <v>1.83</v>
      </c>
      <c r="G462">
        <v>0</v>
      </c>
      <c r="H462" t="s">
        <v>110</v>
      </c>
      <c r="I462">
        <v>1.83</v>
      </c>
      <c r="J462" t="s">
        <v>34</v>
      </c>
      <c r="K462">
        <v>45.642242000000003</v>
      </c>
      <c r="L462">
        <v>-122.661987</v>
      </c>
      <c r="M462" t="s">
        <v>1900</v>
      </c>
      <c r="N462" t="s">
        <v>1901</v>
      </c>
      <c r="O462" t="s">
        <v>113</v>
      </c>
      <c r="P462">
        <v>269</v>
      </c>
      <c r="Q462">
        <v>1700</v>
      </c>
      <c r="R462">
        <v>1608</v>
      </c>
      <c r="S462">
        <v>1611</v>
      </c>
      <c r="T462">
        <v>1608</v>
      </c>
      <c r="U462">
        <v>1700</v>
      </c>
      <c r="V462">
        <v>1608</v>
      </c>
      <c r="W462">
        <v>9999</v>
      </c>
      <c r="X462" t="s">
        <v>38</v>
      </c>
      <c r="Y462">
        <v>1</v>
      </c>
      <c r="Z462">
        <f>ROUND(Table_hqolymsql14p_BridgeInventoryLocation_BRIDGEUNDERLOCATIONS[[#This Row],[VCMIN]] / 100, 0) * 12 + MOD(Table_hqolymsql14p_BridgeInventoryLocation_BRIDGEUNDERLOCATIONS[[#This Row],[VCMIN]], 100)</f>
        <v>200</v>
      </c>
      <c r="AA462">
        <f>Table_hqolymsql14p_BridgeInventoryLocation_BRIDGEUNDERLOCATIONS[[#This Row],[VCMIN_Inches]]-3</f>
        <v>197</v>
      </c>
      <c r="AB46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63" spans="1:28" x14ac:dyDescent="0.3">
      <c r="A463">
        <v>462</v>
      </c>
      <c r="B463" t="s">
        <v>1902</v>
      </c>
      <c r="C463" t="s">
        <v>1903</v>
      </c>
      <c r="D463" t="s">
        <v>32</v>
      </c>
      <c r="E463">
        <v>1.22</v>
      </c>
      <c r="G463">
        <v>0</v>
      </c>
      <c r="H463" t="s">
        <v>73</v>
      </c>
      <c r="I463">
        <v>1.22</v>
      </c>
      <c r="J463" t="s">
        <v>34</v>
      </c>
      <c r="K463">
        <v>47.158517000000003</v>
      </c>
      <c r="L463">
        <v>-122.455432</v>
      </c>
      <c r="M463" t="s">
        <v>1904</v>
      </c>
      <c r="N463" t="s">
        <v>1905</v>
      </c>
      <c r="O463" t="s">
        <v>76</v>
      </c>
      <c r="P463">
        <v>212</v>
      </c>
      <c r="Q463">
        <v>1700</v>
      </c>
      <c r="R463">
        <v>1610</v>
      </c>
      <c r="S463">
        <v>1610</v>
      </c>
      <c r="T463">
        <v>1609</v>
      </c>
      <c r="U463">
        <v>1700</v>
      </c>
      <c r="V463">
        <v>1610</v>
      </c>
      <c r="W463">
        <v>9999</v>
      </c>
      <c r="X463" t="s">
        <v>38</v>
      </c>
      <c r="Y463">
        <v>1</v>
      </c>
      <c r="Z463">
        <f>ROUND(Table_hqolymsql14p_BridgeInventoryLocation_BRIDGEUNDERLOCATIONS[[#This Row],[VCMIN]] / 100, 0) * 12 + MOD(Table_hqolymsql14p_BridgeInventoryLocation_BRIDGEUNDERLOCATIONS[[#This Row],[VCMIN]], 100)</f>
        <v>202</v>
      </c>
      <c r="AA463">
        <f>Table_hqolymsql14p_BridgeInventoryLocation_BRIDGEUNDERLOCATIONS[[#This Row],[VCMIN_Inches]]-3</f>
        <v>199</v>
      </c>
      <c r="AB46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464" spans="1:28" x14ac:dyDescent="0.3">
      <c r="A464">
        <v>463</v>
      </c>
      <c r="B464" t="s">
        <v>1906</v>
      </c>
      <c r="C464" t="s">
        <v>1907</v>
      </c>
      <c r="D464" t="s">
        <v>32</v>
      </c>
      <c r="E464">
        <v>102.86</v>
      </c>
      <c r="G464">
        <v>0</v>
      </c>
      <c r="H464" t="s">
        <v>110</v>
      </c>
      <c r="I464">
        <v>102.79</v>
      </c>
      <c r="J464" t="s">
        <v>34</v>
      </c>
      <c r="K464">
        <v>46.999929000000002</v>
      </c>
      <c r="L464">
        <v>-122.91227499999999</v>
      </c>
      <c r="M464" t="s">
        <v>1908</v>
      </c>
      <c r="N464" t="s">
        <v>1909</v>
      </c>
      <c r="O464" t="s">
        <v>113</v>
      </c>
      <c r="P464">
        <v>242</v>
      </c>
      <c r="Q464">
        <v>1603</v>
      </c>
      <c r="R464">
        <v>1602</v>
      </c>
      <c r="S464">
        <v>1605</v>
      </c>
      <c r="T464">
        <v>1600</v>
      </c>
      <c r="U464">
        <v>1603</v>
      </c>
      <c r="V464">
        <v>1602</v>
      </c>
      <c r="W464">
        <v>9999</v>
      </c>
      <c r="X464" t="s">
        <v>38</v>
      </c>
      <c r="Y464">
        <v>1</v>
      </c>
      <c r="Z464">
        <f>ROUND(Table_hqolymsql14p_BridgeInventoryLocation_BRIDGEUNDERLOCATIONS[[#This Row],[VCMIN]] / 100, 0) * 12 + MOD(Table_hqolymsql14p_BridgeInventoryLocation_BRIDGEUNDERLOCATIONS[[#This Row],[VCMIN]], 100)</f>
        <v>194</v>
      </c>
      <c r="AA464">
        <f>Table_hqolymsql14p_BridgeInventoryLocation_BRIDGEUNDERLOCATIONS[[#This Row],[VCMIN_Inches]]-3</f>
        <v>191</v>
      </c>
      <c r="AB464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465" spans="1:28" x14ac:dyDescent="0.3">
      <c r="A465">
        <v>464</v>
      </c>
      <c r="B465" t="s">
        <v>1910</v>
      </c>
      <c r="C465" t="s">
        <v>1911</v>
      </c>
      <c r="D465" t="s">
        <v>32</v>
      </c>
      <c r="E465">
        <v>173.691</v>
      </c>
      <c r="G465">
        <v>0</v>
      </c>
      <c r="H465" t="s">
        <v>33</v>
      </c>
      <c r="I465">
        <v>175.41</v>
      </c>
      <c r="J465" t="s">
        <v>34</v>
      </c>
      <c r="K465">
        <v>47.103757000000002</v>
      </c>
      <c r="L465">
        <v>-119.327816</v>
      </c>
      <c r="M465" t="s">
        <v>1912</v>
      </c>
      <c r="N465" t="s">
        <v>1913</v>
      </c>
      <c r="O465" t="s">
        <v>37</v>
      </c>
      <c r="P465">
        <v>200</v>
      </c>
      <c r="Q465">
        <v>1605</v>
      </c>
      <c r="R465">
        <v>1600</v>
      </c>
      <c r="S465">
        <v>1701</v>
      </c>
      <c r="T465">
        <v>1611</v>
      </c>
      <c r="U465">
        <v>1605</v>
      </c>
      <c r="V465">
        <v>1600</v>
      </c>
      <c r="W465">
        <v>9999</v>
      </c>
      <c r="X465" t="s">
        <v>38</v>
      </c>
      <c r="Y465">
        <v>1</v>
      </c>
      <c r="Z465">
        <f>ROUND(Table_hqolymsql14p_BridgeInventoryLocation_BRIDGEUNDERLOCATIONS[[#This Row],[VCMIN]] / 100, 0) * 12 + MOD(Table_hqolymsql14p_BridgeInventoryLocation_BRIDGEUNDERLOCATIONS[[#This Row],[VCMIN]], 100)</f>
        <v>192</v>
      </c>
      <c r="AA465">
        <f>Table_hqolymsql14p_BridgeInventoryLocation_BRIDGEUNDERLOCATIONS[[#This Row],[VCMIN_Inches]]-3</f>
        <v>189</v>
      </c>
      <c r="AB465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466" spans="1:28" x14ac:dyDescent="0.3">
      <c r="A466">
        <v>465</v>
      </c>
      <c r="B466" t="s">
        <v>1914</v>
      </c>
      <c r="C466" t="s">
        <v>1915</v>
      </c>
      <c r="D466" t="s">
        <v>32</v>
      </c>
      <c r="E466">
        <v>173.21</v>
      </c>
      <c r="G466">
        <v>0</v>
      </c>
      <c r="H466" t="s">
        <v>110</v>
      </c>
      <c r="I466">
        <v>173.15</v>
      </c>
      <c r="J466" t="s">
        <v>34</v>
      </c>
      <c r="K466">
        <v>47.713805000000001</v>
      </c>
      <c r="L466">
        <v>-122.327342</v>
      </c>
      <c r="M466" t="s">
        <v>1916</v>
      </c>
      <c r="N466" t="s">
        <v>1917</v>
      </c>
      <c r="O466" t="s">
        <v>113</v>
      </c>
      <c r="P466">
        <v>312</v>
      </c>
      <c r="Q466">
        <v>1702</v>
      </c>
      <c r="R466">
        <v>1700</v>
      </c>
      <c r="S466">
        <v>1805</v>
      </c>
      <c r="T466">
        <v>1803</v>
      </c>
      <c r="U466">
        <v>1702</v>
      </c>
      <c r="V466">
        <v>1700</v>
      </c>
      <c r="W466">
        <v>9999</v>
      </c>
      <c r="X466" t="s">
        <v>38</v>
      </c>
      <c r="Y466">
        <v>1</v>
      </c>
      <c r="Z466">
        <f>ROUND(Table_hqolymsql14p_BridgeInventoryLocation_BRIDGEUNDERLOCATIONS[[#This Row],[VCMIN]] / 100, 0) * 12 + MOD(Table_hqolymsql14p_BridgeInventoryLocation_BRIDGEUNDERLOCATIONS[[#This Row],[VCMIN]], 100)</f>
        <v>204</v>
      </c>
      <c r="AA466">
        <f>Table_hqolymsql14p_BridgeInventoryLocation_BRIDGEUNDERLOCATIONS[[#This Row],[VCMIN_Inches]]-3</f>
        <v>201</v>
      </c>
      <c r="AB46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467" spans="1:28" x14ac:dyDescent="0.3">
      <c r="A467">
        <v>466</v>
      </c>
      <c r="B467" t="s">
        <v>1918</v>
      </c>
      <c r="C467" t="s">
        <v>1919</v>
      </c>
      <c r="D467" t="s">
        <v>32</v>
      </c>
      <c r="E467">
        <v>2.4239999999999999</v>
      </c>
      <c r="G467">
        <v>0</v>
      </c>
      <c r="H467" t="s">
        <v>120</v>
      </c>
      <c r="I467">
        <v>2.42</v>
      </c>
      <c r="J467" t="s">
        <v>34</v>
      </c>
      <c r="K467">
        <v>46.251542999999998</v>
      </c>
      <c r="L467">
        <v>-119.31388699999999</v>
      </c>
      <c r="M467" t="s">
        <v>1920</v>
      </c>
      <c r="N467" t="s">
        <v>1921</v>
      </c>
      <c r="O467" t="s">
        <v>123</v>
      </c>
      <c r="P467">
        <v>418</v>
      </c>
      <c r="Q467">
        <v>1611</v>
      </c>
      <c r="R467">
        <v>1609</v>
      </c>
      <c r="S467">
        <v>1708</v>
      </c>
      <c r="T467">
        <v>1611</v>
      </c>
      <c r="U467">
        <v>1611</v>
      </c>
      <c r="V467">
        <v>1609</v>
      </c>
      <c r="W467">
        <v>9999</v>
      </c>
      <c r="X467" t="s">
        <v>38</v>
      </c>
      <c r="Y467">
        <v>1</v>
      </c>
      <c r="Z467">
        <f>ROUND(Table_hqolymsql14p_BridgeInventoryLocation_BRIDGEUNDERLOCATIONS[[#This Row],[VCMIN]] / 100, 0) * 12 + MOD(Table_hqolymsql14p_BridgeInventoryLocation_BRIDGEUNDERLOCATIONS[[#This Row],[VCMIN]], 100)</f>
        <v>201</v>
      </c>
      <c r="AA467">
        <f>Table_hqolymsql14p_BridgeInventoryLocation_BRIDGEUNDERLOCATIONS[[#This Row],[VCMIN_Inches]]-3</f>
        <v>198</v>
      </c>
      <c r="AB46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68" spans="1:28" x14ac:dyDescent="0.3">
      <c r="A468">
        <v>467</v>
      </c>
      <c r="B468" t="s">
        <v>1922</v>
      </c>
      <c r="C468" t="s">
        <v>1923</v>
      </c>
      <c r="D468" t="s">
        <v>32</v>
      </c>
      <c r="E468">
        <v>192.51</v>
      </c>
      <c r="G468">
        <v>0</v>
      </c>
      <c r="H468" t="s">
        <v>110</v>
      </c>
      <c r="I468">
        <v>192.45</v>
      </c>
      <c r="J468" t="s">
        <v>34</v>
      </c>
      <c r="K468">
        <v>47.961734999999997</v>
      </c>
      <c r="L468">
        <v>-122.199574</v>
      </c>
      <c r="M468" t="s">
        <v>1013</v>
      </c>
      <c r="N468" t="s">
        <v>530</v>
      </c>
      <c r="O468" t="s">
        <v>113</v>
      </c>
      <c r="P468">
        <v>1323</v>
      </c>
      <c r="Q468">
        <v>1804</v>
      </c>
      <c r="R468">
        <v>1804</v>
      </c>
      <c r="S468">
        <v>1804</v>
      </c>
      <c r="T468">
        <v>1804</v>
      </c>
      <c r="U468">
        <v>1804</v>
      </c>
      <c r="V468">
        <v>1804</v>
      </c>
      <c r="W468">
        <v>9999</v>
      </c>
      <c r="X468" t="s">
        <v>38</v>
      </c>
      <c r="Y468">
        <v>1</v>
      </c>
      <c r="Z468">
        <f>ROUND(Table_hqolymsql14p_BridgeInventoryLocation_BRIDGEUNDERLOCATIONS[[#This Row],[VCMIN]] / 100, 0) * 12 + MOD(Table_hqolymsql14p_BridgeInventoryLocation_BRIDGEUNDERLOCATIONS[[#This Row],[VCMIN]], 100)</f>
        <v>220</v>
      </c>
      <c r="AA468">
        <f>Table_hqolymsql14p_BridgeInventoryLocation_BRIDGEUNDERLOCATIONS[[#This Row],[VCMIN_Inches]]-3</f>
        <v>217</v>
      </c>
      <c r="AB468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469" spans="1:28" x14ac:dyDescent="0.3">
      <c r="A469">
        <v>468</v>
      </c>
      <c r="B469" t="s">
        <v>1924</v>
      </c>
      <c r="C469" t="s">
        <v>1925</v>
      </c>
      <c r="D469" t="s">
        <v>32</v>
      </c>
      <c r="E469">
        <v>46.2</v>
      </c>
      <c r="G469">
        <v>0</v>
      </c>
      <c r="H469" t="s">
        <v>110</v>
      </c>
      <c r="I469">
        <v>46.13</v>
      </c>
      <c r="J469" t="s">
        <v>34</v>
      </c>
      <c r="K469">
        <v>46.233803999999999</v>
      </c>
      <c r="L469">
        <v>-122.88795500000001</v>
      </c>
      <c r="M469" t="s">
        <v>1926</v>
      </c>
      <c r="N469" t="s">
        <v>1927</v>
      </c>
      <c r="O469" t="s">
        <v>113</v>
      </c>
      <c r="P469">
        <v>407</v>
      </c>
      <c r="Q469">
        <v>1803</v>
      </c>
      <c r="R469">
        <v>1701</v>
      </c>
      <c r="S469">
        <v>1808</v>
      </c>
      <c r="T469">
        <v>1701</v>
      </c>
      <c r="U469">
        <v>1803</v>
      </c>
      <c r="V469">
        <v>1701</v>
      </c>
      <c r="W469">
        <v>9999</v>
      </c>
      <c r="X469" t="s">
        <v>38</v>
      </c>
      <c r="Y469">
        <v>1</v>
      </c>
      <c r="Z469">
        <f>ROUND(Table_hqolymsql14p_BridgeInventoryLocation_BRIDGEUNDERLOCATIONS[[#This Row],[VCMIN]] / 100, 0) * 12 + MOD(Table_hqolymsql14p_BridgeInventoryLocation_BRIDGEUNDERLOCATIONS[[#This Row],[VCMIN]], 100)</f>
        <v>205</v>
      </c>
      <c r="AA469">
        <f>Table_hqolymsql14p_BridgeInventoryLocation_BRIDGEUNDERLOCATIONS[[#This Row],[VCMIN_Inches]]-3</f>
        <v>202</v>
      </c>
      <c r="AB46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470" spans="1:28" x14ac:dyDescent="0.3">
      <c r="A470">
        <v>469</v>
      </c>
      <c r="B470" t="s">
        <v>1928</v>
      </c>
      <c r="C470" t="s">
        <v>1929</v>
      </c>
      <c r="D470" t="s">
        <v>32</v>
      </c>
      <c r="E470">
        <v>40.68</v>
      </c>
      <c r="G470">
        <v>0</v>
      </c>
      <c r="H470" t="s">
        <v>33</v>
      </c>
      <c r="I470">
        <v>42.29</v>
      </c>
      <c r="J470" t="s">
        <v>34</v>
      </c>
      <c r="K470">
        <v>47.415534000000001</v>
      </c>
      <c r="L470">
        <v>-121.585207</v>
      </c>
      <c r="M470" t="s">
        <v>1930</v>
      </c>
      <c r="N470" t="s">
        <v>1931</v>
      </c>
      <c r="O470" t="s">
        <v>37</v>
      </c>
      <c r="P470">
        <v>358</v>
      </c>
      <c r="Q470">
        <v>1606</v>
      </c>
      <c r="R470">
        <v>1606</v>
      </c>
      <c r="S470">
        <v>1606</v>
      </c>
      <c r="T470">
        <v>1606</v>
      </c>
      <c r="U470">
        <v>1606</v>
      </c>
      <c r="V470">
        <v>1606</v>
      </c>
      <c r="W470">
        <v>9999</v>
      </c>
      <c r="X470" t="s">
        <v>38</v>
      </c>
      <c r="Y470">
        <v>1</v>
      </c>
      <c r="Z470">
        <f>ROUND(Table_hqolymsql14p_BridgeInventoryLocation_BRIDGEUNDERLOCATIONS[[#This Row],[VCMIN]] / 100, 0) * 12 + MOD(Table_hqolymsql14p_BridgeInventoryLocation_BRIDGEUNDERLOCATIONS[[#This Row],[VCMIN]], 100)</f>
        <v>198</v>
      </c>
      <c r="AA470">
        <f>Table_hqolymsql14p_BridgeInventoryLocation_BRIDGEUNDERLOCATIONS[[#This Row],[VCMIN_Inches]]-3</f>
        <v>195</v>
      </c>
      <c r="AB47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71" spans="1:28" x14ac:dyDescent="0.3">
      <c r="A471">
        <v>470</v>
      </c>
      <c r="B471" t="s">
        <v>1932</v>
      </c>
      <c r="C471" t="s">
        <v>1933</v>
      </c>
      <c r="D471" t="s">
        <v>32</v>
      </c>
      <c r="E471">
        <v>2.0299999999999998</v>
      </c>
      <c r="G471">
        <v>0</v>
      </c>
      <c r="H471" t="s">
        <v>57</v>
      </c>
      <c r="I471">
        <v>2.04</v>
      </c>
      <c r="J471" t="s">
        <v>34</v>
      </c>
      <c r="K471">
        <v>47.391683999999998</v>
      </c>
      <c r="L471">
        <v>-122.290727</v>
      </c>
      <c r="M471" t="s">
        <v>1934</v>
      </c>
      <c r="N471" t="s">
        <v>113</v>
      </c>
      <c r="O471" t="s">
        <v>59</v>
      </c>
      <c r="P471">
        <v>269</v>
      </c>
      <c r="Q471">
        <v>1807</v>
      </c>
      <c r="R471">
        <v>1807</v>
      </c>
      <c r="S471">
        <v>1908</v>
      </c>
      <c r="T471">
        <v>1903</v>
      </c>
      <c r="U471">
        <v>1807</v>
      </c>
      <c r="V471">
        <v>1807</v>
      </c>
      <c r="W471">
        <v>9999</v>
      </c>
      <c r="X471" t="s">
        <v>38</v>
      </c>
      <c r="Y471">
        <v>1</v>
      </c>
      <c r="Z471">
        <f>ROUND(Table_hqolymsql14p_BridgeInventoryLocation_BRIDGEUNDERLOCATIONS[[#This Row],[VCMIN]] / 100, 0) * 12 + MOD(Table_hqolymsql14p_BridgeInventoryLocation_BRIDGEUNDERLOCATIONS[[#This Row],[VCMIN]], 100)</f>
        <v>223</v>
      </c>
      <c r="AA471">
        <f>Table_hqolymsql14p_BridgeInventoryLocation_BRIDGEUNDERLOCATIONS[[#This Row],[VCMIN_Inches]]-3</f>
        <v>220</v>
      </c>
      <c r="AB471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472" spans="1:28" x14ac:dyDescent="0.3">
      <c r="A472">
        <v>471</v>
      </c>
      <c r="B472" t="s">
        <v>1935</v>
      </c>
      <c r="C472" t="s">
        <v>1936</v>
      </c>
      <c r="D472" t="s">
        <v>32</v>
      </c>
      <c r="E472">
        <v>254.32</v>
      </c>
      <c r="G472">
        <v>0</v>
      </c>
      <c r="H472" t="s">
        <v>110</v>
      </c>
      <c r="I472">
        <v>254.26</v>
      </c>
      <c r="J472" t="s">
        <v>34</v>
      </c>
      <c r="K472">
        <v>48.763029000000003</v>
      </c>
      <c r="L472">
        <v>-122.461769</v>
      </c>
      <c r="M472" t="s">
        <v>1937</v>
      </c>
      <c r="N472" t="s">
        <v>1938</v>
      </c>
      <c r="O472" t="s">
        <v>113</v>
      </c>
      <c r="P472">
        <v>162</v>
      </c>
      <c r="Q472">
        <v>1505</v>
      </c>
      <c r="R472">
        <v>1505</v>
      </c>
      <c r="S472">
        <v>1506</v>
      </c>
      <c r="T472">
        <v>1505</v>
      </c>
      <c r="U472">
        <v>1505</v>
      </c>
      <c r="V472">
        <v>1505</v>
      </c>
      <c r="W472">
        <v>9999</v>
      </c>
      <c r="X472" t="s">
        <v>38</v>
      </c>
      <c r="Y472">
        <v>1</v>
      </c>
      <c r="Z472">
        <f>ROUND(Table_hqolymsql14p_BridgeInventoryLocation_BRIDGEUNDERLOCATIONS[[#This Row],[VCMIN]] / 100, 0) * 12 + MOD(Table_hqolymsql14p_BridgeInventoryLocation_BRIDGEUNDERLOCATIONS[[#This Row],[VCMIN]], 100)</f>
        <v>185</v>
      </c>
      <c r="AA472">
        <f>Table_hqolymsql14p_BridgeInventoryLocation_BRIDGEUNDERLOCATIONS[[#This Row],[VCMIN_Inches]]-3</f>
        <v>182</v>
      </c>
      <c r="AB472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473" spans="1:28" x14ac:dyDescent="0.3">
      <c r="A473">
        <v>472</v>
      </c>
      <c r="B473" t="s">
        <v>1939</v>
      </c>
      <c r="C473" t="s">
        <v>1940</v>
      </c>
      <c r="D473" t="s">
        <v>32</v>
      </c>
      <c r="E473">
        <v>1.004</v>
      </c>
      <c r="G473">
        <v>0</v>
      </c>
      <c r="H473" t="s">
        <v>1289</v>
      </c>
      <c r="I473">
        <v>1</v>
      </c>
      <c r="J473" t="s">
        <v>34</v>
      </c>
      <c r="K473">
        <v>47.658048999999998</v>
      </c>
      <c r="L473">
        <v>-122.301535</v>
      </c>
      <c r="M473" t="s">
        <v>1290</v>
      </c>
      <c r="N473" t="s">
        <v>426</v>
      </c>
      <c r="O473" t="s">
        <v>1291</v>
      </c>
      <c r="P473">
        <v>134</v>
      </c>
      <c r="Q473">
        <v>1701</v>
      </c>
      <c r="R473">
        <v>1607</v>
      </c>
      <c r="S473">
        <v>1610</v>
      </c>
      <c r="T473">
        <v>1603</v>
      </c>
      <c r="U473">
        <v>1701</v>
      </c>
      <c r="V473">
        <v>1607</v>
      </c>
      <c r="W473">
        <v>9999</v>
      </c>
      <c r="X473" t="s">
        <v>38</v>
      </c>
      <c r="Y473">
        <v>1</v>
      </c>
      <c r="Z473">
        <f>ROUND(Table_hqolymsql14p_BridgeInventoryLocation_BRIDGEUNDERLOCATIONS[[#This Row],[VCMIN]] / 100, 0) * 12 + MOD(Table_hqolymsql14p_BridgeInventoryLocation_BRIDGEUNDERLOCATIONS[[#This Row],[VCMIN]], 100)</f>
        <v>199</v>
      </c>
      <c r="AA473">
        <f>Table_hqolymsql14p_BridgeInventoryLocation_BRIDGEUNDERLOCATIONS[[#This Row],[VCMIN_Inches]]-3</f>
        <v>196</v>
      </c>
      <c r="AB47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474" spans="1:28" x14ac:dyDescent="0.3">
      <c r="A474">
        <v>473</v>
      </c>
      <c r="B474" t="s">
        <v>1941</v>
      </c>
      <c r="C474" t="s">
        <v>1942</v>
      </c>
      <c r="D474" t="s">
        <v>32</v>
      </c>
      <c r="E474">
        <v>50.292000000000002</v>
      </c>
      <c r="G474">
        <v>0</v>
      </c>
      <c r="H474" t="s">
        <v>51</v>
      </c>
      <c r="I474">
        <v>50.34</v>
      </c>
      <c r="J474" t="s">
        <v>34</v>
      </c>
      <c r="K474">
        <v>47.727663999999997</v>
      </c>
      <c r="L474">
        <v>-122.676922</v>
      </c>
      <c r="M474" t="s">
        <v>1943</v>
      </c>
      <c r="N474" t="s">
        <v>1944</v>
      </c>
      <c r="O474" t="s">
        <v>779</v>
      </c>
      <c r="P474">
        <v>255</v>
      </c>
      <c r="Q474">
        <v>1804</v>
      </c>
      <c r="R474">
        <v>1704</v>
      </c>
      <c r="S474">
        <v>1702</v>
      </c>
      <c r="T474">
        <v>1609</v>
      </c>
      <c r="U474">
        <v>1804</v>
      </c>
      <c r="V474">
        <v>1704</v>
      </c>
      <c r="W474">
        <v>9999</v>
      </c>
      <c r="X474" t="s">
        <v>38</v>
      </c>
      <c r="Y474">
        <v>1</v>
      </c>
      <c r="Z474">
        <f>ROUND(Table_hqolymsql14p_BridgeInventoryLocation_BRIDGEUNDERLOCATIONS[[#This Row],[VCMIN]] / 100, 0) * 12 + MOD(Table_hqolymsql14p_BridgeInventoryLocation_BRIDGEUNDERLOCATIONS[[#This Row],[VCMIN]], 100)</f>
        <v>208</v>
      </c>
      <c r="AA474">
        <f>Table_hqolymsql14p_BridgeInventoryLocation_BRIDGEUNDERLOCATIONS[[#This Row],[VCMIN_Inches]]-3</f>
        <v>205</v>
      </c>
      <c r="AB47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475" spans="1:28" x14ac:dyDescent="0.3">
      <c r="A475">
        <v>474</v>
      </c>
      <c r="B475" t="s">
        <v>1945</v>
      </c>
      <c r="C475" t="s">
        <v>1946</v>
      </c>
      <c r="D475" t="s">
        <v>32</v>
      </c>
      <c r="E475">
        <v>0.51</v>
      </c>
      <c r="G475">
        <v>0</v>
      </c>
      <c r="H475" t="s">
        <v>1079</v>
      </c>
      <c r="I475">
        <v>9.35</v>
      </c>
      <c r="J475" t="s">
        <v>34</v>
      </c>
      <c r="K475">
        <v>47.197892000000003</v>
      </c>
      <c r="L475">
        <v>-122.248679</v>
      </c>
      <c r="M475" t="s">
        <v>1947</v>
      </c>
      <c r="N475" t="s">
        <v>53</v>
      </c>
      <c r="O475" t="s">
        <v>1948</v>
      </c>
      <c r="P475">
        <v>102</v>
      </c>
      <c r="Q475">
        <v>1700</v>
      </c>
      <c r="R475">
        <v>1609</v>
      </c>
      <c r="S475">
        <v>1700</v>
      </c>
      <c r="T475">
        <v>1607</v>
      </c>
      <c r="U475">
        <v>1700</v>
      </c>
      <c r="V475">
        <v>1609</v>
      </c>
      <c r="W475">
        <v>9999</v>
      </c>
      <c r="X475" t="s">
        <v>38</v>
      </c>
      <c r="Y475">
        <v>1</v>
      </c>
      <c r="Z475">
        <f>ROUND(Table_hqolymsql14p_BridgeInventoryLocation_BRIDGEUNDERLOCATIONS[[#This Row],[VCMIN]] / 100, 0) * 12 + MOD(Table_hqolymsql14p_BridgeInventoryLocation_BRIDGEUNDERLOCATIONS[[#This Row],[VCMIN]], 100)</f>
        <v>201</v>
      </c>
      <c r="AA475">
        <f>Table_hqolymsql14p_BridgeInventoryLocation_BRIDGEUNDERLOCATIONS[[#This Row],[VCMIN_Inches]]-3</f>
        <v>198</v>
      </c>
      <c r="AB47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76" spans="1:28" x14ac:dyDescent="0.3">
      <c r="A476">
        <v>475</v>
      </c>
      <c r="B476" t="s">
        <v>1949</v>
      </c>
      <c r="C476" t="s">
        <v>1950</v>
      </c>
      <c r="D476" t="s">
        <v>32</v>
      </c>
      <c r="E476">
        <v>20.459</v>
      </c>
      <c r="G476">
        <v>0</v>
      </c>
      <c r="H476" t="s">
        <v>45</v>
      </c>
      <c r="I476">
        <v>19.96</v>
      </c>
      <c r="J476" t="s">
        <v>34</v>
      </c>
      <c r="K476">
        <v>47.432729999999999</v>
      </c>
      <c r="L476">
        <v>-121.983227</v>
      </c>
      <c r="M476" t="s">
        <v>1951</v>
      </c>
      <c r="N476" t="s">
        <v>1952</v>
      </c>
      <c r="O476" t="s">
        <v>48</v>
      </c>
      <c r="P476">
        <v>259</v>
      </c>
      <c r="Q476">
        <v>2004</v>
      </c>
      <c r="R476">
        <v>1707</v>
      </c>
      <c r="S476">
        <v>2111</v>
      </c>
      <c r="T476">
        <v>2105</v>
      </c>
      <c r="U476">
        <v>2004</v>
      </c>
      <c r="V476">
        <v>1707</v>
      </c>
      <c r="W476">
        <v>9999</v>
      </c>
      <c r="X476" t="s">
        <v>38</v>
      </c>
      <c r="Y476">
        <v>1</v>
      </c>
      <c r="Z476">
        <f>ROUND(Table_hqolymsql14p_BridgeInventoryLocation_BRIDGEUNDERLOCATIONS[[#This Row],[VCMIN]] / 100, 0) * 12 + MOD(Table_hqolymsql14p_BridgeInventoryLocation_BRIDGEUNDERLOCATIONS[[#This Row],[VCMIN]], 100)</f>
        <v>211</v>
      </c>
      <c r="AA476">
        <f>Table_hqolymsql14p_BridgeInventoryLocation_BRIDGEUNDERLOCATIONS[[#This Row],[VCMIN_Inches]]-3</f>
        <v>208</v>
      </c>
      <c r="AB476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477" spans="1:28" x14ac:dyDescent="0.3">
      <c r="A477">
        <v>476</v>
      </c>
      <c r="B477" t="s">
        <v>1953</v>
      </c>
      <c r="C477" t="s">
        <v>1954</v>
      </c>
      <c r="D477" t="s">
        <v>32</v>
      </c>
      <c r="E477">
        <v>3.5129999999999999</v>
      </c>
      <c r="G477">
        <v>0</v>
      </c>
      <c r="H477" t="s">
        <v>73</v>
      </c>
      <c r="I477">
        <v>3.51</v>
      </c>
      <c r="J477" t="s">
        <v>34</v>
      </c>
      <c r="K477">
        <v>47.159134999999999</v>
      </c>
      <c r="L477">
        <v>-122.40693</v>
      </c>
      <c r="M477" t="s">
        <v>1955</v>
      </c>
      <c r="N477" t="s">
        <v>1956</v>
      </c>
      <c r="O477" t="s">
        <v>76</v>
      </c>
      <c r="P477">
        <v>226</v>
      </c>
      <c r="Q477">
        <v>1701</v>
      </c>
      <c r="R477">
        <v>1611</v>
      </c>
      <c r="S477">
        <v>1609</v>
      </c>
      <c r="T477">
        <v>1608</v>
      </c>
      <c r="U477">
        <v>1701</v>
      </c>
      <c r="V477">
        <v>1611</v>
      </c>
      <c r="W477">
        <v>9999</v>
      </c>
      <c r="X477" t="s">
        <v>38</v>
      </c>
      <c r="Y477">
        <v>1</v>
      </c>
      <c r="Z477">
        <f>ROUND(Table_hqolymsql14p_BridgeInventoryLocation_BRIDGEUNDERLOCATIONS[[#This Row],[VCMIN]] / 100, 0) * 12 + MOD(Table_hqolymsql14p_BridgeInventoryLocation_BRIDGEUNDERLOCATIONS[[#This Row],[VCMIN]], 100)</f>
        <v>203</v>
      </c>
      <c r="AA477">
        <f>Table_hqolymsql14p_BridgeInventoryLocation_BRIDGEUNDERLOCATIONS[[#This Row],[VCMIN_Inches]]-3</f>
        <v>200</v>
      </c>
      <c r="AB47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478" spans="1:28" x14ac:dyDescent="0.3">
      <c r="A478">
        <v>477</v>
      </c>
      <c r="B478" t="s">
        <v>1957</v>
      </c>
      <c r="C478" t="s">
        <v>1958</v>
      </c>
      <c r="D478" t="s">
        <v>32</v>
      </c>
      <c r="E478">
        <v>28.222000000000001</v>
      </c>
      <c r="G478">
        <v>0</v>
      </c>
      <c r="H478" t="s">
        <v>229</v>
      </c>
      <c r="I478">
        <v>26.9</v>
      </c>
      <c r="J478" t="s">
        <v>34</v>
      </c>
      <c r="K478">
        <v>47.476053999999998</v>
      </c>
      <c r="L478">
        <v>-122.215076</v>
      </c>
      <c r="M478" t="s">
        <v>1959</v>
      </c>
      <c r="N478" t="s">
        <v>958</v>
      </c>
      <c r="O478" t="s">
        <v>748</v>
      </c>
      <c r="P478">
        <v>183</v>
      </c>
      <c r="Q478">
        <v>1807</v>
      </c>
      <c r="R478">
        <v>1803</v>
      </c>
      <c r="S478">
        <v>1608</v>
      </c>
      <c r="T478">
        <v>1608</v>
      </c>
      <c r="U478">
        <v>1807</v>
      </c>
      <c r="V478">
        <v>1803</v>
      </c>
      <c r="W478">
        <v>9999</v>
      </c>
      <c r="X478" t="s">
        <v>38</v>
      </c>
      <c r="Y478">
        <v>1</v>
      </c>
      <c r="Z478">
        <f>ROUND(Table_hqolymsql14p_BridgeInventoryLocation_BRIDGEUNDERLOCATIONS[[#This Row],[VCMIN]] / 100, 0) * 12 + MOD(Table_hqolymsql14p_BridgeInventoryLocation_BRIDGEUNDERLOCATIONS[[#This Row],[VCMIN]], 100)</f>
        <v>219</v>
      </c>
      <c r="AA478">
        <f>Table_hqolymsql14p_BridgeInventoryLocation_BRIDGEUNDERLOCATIONS[[#This Row],[VCMIN_Inches]]-3</f>
        <v>216</v>
      </c>
      <c r="AB478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479" spans="1:28" x14ac:dyDescent="0.3">
      <c r="A479">
        <v>478</v>
      </c>
      <c r="B479" t="s">
        <v>1960</v>
      </c>
      <c r="C479" t="s">
        <v>1961</v>
      </c>
      <c r="D479" t="s">
        <v>32</v>
      </c>
      <c r="E479">
        <v>10.73</v>
      </c>
      <c r="G479">
        <v>0</v>
      </c>
      <c r="H479" t="s">
        <v>391</v>
      </c>
      <c r="I479">
        <v>10.74</v>
      </c>
      <c r="J479" t="s">
        <v>34</v>
      </c>
      <c r="K479">
        <v>47.654439000000004</v>
      </c>
      <c r="L479">
        <v>-122.137923</v>
      </c>
      <c r="M479" t="s">
        <v>1962</v>
      </c>
      <c r="N479" t="s">
        <v>1963</v>
      </c>
      <c r="O479" t="s">
        <v>394</v>
      </c>
      <c r="P479">
        <v>228</v>
      </c>
      <c r="Q479">
        <v>1711</v>
      </c>
      <c r="R479">
        <v>1705</v>
      </c>
      <c r="S479">
        <v>1810</v>
      </c>
      <c r="T479">
        <v>1806</v>
      </c>
      <c r="U479">
        <v>1711</v>
      </c>
      <c r="V479">
        <v>1705</v>
      </c>
      <c r="W479">
        <v>9999</v>
      </c>
      <c r="X479" t="s">
        <v>38</v>
      </c>
      <c r="Y479">
        <v>1</v>
      </c>
      <c r="Z479">
        <f>ROUND(Table_hqolymsql14p_BridgeInventoryLocation_BRIDGEUNDERLOCATIONS[[#This Row],[VCMIN]] / 100, 0) * 12 + MOD(Table_hqolymsql14p_BridgeInventoryLocation_BRIDGEUNDERLOCATIONS[[#This Row],[VCMIN]], 100)</f>
        <v>209</v>
      </c>
      <c r="AA479">
        <f>Table_hqolymsql14p_BridgeInventoryLocation_BRIDGEUNDERLOCATIONS[[#This Row],[VCMIN_Inches]]-3</f>
        <v>206</v>
      </c>
      <c r="AB479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480" spans="1:28" x14ac:dyDescent="0.3">
      <c r="A480">
        <v>479</v>
      </c>
      <c r="B480" t="s">
        <v>1964</v>
      </c>
      <c r="C480" t="s">
        <v>1965</v>
      </c>
      <c r="D480" t="s">
        <v>32</v>
      </c>
      <c r="E480">
        <v>66.44</v>
      </c>
      <c r="G480">
        <v>0</v>
      </c>
      <c r="H480" t="s">
        <v>110</v>
      </c>
      <c r="I480">
        <v>66.37</v>
      </c>
      <c r="J480" t="s">
        <v>34</v>
      </c>
      <c r="K480">
        <v>46.517932999999999</v>
      </c>
      <c r="L480">
        <v>-122.876777</v>
      </c>
      <c r="M480" t="s">
        <v>1966</v>
      </c>
      <c r="N480" t="s">
        <v>1967</v>
      </c>
      <c r="O480" t="s">
        <v>113</v>
      </c>
      <c r="P480">
        <v>166</v>
      </c>
      <c r="Q480">
        <v>1610</v>
      </c>
      <c r="R480">
        <v>1610</v>
      </c>
      <c r="S480">
        <v>1701</v>
      </c>
      <c r="T480">
        <v>1701</v>
      </c>
      <c r="U480">
        <v>1610</v>
      </c>
      <c r="V480">
        <v>1610</v>
      </c>
      <c r="W480">
        <v>9999</v>
      </c>
      <c r="X480" t="s">
        <v>38</v>
      </c>
      <c r="Y480">
        <v>1</v>
      </c>
      <c r="Z480">
        <f>ROUND(Table_hqolymsql14p_BridgeInventoryLocation_BRIDGEUNDERLOCATIONS[[#This Row],[VCMIN]] / 100, 0) * 12 + MOD(Table_hqolymsql14p_BridgeInventoryLocation_BRIDGEUNDERLOCATIONS[[#This Row],[VCMIN]], 100)</f>
        <v>202</v>
      </c>
      <c r="AA480">
        <f>Table_hqolymsql14p_BridgeInventoryLocation_BRIDGEUNDERLOCATIONS[[#This Row],[VCMIN_Inches]]-3</f>
        <v>199</v>
      </c>
      <c r="AB480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481" spans="1:28" x14ac:dyDescent="0.3">
      <c r="A481">
        <v>480</v>
      </c>
      <c r="B481" t="s">
        <v>1968</v>
      </c>
      <c r="C481" t="s">
        <v>1969</v>
      </c>
      <c r="D481" t="s">
        <v>32</v>
      </c>
      <c r="E481">
        <v>257.72000000000003</v>
      </c>
      <c r="G481">
        <v>0</v>
      </c>
      <c r="H481" t="s">
        <v>110</v>
      </c>
      <c r="I481">
        <v>257.66000000000003</v>
      </c>
      <c r="J481" t="s">
        <v>34</v>
      </c>
      <c r="K481">
        <v>48.788293000000003</v>
      </c>
      <c r="L481">
        <v>-122.51629800000001</v>
      </c>
      <c r="M481" t="s">
        <v>1970</v>
      </c>
      <c r="N481" t="s">
        <v>1971</v>
      </c>
      <c r="O481" t="s">
        <v>113</v>
      </c>
      <c r="P481">
        <v>216</v>
      </c>
      <c r="Q481">
        <v>1701</v>
      </c>
      <c r="R481">
        <v>1610</v>
      </c>
      <c r="S481">
        <v>1711</v>
      </c>
      <c r="T481">
        <v>1708</v>
      </c>
      <c r="U481">
        <v>1701</v>
      </c>
      <c r="V481">
        <v>1610</v>
      </c>
      <c r="W481">
        <v>9999</v>
      </c>
      <c r="X481" t="s">
        <v>38</v>
      </c>
      <c r="Y481">
        <v>1</v>
      </c>
      <c r="Z481">
        <f>ROUND(Table_hqolymsql14p_BridgeInventoryLocation_BRIDGEUNDERLOCATIONS[[#This Row],[VCMIN]] / 100, 0) * 12 + MOD(Table_hqolymsql14p_BridgeInventoryLocation_BRIDGEUNDERLOCATIONS[[#This Row],[VCMIN]], 100)</f>
        <v>202</v>
      </c>
      <c r="AA481">
        <f>Table_hqolymsql14p_BridgeInventoryLocation_BRIDGEUNDERLOCATIONS[[#This Row],[VCMIN_Inches]]-3</f>
        <v>199</v>
      </c>
      <c r="AB48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482" spans="1:28" x14ac:dyDescent="0.3">
      <c r="A482">
        <v>481</v>
      </c>
      <c r="B482" t="s">
        <v>1972</v>
      </c>
      <c r="C482" t="s">
        <v>1973</v>
      </c>
      <c r="D482" t="s">
        <v>32</v>
      </c>
      <c r="E482">
        <v>33.119999999999997</v>
      </c>
      <c r="G482">
        <v>0</v>
      </c>
      <c r="H482" t="s">
        <v>92</v>
      </c>
      <c r="I482">
        <v>33.15</v>
      </c>
      <c r="J482" t="s">
        <v>34</v>
      </c>
      <c r="K482">
        <v>46.606039000000003</v>
      </c>
      <c r="L482">
        <v>-120.486446</v>
      </c>
      <c r="M482" t="s">
        <v>1974</v>
      </c>
      <c r="N482" t="s">
        <v>422</v>
      </c>
      <c r="O482" t="s">
        <v>95</v>
      </c>
      <c r="P482">
        <v>366</v>
      </c>
      <c r="Q482">
        <v>2508</v>
      </c>
      <c r="R482">
        <v>2505</v>
      </c>
      <c r="S482">
        <v>2309</v>
      </c>
      <c r="T482">
        <v>2309</v>
      </c>
      <c r="U482">
        <v>2508</v>
      </c>
      <c r="V482">
        <v>2505</v>
      </c>
      <c r="W482">
        <v>9999</v>
      </c>
      <c r="X482" t="s">
        <v>38</v>
      </c>
      <c r="Y482">
        <v>1</v>
      </c>
      <c r="Z482">
        <f>ROUND(Table_hqolymsql14p_BridgeInventoryLocation_BRIDGEUNDERLOCATIONS[[#This Row],[VCMIN]] / 100, 0) * 12 + MOD(Table_hqolymsql14p_BridgeInventoryLocation_BRIDGEUNDERLOCATIONS[[#This Row],[VCMIN]], 100)</f>
        <v>305</v>
      </c>
      <c r="AA482">
        <f>Table_hqolymsql14p_BridgeInventoryLocation_BRIDGEUNDERLOCATIONS[[#This Row],[VCMIN_Inches]]-3</f>
        <v>302</v>
      </c>
      <c r="AB482">
        <f>(TRUNC((Table_hqolymsql14p_BridgeInventoryLocation_BRIDGEUNDERLOCATIONS[[#This Row],[Reported Inches]]/12))*100) + MOD(Table_hqolymsql14p_BridgeInventoryLocation_BRIDGEUNDERLOCATIONS[[#This Row],[Reported Inches]], 12)</f>
        <v>2502</v>
      </c>
    </row>
    <row r="483" spans="1:28" x14ac:dyDescent="0.3">
      <c r="A483">
        <v>482</v>
      </c>
      <c r="B483" t="s">
        <v>1975</v>
      </c>
      <c r="C483" t="s">
        <v>1976</v>
      </c>
      <c r="D483" t="s">
        <v>32</v>
      </c>
      <c r="E483">
        <v>104.39</v>
      </c>
      <c r="G483">
        <v>0</v>
      </c>
      <c r="H483" t="s">
        <v>110</v>
      </c>
      <c r="I483">
        <v>104.32</v>
      </c>
      <c r="J483" t="s">
        <v>34</v>
      </c>
      <c r="K483">
        <v>47.021247000000002</v>
      </c>
      <c r="L483">
        <v>-122.906297</v>
      </c>
      <c r="M483" t="s">
        <v>1977</v>
      </c>
      <c r="N483" t="s">
        <v>1978</v>
      </c>
      <c r="O483" t="s">
        <v>113</v>
      </c>
      <c r="P483">
        <v>411</v>
      </c>
      <c r="Q483">
        <v>1709</v>
      </c>
      <c r="R483">
        <v>1701</v>
      </c>
      <c r="S483">
        <v>1709</v>
      </c>
      <c r="T483">
        <v>1704</v>
      </c>
      <c r="U483">
        <v>1709</v>
      </c>
      <c r="V483">
        <v>1701</v>
      </c>
      <c r="W483">
        <v>9999</v>
      </c>
      <c r="X483" t="s">
        <v>38</v>
      </c>
      <c r="Y483">
        <v>1</v>
      </c>
      <c r="Z483">
        <f>ROUND(Table_hqolymsql14p_BridgeInventoryLocation_BRIDGEUNDERLOCATIONS[[#This Row],[VCMIN]] / 100, 0) * 12 + MOD(Table_hqolymsql14p_BridgeInventoryLocation_BRIDGEUNDERLOCATIONS[[#This Row],[VCMIN]], 100)</f>
        <v>205</v>
      </c>
      <c r="AA483">
        <f>Table_hqolymsql14p_BridgeInventoryLocation_BRIDGEUNDERLOCATIONS[[#This Row],[VCMIN_Inches]]-3</f>
        <v>202</v>
      </c>
      <c r="AB48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484" spans="1:28" x14ac:dyDescent="0.3">
      <c r="A484">
        <v>483</v>
      </c>
      <c r="B484" t="s">
        <v>1979</v>
      </c>
      <c r="C484" t="s">
        <v>1980</v>
      </c>
      <c r="D484" t="s">
        <v>32</v>
      </c>
      <c r="E484">
        <v>141.31</v>
      </c>
      <c r="G484">
        <v>0</v>
      </c>
      <c r="H484" t="s">
        <v>110</v>
      </c>
      <c r="I484">
        <v>141.25</v>
      </c>
      <c r="J484" t="s">
        <v>34</v>
      </c>
      <c r="K484">
        <v>47.279341000000002</v>
      </c>
      <c r="L484">
        <v>-122.310875</v>
      </c>
      <c r="M484" t="s">
        <v>1981</v>
      </c>
      <c r="N484" t="s">
        <v>587</v>
      </c>
      <c r="O484" t="s">
        <v>113</v>
      </c>
      <c r="P484">
        <v>406</v>
      </c>
      <c r="Q484">
        <v>1702</v>
      </c>
      <c r="R484">
        <v>1601</v>
      </c>
      <c r="S484">
        <v>1705</v>
      </c>
      <c r="T484">
        <v>1702</v>
      </c>
      <c r="U484">
        <v>1702</v>
      </c>
      <c r="V484">
        <v>1601</v>
      </c>
      <c r="W484">
        <v>9999</v>
      </c>
      <c r="X484" t="s">
        <v>38</v>
      </c>
      <c r="Y484">
        <v>1</v>
      </c>
      <c r="Z484">
        <f>ROUND(Table_hqolymsql14p_BridgeInventoryLocation_BRIDGEUNDERLOCATIONS[[#This Row],[VCMIN]] / 100, 0) * 12 + MOD(Table_hqolymsql14p_BridgeInventoryLocation_BRIDGEUNDERLOCATIONS[[#This Row],[VCMIN]], 100)</f>
        <v>193</v>
      </c>
      <c r="AA484">
        <f>Table_hqolymsql14p_BridgeInventoryLocation_BRIDGEUNDERLOCATIONS[[#This Row],[VCMIN_Inches]]-3</f>
        <v>190</v>
      </c>
      <c r="AB484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485" spans="1:28" x14ac:dyDescent="0.3">
      <c r="A485">
        <v>484</v>
      </c>
      <c r="B485" t="s">
        <v>1982</v>
      </c>
      <c r="C485" t="s">
        <v>1983</v>
      </c>
      <c r="D485" t="s">
        <v>32</v>
      </c>
      <c r="E485">
        <v>171.56</v>
      </c>
      <c r="G485">
        <v>0</v>
      </c>
      <c r="H485" t="s">
        <v>110</v>
      </c>
      <c r="I485">
        <v>171.5</v>
      </c>
      <c r="J485" t="s">
        <v>34</v>
      </c>
      <c r="K485">
        <v>47.690477999999999</v>
      </c>
      <c r="L485">
        <v>-122.329412</v>
      </c>
      <c r="M485" t="s">
        <v>1984</v>
      </c>
      <c r="N485" t="s">
        <v>1985</v>
      </c>
      <c r="O485" t="s">
        <v>113</v>
      </c>
      <c r="P485">
        <v>416</v>
      </c>
      <c r="Q485">
        <v>1806</v>
      </c>
      <c r="R485">
        <v>1609</v>
      </c>
      <c r="S485">
        <v>1911</v>
      </c>
      <c r="T485">
        <v>1807</v>
      </c>
      <c r="U485">
        <v>1806</v>
      </c>
      <c r="V485">
        <v>1609</v>
      </c>
      <c r="W485">
        <v>9999</v>
      </c>
      <c r="X485" t="s">
        <v>38</v>
      </c>
      <c r="Y485">
        <v>1</v>
      </c>
      <c r="Z485">
        <f>ROUND(Table_hqolymsql14p_BridgeInventoryLocation_BRIDGEUNDERLOCATIONS[[#This Row],[VCMIN]] / 100, 0) * 12 + MOD(Table_hqolymsql14p_BridgeInventoryLocation_BRIDGEUNDERLOCATIONS[[#This Row],[VCMIN]], 100)</f>
        <v>201</v>
      </c>
      <c r="AA485">
        <f>Table_hqolymsql14p_BridgeInventoryLocation_BRIDGEUNDERLOCATIONS[[#This Row],[VCMIN_Inches]]-3</f>
        <v>198</v>
      </c>
      <c r="AB48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86" spans="1:28" x14ac:dyDescent="0.3">
      <c r="A486">
        <v>485</v>
      </c>
      <c r="B486" t="s">
        <v>1986</v>
      </c>
      <c r="C486" t="s">
        <v>1987</v>
      </c>
      <c r="D486" t="s">
        <v>32</v>
      </c>
      <c r="E486">
        <v>34.406999999999996</v>
      </c>
      <c r="G486">
        <v>0</v>
      </c>
      <c r="H486" t="s">
        <v>235</v>
      </c>
      <c r="I486">
        <v>36.24</v>
      </c>
      <c r="J486" t="s">
        <v>34</v>
      </c>
      <c r="K486">
        <v>46.257170000000002</v>
      </c>
      <c r="L486">
        <v>-119.261073</v>
      </c>
      <c r="M486" t="s">
        <v>1988</v>
      </c>
      <c r="N486" t="s">
        <v>1989</v>
      </c>
      <c r="O486" t="s">
        <v>1990</v>
      </c>
      <c r="P486">
        <v>368</v>
      </c>
      <c r="Q486">
        <v>1609</v>
      </c>
      <c r="R486">
        <v>1609</v>
      </c>
      <c r="S486">
        <v>1609</v>
      </c>
      <c r="T486">
        <v>1609</v>
      </c>
      <c r="U486">
        <v>1609</v>
      </c>
      <c r="V486">
        <v>1609</v>
      </c>
      <c r="W486">
        <v>9999</v>
      </c>
      <c r="X486" t="s">
        <v>38</v>
      </c>
      <c r="Y486">
        <v>1</v>
      </c>
      <c r="Z486">
        <f>ROUND(Table_hqolymsql14p_BridgeInventoryLocation_BRIDGEUNDERLOCATIONS[[#This Row],[VCMIN]] / 100, 0) * 12 + MOD(Table_hqolymsql14p_BridgeInventoryLocation_BRIDGEUNDERLOCATIONS[[#This Row],[VCMIN]], 100)</f>
        <v>201</v>
      </c>
      <c r="AA486">
        <f>Table_hqolymsql14p_BridgeInventoryLocation_BRIDGEUNDERLOCATIONS[[#This Row],[VCMIN_Inches]]-3</f>
        <v>198</v>
      </c>
      <c r="AB48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487" spans="1:28" x14ac:dyDescent="0.3">
      <c r="A487">
        <v>486</v>
      </c>
      <c r="B487" t="s">
        <v>1991</v>
      </c>
      <c r="C487" t="s">
        <v>1992</v>
      </c>
      <c r="D487" t="s">
        <v>32</v>
      </c>
      <c r="E487">
        <v>184.21</v>
      </c>
      <c r="G487">
        <v>0</v>
      </c>
      <c r="H487" t="s">
        <v>110</v>
      </c>
      <c r="I487">
        <v>184.15</v>
      </c>
      <c r="J487" t="s">
        <v>34</v>
      </c>
      <c r="K487">
        <v>47.853217000000001</v>
      </c>
      <c r="L487">
        <v>-122.256016</v>
      </c>
      <c r="M487" t="s">
        <v>1993</v>
      </c>
      <c r="N487" t="s">
        <v>1994</v>
      </c>
      <c r="O487" t="s">
        <v>1995</v>
      </c>
      <c r="P487">
        <v>108</v>
      </c>
      <c r="Q487">
        <v>1606</v>
      </c>
      <c r="R487">
        <v>1606</v>
      </c>
      <c r="U487">
        <v>1606</v>
      </c>
      <c r="V487">
        <v>1606</v>
      </c>
      <c r="W487">
        <v>9999</v>
      </c>
      <c r="X487" t="s">
        <v>38</v>
      </c>
      <c r="Y487">
        <v>1</v>
      </c>
      <c r="Z487">
        <f>ROUND(Table_hqolymsql14p_BridgeInventoryLocation_BRIDGEUNDERLOCATIONS[[#This Row],[VCMIN]] / 100, 0) * 12 + MOD(Table_hqolymsql14p_BridgeInventoryLocation_BRIDGEUNDERLOCATIONS[[#This Row],[VCMIN]], 100)</f>
        <v>198</v>
      </c>
      <c r="AA487">
        <f>Table_hqolymsql14p_BridgeInventoryLocation_BRIDGEUNDERLOCATIONS[[#This Row],[VCMIN_Inches]]-3</f>
        <v>195</v>
      </c>
      <c r="AB48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88" spans="1:28" x14ac:dyDescent="0.3">
      <c r="A488">
        <v>487</v>
      </c>
      <c r="B488" t="s">
        <v>1996</v>
      </c>
      <c r="C488" t="s">
        <v>1997</v>
      </c>
      <c r="D488" t="s">
        <v>32</v>
      </c>
      <c r="E488">
        <v>228.93</v>
      </c>
      <c r="G488">
        <v>0</v>
      </c>
      <c r="H488" t="s">
        <v>110</v>
      </c>
      <c r="I488">
        <v>228.87</v>
      </c>
      <c r="J488" t="s">
        <v>34</v>
      </c>
      <c r="K488">
        <v>48.452140999999997</v>
      </c>
      <c r="L488">
        <v>-122.341465</v>
      </c>
      <c r="M488" t="s">
        <v>1998</v>
      </c>
      <c r="N488" t="s">
        <v>1999</v>
      </c>
      <c r="O488" t="s">
        <v>113</v>
      </c>
      <c r="P488">
        <v>209</v>
      </c>
      <c r="Q488">
        <v>1607</v>
      </c>
      <c r="R488">
        <v>1607</v>
      </c>
      <c r="S488">
        <v>1608</v>
      </c>
      <c r="T488">
        <v>1608</v>
      </c>
      <c r="U488">
        <v>1607</v>
      </c>
      <c r="V488">
        <v>1607</v>
      </c>
      <c r="W488">
        <v>9999</v>
      </c>
      <c r="X488" t="s">
        <v>38</v>
      </c>
      <c r="Y488">
        <v>1</v>
      </c>
      <c r="Z488">
        <f>ROUND(Table_hqolymsql14p_BridgeInventoryLocation_BRIDGEUNDERLOCATIONS[[#This Row],[VCMIN]] / 100, 0) * 12 + MOD(Table_hqolymsql14p_BridgeInventoryLocation_BRIDGEUNDERLOCATIONS[[#This Row],[VCMIN]], 100)</f>
        <v>199</v>
      </c>
      <c r="AA488">
        <f>Table_hqolymsql14p_BridgeInventoryLocation_BRIDGEUNDERLOCATIONS[[#This Row],[VCMIN_Inches]]-3</f>
        <v>196</v>
      </c>
      <c r="AB48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489" spans="1:28" x14ac:dyDescent="0.3">
      <c r="A489">
        <v>488</v>
      </c>
      <c r="B489" t="s">
        <v>2000</v>
      </c>
      <c r="C489" t="s">
        <v>2001</v>
      </c>
      <c r="D489" t="s">
        <v>32</v>
      </c>
      <c r="E489">
        <v>9.6</v>
      </c>
      <c r="G489">
        <v>0</v>
      </c>
      <c r="H489" t="s">
        <v>33</v>
      </c>
      <c r="I489">
        <v>11.54</v>
      </c>
      <c r="J489" t="s">
        <v>34</v>
      </c>
      <c r="K489">
        <v>47.579138</v>
      </c>
      <c r="L489">
        <v>-122.14023</v>
      </c>
      <c r="M489" t="s">
        <v>1350</v>
      </c>
      <c r="N489" t="s">
        <v>1351</v>
      </c>
      <c r="O489" t="s">
        <v>37</v>
      </c>
      <c r="P489">
        <v>404</v>
      </c>
      <c r="Q489">
        <v>1511</v>
      </c>
      <c r="R489">
        <v>1511</v>
      </c>
      <c r="S489">
        <v>1802</v>
      </c>
      <c r="T489">
        <v>1711</v>
      </c>
      <c r="U489">
        <v>1511</v>
      </c>
      <c r="V489">
        <v>1511</v>
      </c>
      <c r="W489">
        <v>9999</v>
      </c>
      <c r="X489" t="s">
        <v>38</v>
      </c>
      <c r="Y489">
        <v>1</v>
      </c>
      <c r="Z489">
        <f>ROUND(Table_hqolymsql14p_BridgeInventoryLocation_BRIDGEUNDERLOCATIONS[[#This Row],[VCMIN]] / 100, 0) * 12 + MOD(Table_hqolymsql14p_BridgeInventoryLocation_BRIDGEUNDERLOCATIONS[[#This Row],[VCMIN]], 100)</f>
        <v>191</v>
      </c>
      <c r="AA489">
        <f>Table_hqolymsql14p_BridgeInventoryLocation_BRIDGEUNDERLOCATIONS[[#This Row],[VCMIN_Inches]]-3</f>
        <v>188</v>
      </c>
      <c r="AB489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490" spans="1:28" x14ac:dyDescent="0.3">
      <c r="A490">
        <v>489</v>
      </c>
      <c r="B490" t="s">
        <v>2002</v>
      </c>
      <c r="C490" t="s">
        <v>2003</v>
      </c>
      <c r="D490" t="s">
        <v>32</v>
      </c>
      <c r="E490">
        <v>0.02</v>
      </c>
      <c r="G490">
        <v>0</v>
      </c>
      <c r="H490" t="s">
        <v>385</v>
      </c>
      <c r="I490">
        <v>0.02</v>
      </c>
      <c r="J490" t="s">
        <v>34</v>
      </c>
      <c r="K490">
        <v>48.782882000000001</v>
      </c>
      <c r="L490">
        <v>-122.48624599999999</v>
      </c>
      <c r="M490" t="s">
        <v>1354</v>
      </c>
      <c r="N490" t="s">
        <v>113</v>
      </c>
      <c r="O490" t="s">
        <v>1355</v>
      </c>
      <c r="P490">
        <v>171</v>
      </c>
      <c r="Q490">
        <v>1407</v>
      </c>
      <c r="R490">
        <v>1407</v>
      </c>
      <c r="S490">
        <v>1500</v>
      </c>
      <c r="T490">
        <v>1411</v>
      </c>
      <c r="U490">
        <v>1407</v>
      </c>
      <c r="V490">
        <v>1407</v>
      </c>
      <c r="W490">
        <v>9999</v>
      </c>
      <c r="X490" t="s">
        <v>38</v>
      </c>
      <c r="Y490">
        <v>1</v>
      </c>
      <c r="Z490">
        <f>ROUND(Table_hqolymsql14p_BridgeInventoryLocation_BRIDGEUNDERLOCATIONS[[#This Row],[VCMIN]] / 100, 0) * 12 + MOD(Table_hqolymsql14p_BridgeInventoryLocation_BRIDGEUNDERLOCATIONS[[#This Row],[VCMIN]], 100)</f>
        <v>175</v>
      </c>
      <c r="AA490">
        <f>Table_hqolymsql14p_BridgeInventoryLocation_BRIDGEUNDERLOCATIONS[[#This Row],[VCMIN_Inches]]-3</f>
        <v>172</v>
      </c>
      <c r="AB490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491" spans="1:28" x14ac:dyDescent="0.3">
      <c r="A491">
        <v>490</v>
      </c>
      <c r="B491" t="s">
        <v>2004</v>
      </c>
      <c r="C491" t="s">
        <v>2005</v>
      </c>
      <c r="D491" t="s">
        <v>32</v>
      </c>
      <c r="E491">
        <v>34.299999999999997</v>
      </c>
      <c r="G491">
        <v>0</v>
      </c>
      <c r="H491" t="s">
        <v>158</v>
      </c>
      <c r="I491">
        <v>29.5</v>
      </c>
      <c r="J491" t="s">
        <v>89</v>
      </c>
      <c r="K491">
        <v>47.525165999999999</v>
      </c>
      <c r="L491">
        <v>-122.333538</v>
      </c>
      <c r="M491" t="s">
        <v>2006</v>
      </c>
      <c r="N491" t="s">
        <v>161</v>
      </c>
      <c r="O491" t="s">
        <v>530</v>
      </c>
      <c r="P491">
        <v>463</v>
      </c>
      <c r="Q491">
        <v>2410</v>
      </c>
      <c r="R491">
        <v>2305</v>
      </c>
      <c r="S491">
        <v>1911</v>
      </c>
      <c r="T491">
        <v>1803</v>
      </c>
      <c r="U491">
        <v>2410</v>
      </c>
      <c r="V491">
        <v>2305</v>
      </c>
      <c r="W491">
        <v>9999</v>
      </c>
      <c r="X491" t="s">
        <v>38</v>
      </c>
      <c r="Y491">
        <v>1</v>
      </c>
      <c r="Z491">
        <f>ROUND(Table_hqolymsql14p_BridgeInventoryLocation_BRIDGEUNDERLOCATIONS[[#This Row],[VCMIN]] / 100, 0) * 12 + MOD(Table_hqolymsql14p_BridgeInventoryLocation_BRIDGEUNDERLOCATIONS[[#This Row],[VCMIN]], 100)</f>
        <v>281</v>
      </c>
      <c r="AA491">
        <f>Table_hqolymsql14p_BridgeInventoryLocation_BRIDGEUNDERLOCATIONS[[#This Row],[VCMIN_Inches]]-3</f>
        <v>278</v>
      </c>
      <c r="AB491">
        <f>(TRUNC((Table_hqolymsql14p_BridgeInventoryLocation_BRIDGEUNDERLOCATIONS[[#This Row],[Reported Inches]]/12))*100) + MOD(Table_hqolymsql14p_BridgeInventoryLocation_BRIDGEUNDERLOCATIONS[[#This Row],[Reported Inches]], 12)</f>
        <v>2302</v>
      </c>
    </row>
    <row r="492" spans="1:28" x14ac:dyDescent="0.3">
      <c r="A492">
        <v>491</v>
      </c>
      <c r="B492" t="s">
        <v>2007</v>
      </c>
      <c r="C492" t="s">
        <v>2008</v>
      </c>
      <c r="D492" t="s">
        <v>32</v>
      </c>
      <c r="E492">
        <v>113.75</v>
      </c>
      <c r="G492">
        <v>0</v>
      </c>
      <c r="H492" t="s">
        <v>33</v>
      </c>
      <c r="I492">
        <v>115.47</v>
      </c>
      <c r="J492" t="s">
        <v>34</v>
      </c>
      <c r="K492">
        <v>46.971609000000001</v>
      </c>
      <c r="L492">
        <v>-120.413387</v>
      </c>
      <c r="M492" t="s">
        <v>2009</v>
      </c>
      <c r="N492" t="s">
        <v>2010</v>
      </c>
      <c r="O492" t="s">
        <v>37</v>
      </c>
      <c r="P492">
        <v>285</v>
      </c>
      <c r="Q492">
        <v>1610</v>
      </c>
      <c r="R492">
        <v>1608</v>
      </c>
      <c r="S492">
        <v>1700</v>
      </c>
      <c r="T492">
        <v>1607</v>
      </c>
      <c r="U492">
        <v>1610</v>
      </c>
      <c r="V492">
        <v>1608</v>
      </c>
      <c r="W492">
        <v>9999</v>
      </c>
      <c r="X492" t="s">
        <v>38</v>
      </c>
      <c r="Y492">
        <v>1</v>
      </c>
      <c r="Z492">
        <f>ROUND(Table_hqolymsql14p_BridgeInventoryLocation_BRIDGEUNDERLOCATIONS[[#This Row],[VCMIN]] / 100, 0) * 12 + MOD(Table_hqolymsql14p_BridgeInventoryLocation_BRIDGEUNDERLOCATIONS[[#This Row],[VCMIN]], 100)</f>
        <v>200</v>
      </c>
      <c r="AA492">
        <f>Table_hqolymsql14p_BridgeInventoryLocation_BRIDGEUNDERLOCATIONS[[#This Row],[VCMIN_Inches]]-3</f>
        <v>197</v>
      </c>
      <c r="AB49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493" spans="1:28" x14ac:dyDescent="0.3">
      <c r="A493">
        <v>492</v>
      </c>
      <c r="B493" t="s">
        <v>2011</v>
      </c>
      <c r="C493" t="s">
        <v>2012</v>
      </c>
      <c r="D493" t="s">
        <v>32</v>
      </c>
      <c r="E493">
        <v>166.12700000000001</v>
      </c>
      <c r="G493">
        <v>0</v>
      </c>
      <c r="H493" t="s">
        <v>110</v>
      </c>
      <c r="I493">
        <v>166.07</v>
      </c>
      <c r="J493" t="s">
        <v>34</v>
      </c>
      <c r="K493">
        <v>47.614525</v>
      </c>
      <c r="L493">
        <v>-122.32986200000001</v>
      </c>
      <c r="M493" t="s">
        <v>2013</v>
      </c>
      <c r="N493" t="s">
        <v>2014</v>
      </c>
      <c r="O493" t="s">
        <v>113</v>
      </c>
      <c r="P493">
        <v>825</v>
      </c>
      <c r="Q493">
        <v>3811</v>
      </c>
      <c r="R493">
        <v>3600</v>
      </c>
      <c r="S493">
        <v>3111</v>
      </c>
      <c r="T493">
        <v>2803</v>
      </c>
      <c r="U493">
        <v>3811</v>
      </c>
      <c r="V493">
        <v>3600</v>
      </c>
      <c r="W493">
        <v>9999</v>
      </c>
      <c r="X493" t="s">
        <v>38</v>
      </c>
      <c r="Y493">
        <v>1</v>
      </c>
      <c r="Z493">
        <f>ROUND(Table_hqolymsql14p_BridgeInventoryLocation_BRIDGEUNDERLOCATIONS[[#This Row],[VCMIN]] / 100, 0) * 12 + MOD(Table_hqolymsql14p_BridgeInventoryLocation_BRIDGEUNDERLOCATIONS[[#This Row],[VCMIN]], 100)</f>
        <v>432</v>
      </c>
      <c r="AA493">
        <f>Table_hqolymsql14p_BridgeInventoryLocation_BRIDGEUNDERLOCATIONS[[#This Row],[VCMIN_Inches]]-3</f>
        <v>429</v>
      </c>
      <c r="AB493">
        <f>(TRUNC((Table_hqolymsql14p_BridgeInventoryLocation_BRIDGEUNDERLOCATIONS[[#This Row],[Reported Inches]]/12))*100) + MOD(Table_hqolymsql14p_BridgeInventoryLocation_BRIDGEUNDERLOCATIONS[[#This Row],[Reported Inches]], 12)</f>
        <v>3509</v>
      </c>
    </row>
    <row r="494" spans="1:28" x14ac:dyDescent="0.3">
      <c r="A494">
        <v>493</v>
      </c>
      <c r="B494" t="s">
        <v>2015</v>
      </c>
      <c r="C494" t="s">
        <v>2016</v>
      </c>
      <c r="D494" t="s">
        <v>32</v>
      </c>
      <c r="E494">
        <v>112.01</v>
      </c>
      <c r="G494">
        <v>0</v>
      </c>
      <c r="H494" t="s">
        <v>110</v>
      </c>
      <c r="I494">
        <v>111.94</v>
      </c>
      <c r="J494" t="s">
        <v>34</v>
      </c>
      <c r="K494">
        <v>47.063676999999998</v>
      </c>
      <c r="L494">
        <v>-122.765368</v>
      </c>
      <c r="M494" t="s">
        <v>2017</v>
      </c>
      <c r="N494" t="s">
        <v>2018</v>
      </c>
      <c r="O494" t="s">
        <v>113</v>
      </c>
      <c r="P494">
        <v>212</v>
      </c>
      <c r="Q494">
        <v>1709</v>
      </c>
      <c r="R494">
        <v>1706</v>
      </c>
      <c r="S494">
        <v>1906</v>
      </c>
      <c r="T494">
        <v>1901</v>
      </c>
      <c r="U494">
        <v>1709</v>
      </c>
      <c r="V494">
        <v>1706</v>
      </c>
      <c r="W494">
        <v>9999</v>
      </c>
      <c r="X494" t="s">
        <v>38</v>
      </c>
      <c r="Y494">
        <v>1</v>
      </c>
      <c r="Z494">
        <f>ROUND(Table_hqolymsql14p_BridgeInventoryLocation_BRIDGEUNDERLOCATIONS[[#This Row],[VCMIN]] / 100, 0) * 12 + MOD(Table_hqolymsql14p_BridgeInventoryLocation_BRIDGEUNDERLOCATIONS[[#This Row],[VCMIN]], 100)</f>
        <v>210</v>
      </c>
      <c r="AA494">
        <f>Table_hqolymsql14p_BridgeInventoryLocation_BRIDGEUNDERLOCATIONS[[#This Row],[VCMIN_Inches]]-3</f>
        <v>207</v>
      </c>
      <c r="AB49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495" spans="1:28" x14ac:dyDescent="0.3">
      <c r="A495">
        <v>494</v>
      </c>
      <c r="B495" t="s">
        <v>2019</v>
      </c>
      <c r="C495" t="s">
        <v>2020</v>
      </c>
      <c r="D495" t="s">
        <v>32</v>
      </c>
      <c r="E495">
        <v>189.4</v>
      </c>
      <c r="G495">
        <v>0</v>
      </c>
      <c r="H495" t="s">
        <v>110</v>
      </c>
      <c r="I495">
        <v>189.34</v>
      </c>
      <c r="J495" t="s">
        <v>34</v>
      </c>
      <c r="K495">
        <v>47.919119999999999</v>
      </c>
      <c r="L495">
        <v>-122.206666</v>
      </c>
      <c r="M495" t="s">
        <v>1192</v>
      </c>
      <c r="N495" t="s">
        <v>2021</v>
      </c>
      <c r="O495" t="s">
        <v>2022</v>
      </c>
      <c r="P495">
        <v>1765</v>
      </c>
      <c r="Q495">
        <v>5000</v>
      </c>
      <c r="R495">
        <v>5000</v>
      </c>
      <c r="S495">
        <v>5000</v>
      </c>
      <c r="T495">
        <v>5000</v>
      </c>
      <c r="U495">
        <v>5000</v>
      </c>
      <c r="V495">
        <v>5000</v>
      </c>
      <c r="W495">
        <v>9999</v>
      </c>
      <c r="X495" t="s">
        <v>38</v>
      </c>
      <c r="Y495">
        <v>1</v>
      </c>
      <c r="Z495">
        <f>ROUND(Table_hqolymsql14p_BridgeInventoryLocation_BRIDGEUNDERLOCATIONS[[#This Row],[VCMIN]] / 100, 0) * 12 + MOD(Table_hqolymsql14p_BridgeInventoryLocation_BRIDGEUNDERLOCATIONS[[#This Row],[VCMIN]], 100)</f>
        <v>600</v>
      </c>
      <c r="AA495">
        <f>Table_hqolymsql14p_BridgeInventoryLocation_BRIDGEUNDERLOCATIONS[[#This Row],[VCMIN_Inches]]-3</f>
        <v>597</v>
      </c>
      <c r="AB495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496" spans="1:28" x14ac:dyDescent="0.3">
      <c r="A496">
        <v>495</v>
      </c>
      <c r="B496" t="s">
        <v>2023</v>
      </c>
      <c r="C496" t="s">
        <v>2024</v>
      </c>
      <c r="D496" t="s">
        <v>32</v>
      </c>
      <c r="E496">
        <v>167.101</v>
      </c>
      <c r="G496">
        <v>0</v>
      </c>
      <c r="H496" t="s">
        <v>110</v>
      </c>
      <c r="I496">
        <v>167.04</v>
      </c>
      <c r="J496" t="s">
        <v>34</v>
      </c>
      <c r="K496">
        <v>47.628100000000003</v>
      </c>
      <c r="L496">
        <v>-122.328484</v>
      </c>
      <c r="M496" t="s">
        <v>2025</v>
      </c>
      <c r="N496" t="s">
        <v>2026</v>
      </c>
      <c r="O496" t="s">
        <v>113</v>
      </c>
      <c r="P496">
        <v>1215</v>
      </c>
      <c r="Q496">
        <v>2400</v>
      </c>
      <c r="R496">
        <v>1804</v>
      </c>
      <c r="S496">
        <v>2900</v>
      </c>
      <c r="T496">
        <v>2409</v>
      </c>
      <c r="U496">
        <v>2400</v>
      </c>
      <c r="V496">
        <v>1804</v>
      </c>
      <c r="W496">
        <v>9999</v>
      </c>
      <c r="X496" t="s">
        <v>38</v>
      </c>
      <c r="Y496">
        <v>1</v>
      </c>
      <c r="Z496">
        <f>ROUND(Table_hqolymsql14p_BridgeInventoryLocation_BRIDGEUNDERLOCATIONS[[#This Row],[VCMIN]] / 100, 0) * 12 + MOD(Table_hqolymsql14p_BridgeInventoryLocation_BRIDGEUNDERLOCATIONS[[#This Row],[VCMIN]], 100)</f>
        <v>220</v>
      </c>
      <c r="AA496">
        <f>Table_hqolymsql14p_BridgeInventoryLocation_BRIDGEUNDERLOCATIONS[[#This Row],[VCMIN_Inches]]-3</f>
        <v>217</v>
      </c>
      <c r="AB496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497" spans="1:28" x14ac:dyDescent="0.3">
      <c r="A497">
        <v>496</v>
      </c>
      <c r="B497" t="s">
        <v>2027</v>
      </c>
      <c r="C497" t="s">
        <v>2028</v>
      </c>
      <c r="D497" t="s">
        <v>32</v>
      </c>
      <c r="E497">
        <v>127.54</v>
      </c>
      <c r="G497">
        <v>0</v>
      </c>
      <c r="H497" t="s">
        <v>110</v>
      </c>
      <c r="I497">
        <v>127.48</v>
      </c>
      <c r="J497" t="s">
        <v>34</v>
      </c>
      <c r="K497">
        <v>47.163173</v>
      </c>
      <c r="L497">
        <v>-122.479817</v>
      </c>
      <c r="M497" t="s">
        <v>2029</v>
      </c>
      <c r="N497" t="s">
        <v>76</v>
      </c>
      <c r="O497" t="s">
        <v>113</v>
      </c>
      <c r="P497">
        <v>211</v>
      </c>
      <c r="Q497">
        <v>1600</v>
      </c>
      <c r="R497">
        <v>1510</v>
      </c>
      <c r="S497">
        <v>1600</v>
      </c>
      <c r="T497">
        <v>1510</v>
      </c>
      <c r="U497">
        <v>1600</v>
      </c>
      <c r="V497">
        <v>1510</v>
      </c>
      <c r="W497">
        <v>9999</v>
      </c>
      <c r="X497" t="s">
        <v>38</v>
      </c>
      <c r="Y497">
        <v>1</v>
      </c>
      <c r="Z497">
        <f>ROUND(Table_hqolymsql14p_BridgeInventoryLocation_BRIDGEUNDERLOCATIONS[[#This Row],[VCMIN]] / 100, 0) * 12 + MOD(Table_hqolymsql14p_BridgeInventoryLocation_BRIDGEUNDERLOCATIONS[[#This Row],[VCMIN]], 100)</f>
        <v>190</v>
      </c>
      <c r="AA497">
        <f>Table_hqolymsql14p_BridgeInventoryLocation_BRIDGEUNDERLOCATIONS[[#This Row],[VCMIN_Inches]]-3</f>
        <v>187</v>
      </c>
      <c r="AB497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498" spans="1:28" x14ac:dyDescent="0.3">
      <c r="A498">
        <v>497</v>
      </c>
      <c r="B498" t="s">
        <v>2030</v>
      </c>
      <c r="C498" t="s">
        <v>2031</v>
      </c>
      <c r="D498" t="s">
        <v>32</v>
      </c>
      <c r="E498">
        <v>19.25</v>
      </c>
      <c r="G498">
        <v>0</v>
      </c>
      <c r="H498" t="s">
        <v>229</v>
      </c>
      <c r="I498">
        <v>17.93</v>
      </c>
      <c r="J498" t="s">
        <v>34</v>
      </c>
      <c r="K498">
        <v>47.353682999999997</v>
      </c>
      <c r="L498">
        <v>-122.24486899999999</v>
      </c>
      <c r="M498" t="s">
        <v>2032</v>
      </c>
      <c r="N498" t="s">
        <v>2033</v>
      </c>
      <c r="O498" t="s">
        <v>748</v>
      </c>
      <c r="P498">
        <v>196</v>
      </c>
      <c r="Q498">
        <v>1606</v>
      </c>
      <c r="R498">
        <v>1606</v>
      </c>
      <c r="S498">
        <v>1606</v>
      </c>
      <c r="T498">
        <v>1606</v>
      </c>
      <c r="U498">
        <v>1606</v>
      </c>
      <c r="V498">
        <v>1606</v>
      </c>
      <c r="W498">
        <v>9999</v>
      </c>
      <c r="X498" t="s">
        <v>38</v>
      </c>
      <c r="Y498">
        <v>1</v>
      </c>
      <c r="Z498">
        <f>ROUND(Table_hqolymsql14p_BridgeInventoryLocation_BRIDGEUNDERLOCATIONS[[#This Row],[VCMIN]] / 100, 0) * 12 + MOD(Table_hqolymsql14p_BridgeInventoryLocation_BRIDGEUNDERLOCATIONS[[#This Row],[VCMIN]], 100)</f>
        <v>198</v>
      </c>
      <c r="AA498">
        <f>Table_hqolymsql14p_BridgeInventoryLocation_BRIDGEUNDERLOCATIONS[[#This Row],[VCMIN_Inches]]-3</f>
        <v>195</v>
      </c>
      <c r="AB49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499" spans="1:28" x14ac:dyDescent="0.3">
      <c r="A499">
        <v>498</v>
      </c>
      <c r="B499" t="s">
        <v>2034</v>
      </c>
      <c r="C499" t="s">
        <v>2035</v>
      </c>
      <c r="D499" t="s">
        <v>32</v>
      </c>
      <c r="E499">
        <v>164.54</v>
      </c>
      <c r="G499">
        <v>0</v>
      </c>
      <c r="H499" t="s">
        <v>110</v>
      </c>
      <c r="I499">
        <v>164.48</v>
      </c>
      <c r="J499" t="s">
        <v>34</v>
      </c>
      <c r="K499">
        <v>47.593452999999997</v>
      </c>
      <c r="L499">
        <v>-122.320937</v>
      </c>
      <c r="M499" t="s">
        <v>182</v>
      </c>
      <c r="N499" t="s">
        <v>987</v>
      </c>
      <c r="O499" t="s">
        <v>113</v>
      </c>
      <c r="P499">
        <v>1245</v>
      </c>
      <c r="Q499">
        <v>1707</v>
      </c>
      <c r="R499">
        <v>1605</v>
      </c>
      <c r="S499">
        <v>1710</v>
      </c>
      <c r="T499">
        <v>1611</v>
      </c>
      <c r="U499">
        <v>1707</v>
      </c>
      <c r="V499">
        <v>1605</v>
      </c>
      <c r="W499">
        <v>9999</v>
      </c>
      <c r="X499" t="s">
        <v>38</v>
      </c>
      <c r="Y499">
        <v>1</v>
      </c>
      <c r="Z499">
        <f>ROUND(Table_hqolymsql14p_BridgeInventoryLocation_BRIDGEUNDERLOCATIONS[[#This Row],[VCMIN]] / 100, 0) * 12 + MOD(Table_hqolymsql14p_BridgeInventoryLocation_BRIDGEUNDERLOCATIONS[[#This Row],[VCMIN]], 100)</f>
        <v>197</v>
      </c>
      <c r="AA499">
        <f>Table_hqolymsql14p_BridgeInventoryLocation_BRIDGEUNDERLOCATIONS[[#This Row],[VCMIN_Inches]]-3</f>
        <v>194</v>
      </c>
      <c r="AB49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500" spans="1:28" x14ac:dyDescent="0.3">
      <c r="A500">
        <v>499</v>
      </c>
      <c r="B500" t="s">
        <v>2036</v>
      </c>
      <c r="C500" t="s">
        <v>2037</v>
      </c>
      <c r="D500" t="s">
        <v>32</v>
      </c>
      <c r="E500">
        <v>131.97999999999999</v>
      </c>
      <c r="G500">
        <v>0</v>
      </c>
      <c r="H500" t="s">
        <v>110</v>
      </c>
      <c r="I500">
        <v>131.91999999999999</v>
      </c>
      <c r="J500" t="s">
        <v>34</v>
      </c>
      <c r="K500">
        <v>47.224342999999998</v>
      </c>
      <c r="L500">
        <v>-122.463508</v>
      </c>
      <c r="M500" t="s">
        <v>2038</v>
      </c>
      <c r="N500" t="s">
        <v>1476</v>
      </c>
      <c r="O500" t="s">
        <v>113</v>
      </c>
      <c r="P500">
        <v>597</v>
      </c>
      <c r="Q500">
        <v>2408</v>
      </c>
      <c r="R500">
        <v>1909</v>
      </c>
      <c r="S500">
        <v>2406</v>
      </c>
      <c r="T500">
        <v>2403</v>
      </c>
      <c r="U500">
        <v>2408</v>
      </c>
      <c r="V500">
        <v>1909</v>
      </c>
      <c r="W500">
        <v>9999</v>
      </c>
      <c r="X500" t="s">
        <v>38</v>
      </c>
      <c r="Y500">
        <v>1</v>
      </c>
      <c r="Z500">
        <f>ROUND(Table_hqolymsql14p_BridgeInventoryLocation_BRIDGEUNDERLOCATIONS[[#This Row],[VCMIN]] / 100, 0) * 12 + MOD(Table_hqolymsql14p_BridgeInventoryLocation_BRIDGEUNDERLOCATIONS[[#This Row],[VCMIN]], 100)</f>
        <v>237</v>
      </c>
      <c r="AA500">
        <f>Table_hqolymsql14p_BridgeInventoryLocation_BRIDGEUNDERLOCATIONS[[#This Row],[VCMIN_Inches]]-3</f>
        <v>234</v>
      </c>
      <c r="AB500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501" spans="1:28" x14ac:dyDescent="0.3">
      <c r="A501">
        <v>500</v>
      </c>
      <c r="B501" t="s">
        <v>2039</v>
      </c>
      <c r="C501" t="s">
        <v>2040</v>
      </c>
      <c r="D501" t="s">
        <v>32</v>
      </c>
      <c r="E501">
        <v>30.53</v>
      </c>
      <c r="G501">
        <v>0</v>
      </c>
      <c r="H501" t="s">
        <v>158</v>
      </c>
      <c r="I501">
        <v>25.73</v>
      </c>
      <c r="J501" t="s">
        <v>34</v>
      </c>
      <c r="K501">
        <v>47.472338999999998</v>
      </c>
      <c r="L501">
        <v>-122.33125699999999</v>
      </c>
      <c r="M501" t="s">
        <v>2041</v>
      </c>
      <c r="N501" t="s">
        <v>2042</v>
      </c>
      <c r="O501" t="s">
        <v>161</v>
      </c>
      <c r="P501">
        <v>296</v>
      </c>
      <c r="Q501">
        <v>1810</v>
      </c>
      <c r="R501">
        <v>1800</v>
      </c>
      <c r="S501">
        <v>2200</v>
      </c>
      <c r="T501">
        <v>2004</v>
      </c>
      <c r="U501">
        <v>1810</v>
      </c>
      <c r="V501">
        <v>1800</v>
      </c>
      <c r="W501">
        <v>9999</v>
      </c>
      <c r="X501" t="s">
        <v>38</v>
      </c>
      <c r="Y501">
        <v>1</v>
      </c>
      <c r="Z501">
        <f>ROUND(Table_hqolymsql14p_BridgeInventoryLocation_BRIDGEUNDERLOCATIONS[[#This Row],[VCMIN]] / 100, 0) * 12 + MOD(Table_hqolymsql14p_BridgeInventoryLocation_BRIDGEUNDERLOCATIONS[[#This Row],[VCMIN]], 100)</f>
        <v>216</v>
      </c>
      <c r="AA501">
        <f>Table_hqolymsql14p_BridgeInventoryLocation_BRIDGEUNDERLOCATIONS[[#This Row],[VCMIN_Inches]]-3</f>
        <v>213</v>
      </c>
      <c r="AB501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502" spans="1:28" x14ac:dyDescent="0.3">
      <c r="A502">
        <v>501</v>
      </c>
      <c r="B502" t="s">
        <v>2043</v>
      </c>
      <c r="C502" t="s">
        <v>2044</v>
      </c>
      <c r="D502" t="s">
        <v>32</v>
      </c>
      <c r="E502">
        <v>11.18</v>
      </c>
      <c r="G502">
        <v>0</v>
      </c>
      <c r="H502" t="s">
        <v>391</v>
      </c>
      <c r="I502">
        <v>11.19</v>
      </c>
      <c r="J502" t="s">
        <v>34</v>
      </c>
      <c r="K502">
        <v>47.660632</v>
      </c>
      <c r="L502">
        <v>-122.135391</v>
      </c>
      <c r="M502" t="s">
        <v>2045</v>
      </c>
      <c r="N502" t="s">
        <v>2046</v>
      </c>
      <c r="O502" t="s">
        <v>394</v>
      </c>
      <c r="P502">
        <v>254</v>
      </c>
      <c r="Q502">
        <v>1801</v>
      </c>
      <c r="R502">
        <v>1707</v>
      </c>
      <c r="S502">
        <v>1603</v>
      </c>
      <c r="T502">
        <v>1602</v>
      </c>
      <c r="U502">
        <v>1801</v>
      </c>
      <c r="V502">
        <v>1707</v>
      </c>
      <c r="W502">
        <v>9999</v>
      </c>
      <c r="X502" t="s">
        <v>38</v>
      </c>
      <c r="Y502">
        <v>1</v>
      </c>
      <c r="Z502">
        <f>ROUND(Table_hqolymsql14p_BridgeInventoryLocation_BRIDGEUNDERLOCATIONS[[#This Row],[VCMIN]] / 100, 0) * 12 + MOD(Table_hqolymsql14p_BridgeInventoryLocation_BRIDGEUNDERLOCATIONS[[#This Row],[VCMIN]], 100)</f>
        <v>211</v>
      </c>
      <c r="AA502">
        <f>Table_hqolymsql14p_BridgeInventoryLocation_BRIDGEUNDERLOCATIONS[[#This Row],[VCMIN_Inches]]-3</f>
        <v>208</v>
      </c>
      <c r="AB502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503" spans="1:28" x14ac:dyDescent="0.3">
      <c r="A503">
        <v>502</v>
      </c>
      <c r="B503" t="s">
        <v>2047</v>
      </c>
      <c r="C503" t="s">
        <v>2048</v>
      </c>
      <c r="D503" t="s">
        <v>32</v>
      </c>
      <c r="E503">
        <v>194.5</v>
      </c>
      <c r="G503">
        <v>0</v>
      </c>
      <c r="H503" t="s">
        <v>110</v>
      </c>
      <c r="I503">
        <v>194.44</v>
      </c>
      <c r="J503" t="s">
        <v>34</v>
      </c>
      <c r="K503">
        <v>47.986933000000001</v>
      </c>
      <c r="L503">
        <v>-122.183204</v>
      </c>
      <c r="M503" t="s">
        <v>2049</v>
      </c>
      <c r="N503" t="s">
        <v>2050</v>
      </c>
      <c r="O503" t="s">
        <v>113</v>
      </c>
      <c r="P503">
        <v>170</v>
      </c>
      <c r="Q503">
        <v>1609</v>
      </c>
      <c r="R503">
        <v>1607</v>
      </c>
      <c r="S503">
        <v>1708</v>
      </c>
      <c r="T503">
        <v>1707</v>
      </c>
      <c r="U503">
        <v>1609</v>
      </c>
      <c r="V503">
        <v>1607</v>
      </c>
      <c r="W503">
        <v>9999</v>
      </c>
      <c r="X503" t="s">
        <v>38</v>
      </c>
      <c r="Y503">
        <v>1</v>
      </c>
      <c r="Z503">
        <f>ROUND(Table_hqolymsql14p_BridgeInventoryLocation_BRIDGEUNDERLOCATIONS[[#This Row],[VCMIN]] / 100, 0) * 12 + MOD(Table_hqolymsql14p_BridgeInventoryLocation_BRIDGEUNDERLOCATIONS[[#This Row],[VCMIN]], 100)</f>
        <v>199</v>
      </c>
      <c r="AA503">
        <f>Table_hqolymsql14p_BridgeInventoryLocation_BRIDGEUNDERLOCATIONS[[#This Row],[VCMIN_Inches]]-3</f>
        <v>196</v>
      </c>
      <c r="AB50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504" spans="1:28" x14ac:dyDescent="0.3">
      <c r="A504">
        <v>503</v>
      </c>
      <c r="B504" t="s">
        <v>2051</v>
      </c>
      <c r="C504" t="s">
        <v>2052</v>
      </c>
      <c r="D504" t="s">
        <v>32</v>
      </c>
      <c r="E504">
        <v>20.338000000000001</v>
      </c>
      <c r="G504">
        <v>0</v>
      </c>
      <c r="H504" t="s">
        <v>344</v>
      </c>
      <c r="I504">
        <v>26.64</v>
      </c>
      <c r="J504" t="s">
        <v>34</v>
      </c>
      <c r="K504">
        <v>47.538933999999998</v>
      </c>
      <c r="L504">
        <v>-122.33505599999999</v>
      </c>
      <c r="M504" t="s">
        <v>734</v>
      </c>
      <c r="N504" t="s">
        <v>347</v>
      </c>
      <c r="O504" t="s">
        <v>735</v>
      </c>
      <c r="P504">
        <v>2895</v>
      </c>
      <c r="Q504">
        <v>2104</v>
      </c>
      <c r="R504">
        <v>2104</v>
      </c>
      <c r="S504">
        <v>2209</v>
      </c>
      <c r="T504">
        <v>2209</v>
      </c>
      <c r="U504">
        <v>2104</v>
      </c>
      <c r="V504">
        <v>2104</v>
      </c>
      <c r="W504">
        <v>9999</v>
      </c>
      <c r="X504" t="s">
        <v>38</v>
      </c>
      <c r="Y504">
        <v>1</v>
      </c>
      <c r="Z504">
        <f>ROUND(Table_hqolymsql14p_BridgeInventoryLocation_BRIDGEUNDERLOCATIONS[[#This Row],[VCMIN]] / 100, 0) * 12 + MOD(Table_hqolymsql14p_BridgeInventoryLocation_BRIDGEUNDERLOCATIONS[[#This Row],[VCMIN]], 100)</f>
        <v>256</v>
      </c>
      <c r="AA504">
        <f>Table_hqolymsql14p_BridgeInventoryLocation_BRIDGEUNDERLOCATIONS[[#This Row],[VCMIN_Inches]]-3</f>
        <v>253</v>
      </c>
      <c r="AB504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505" spans="1:28" x14ac:dyDescent="0.3">
      <c r="A505">
        <v>504</v>
      </c>
      <c r="B505" t="s">
        <v>2053</v>
      </c>
      <c r="C505" t="s">
        <v>2054</v>
      </c>
      <c r="D505" t="s">
        <v>32</v>
      </c>
      <c r="E505">
        <v>163.03</v>
      </c>
      <c r="G505">
        <v>0</v>
      </c>
      <c r="H505" t="s">
        <v>110</v>
      </c>
      <c r="I505">
        <v>162.97</v>
      </c>
      <c r="J505" t="s">
        <v>34</v>
      </c>
      <c r="K505">
        <v>47.571738000000003</v>
      </c>
      <c r="L505">
        <v>-122.32016</v>
      </c>
      <c r="M505" t="s">
        <v>2055</v>
      </c>
      <c r="N505" t="s">
        <v>2056</v>
      </c>
      <c r="O505" t="s">
        <v>113</v>
      </c>
      <c r="P505">
        <v>1793</v>
      </c>
      <c r="Q505">
        <v>3104</v>
      </c>
      <c r="R505">
        <v>2907</v>
      </c>
      <c r="S505">
        <v>2908</v>
      </c>
      <c r="T505">
        <v>2808</v>
      </c>
      <c r="U505">
        <v>3104</v>
      </c>
      <c r="V505">
        <v>2907</v>
      </c>
      <c r="W505">
        <v>9999</v>
      </c>
      <c r="X505" t="s">
        <v>38</v>
      </c>
      <c r="Y505">
        <v>1</v>
      </c>
      <c r="Z505">
        <f>ROUND(Table_hqolymsql14p_BridgeInventoryLocation_BRIDGEUNDERLOCATIONS[[#This Row],[VCMIN]] / 100, 0) * 12 + MOD(Table_hqolymsql14p_BridgeInventoryLocation_BRIDGEUNDERLOCATIONS[[#This Row],[VCMIN]], 100)</f>
        <v>355</v>
      </c>
      <c r="AA505">
        <f>Table_hqolymsql14p_BridgeInventoryLocation_BRIDGEUNDERLOCATIONS[[#This Row],[VCMIN_Inches]]-3</f>
        <v>352</v>
      </c>
      <c r="AB505">
        <f>(TRUNC((Table_hqolymsql14p_BridgeInventoryLocation_BRIDGEUNDERLOCATIONS[[#This Row],[Reported Inches]]/12))*100) + MOD(Table_hqolymsql14p_BridgeInventoryLocation_BRIDGEUNDERLOCATIONS[[#This Row],[Reported Inches]], 12)</f>
        <v>2904</v>
      </c>
    </row>
    <row r="506" spans="1:28" x14ac:dyDescent="0.3">
      <c r="A506">
        <v>505</v>
      </c>
      <c r="B506" t="s">
        <v>2057</v>
      </c>
      <c r="C506" t="s">
        <v>2058</v>
      </c>
      <c r="D506" t="s">
        <v>32</v>
      </c>
      <c r="E506">
        <v>38.619999999999997</v>
      </c>
      <c r="G506">
        <v>0</v>
      </c>
      <c r="H506" t="s">
        <v>235</v>
      </c>
      <c r="I506">
        <v>40.479999999999997</v>
      </c>
      <c r="J506" t="s">
        <v>34</v>
      </c>
      <c r="K506">
        <v>46.228813000000002</v>
      </c>
      <c r="L506">
        <v>-119.191007</v>
      </c>
      <c r="M506" t="s">
        <v>2059</v>
      </c>
      <c r="N506" t="s">
        <v>2060</v>
      </c>
      <c r="O506" t="s">
        <v>521</v>
      </c>
      <c r="P506">
        <v>203</v>
      </c>
      <c r="Q506">
        <v>1711</v>
      </c>
      <c r="R506">
        <v>1705</v>
      </c>
      <c r="S506">
        <v>1808</v>
      </c>
      <c r="T506">
        <v>1801</v>
      </c>
      <c r="U506">
        <v>1711</v>
      </c>
      <c r="V506">
        <v>1705</v>
      </c>
      <c r="W506">
        <v>9999</v>
      </c>
      <c r="X506" t="s">
        <v>38</v>
      </c>
      <c r="Y506">
        <v>1</v>
      </c>
      <c r="Z506">
        <f>ROUND(Table_hqolymsql14p_BridgeInventoryLocation_BRIDGEUNDERLOCATIONS[[#This Row],[VCMIN]] / 100, 0) * 12 + MOD(Table_hqolymsql14p_BridgeInventoryLocation_BRIDGEUNDERLOCATIONS[[#This Row],[VCMIN]], 100)</f>
        <v>209</v>
      </c>
      <c r="AA506">
        <f>Table_hqolymsql14p_BridgeInventoryLocation_BRIDGEUNDERLOCATIONS[[#This Row],[VCMIN_Inches]]-3</f>
        <v>206</v>
      </c>
      <c r="AB506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507" spans="1:28" x14ac:dyDescent="0.3">
      <c r="A507">
        <v>506</v>
      </c>
      <c r="B507" t="s">
        <v>2061</v>
      </c>
      <c r="C507" t="s">
        <v>2062</v>
      </c>
      <c r="D507" t="s">
        <v>32</v>
      </c>
      <c r="E507">
        <v>0.82299999999999995</v>
      </c>
      <c r="G507">
        <v>0</v>
      </c>
      <c r="H507" t="s">
        <v>33</v>
      </c>
      <c r="I507">
        <v>2.76</v>
      </c>
      <c r="J507" t="s">
        <v>34</v>
      </c>
      <c r="K507">
        <v>47.594977</v>
      </c>
      <c r="L507">
        <v>-122.316278</v>
      </c>
      <c r="M507" t="s">
        <v>1281</v>
      </c>
      <c r="N507" t="s">
        <v>2063</v>
      </c>
      <c r="O507" t="s">
        <v>2064</v>
      </c>
      <c r="P507">
        <v>912</v>
      </c>
      <c r="Q507">
        <v>1603</v>
      </c>
      <c r="R507">
        <v>1509</v>
      </c>
      <c r="U507">
        <v>1603</v>
      </c>
      <c r="V507">
        <v>1509</v>
      </c>
      <c r="W507">
        <v>9999</v>
      </c>
      <c r="X507" t="s">
        <v>38</v>
      </c>
      <c r="Y507">
        <v>1</v>
      </c>
      <c r="Z507">
        <f>ROUND(Table_hqolymsql14p_BridgeInventoryLocation_BRIDGEUNDERLOCATIONS[[#This Row],[VCMIN]] / 100, 0) * 12 + MOD(Table_hqolymsql14p_BridgeInventoryLocation_BRIDGEUNDERLOCATIONS[[#This Row],[VCMIN]], 100)</f>
        <v>189</v>
      </c>
      <c r="AA507">
        <f>Table_hqolymsql14p_BridgeInventoryLocation_BRIDGEUNDERLOCATIONS[[#This Row],[VCMIN_Inches]]-3</f>
        <v>186</v>
      </c>
      <c r="AB507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508" spans="1:28" x14ac:dyDescent="0.3">
      <c r="A508">
        <v>507</v>
      </c>
      <c r="B508" t="s">
        <v>2065</v>
      </c>
      <c r="C508" t="s">
        <v>2066</v>
      </c>
      <c r="D508" t="s">
        <v>32</v>
      </c>
      <c r="E508">
        <v>16.850000000000001</v>
      </c>
      <c r="G508">
        <v>0</v>
      </c>
      <c r="H508" t="s">
        <v>420</v>
      </c>
      <c r="I508">
        <v>16.850000000000001</v>
      </c>
      <c r="J508" t="s">
        <v>34</v>
      </c>
      <c r="K508">
        <v>47.371509000000003</v>
      </c>
      <c r="L508">
        <v>-122.61908099999999</v>
      </c>
      <c r="M508" t="s">
        <v>421</v>
      </c>
      <c r="N508" t="s">
        <v>204</v>
      </c>
      <c r="O508" t="s">
        <v>422</v>
      </c>
      <c r="P508">
        <v>208</v>
      </c>
      <c r="Q508">
        <v>1707</v>
      </c>
      <c r="R508">
        <v>1702</v>
      </c>
      <c r="S508">
        <v>1707</v>
      </c>
      <c r="T508">
        <v>1702</v>
      </c>
      <c r="W508">
        <v>9999</v>
      </c>
      <c r="X508" t="s">
        <v>38</v>
      </c>
      <c r="Y508">
        <v>1</v>
      </c>
      <c r="Z508">
        <f>ROUND(Table_hqolymsql14p_BridgeInventoryLocation_BRIDGEUNDERLOCATIONS[[#This Row],[VCMIN]] / 100, 0) * 12 + MOD(Table_hqolymsql14p_BridgeInventoryLocation_BRIDGEUNDERLOCATIONS[[#This Row],[VCMIN]], 100)</f>
        <v>206</v>
      </c>
      <c r="AA508">
        <f>Table_hqolymsql14p_BridgeInventoryLocation_BRIDGEUNDERLOCATIONS[[#This Row],[VCMIN_Inches]]-3</f>
        <v>203</v>
      </c>
      <c r="AB508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509" spans="1:28" x14ac:dyDescent="0.3">
      <c r="A509">
        <v>508</v>
      </c>
      <c r="B509" t="s">
        <v>2067</v>
      </c>
      <c r="C509" t="s">
        <v>2068</v>
      </c>
      <c r="D509" t="s">
        <v>32</v>
      </c>
      <c r="E509">
        <v>4.4400000000000004</v>
      </c>
      <c r="G509">
        <v>0</v>
      </c>
      <c r="H509" t="s">
        <v>79</v>
      </c>
      <c r="I509">
        <v>4.4400000000000004</v>
      </c>
      <c r="J509" t="s">
        <v>34</v>
      </c>
      <c r="K509">
        <v>45.655897000000003</v>
      </c>
      <c r="L509">
        <v>-122.57719299999999</v>
      </c>
      <c r="M509" t="s">
        <v>2069</v>
      </c>
      <c r="N509" t="s">
        <v>2070</v>
      </c>
      <c r="O509" t="s">
        <v>188</v>
      </c>
      <c r="P509">
        <v>318</v>
      </c>
      <c r="Q509">
        <v>1603</v>
      </c>
      <c r="R509">
        <v>1603</v>
      </c>
      <c r="S509">
        <v>1603</v>
      </c>
      <c r="T509">
        <v>1603</v>
      </c>
      <c r="U509">
        <v>1603</v>
      </c>
      <c r="V509">
        <v>1603</v>
      </c>
      <c r="W509">
        <v>9999</v>
      </c>
      <c r="X509" t="s">
        <v>38</v>
      </c>
      <c r="Y509">
        <v>1</v>
      </c>
      <c r="Z509">
        <f>ROUND(Table_hqolymsql14p_BridgeInventoryLocation_BRIDGEUNDERLOCATIONS[[#This Row],[VCMIN]] / 100, 0) * 12 + MOD(Table_hqolymsql14p_BridgeInventoryLocation_BRIDGEUNDERLOCATIONS[[#This Row],[VCMIN]], 100)</f>
        <v>195</v>
      </c>
      <c r="AA509">
        <f>Table_hqolymsql14p_BridgeInventoryLocation_BRIDGEUNDERLOCATIONS[[#This Row],[VCMIN_Inches]]-3</f>
        <v>192</v>
      </c>
      <c r="AB509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510" spans="1:28" x14ac:dyDescent="0.3">
      <c r="A510">
        <v>509</v>
      </c>
      <c r="B510" t="s">
        <v>2071</v>
      </c>
      <c r="C510" t="s">
        <v>2072</v>
      </c>
      <c r="D510" t="s">
        <v>32</v>
      </c>
      <c r="E510">
        <v>271.66000000000003</v>
      </c>
      <c r="G510">
        <v>0</v>
      </c>
      <c r="H510" t="s">
        <v>110</v>
      </c>
      <c r="I510">
        <v>271.60000000000002</v>
      </c>
      <c r="J510" t="s">
        <v>34</v>
      </c>
      <c r="K510">
        <v>48.949086999999999</v>
      </c>
      <c r="L510">
        <v>-122.68374799999999</v>
      </c>
      <c r="M510" t="s">
        <v>2073</v>
      </c>
      <c r="N510" t="s">
        <v>2074</v>
      </c>
      <c r="O510" t="s">
        <v>113</v>
      </c>
      <c r="P510">
        <v>238</v>
      </c>
      <c r="Q510">
        <v>1607</v>
      </c>
      <c r="R510">
        <v>1607</v>
      </c>
      <c r="S510">
        <v>1606</v>
      </c>
      <c r="T510">
        <v>1606</v>
      </c>
      <c r="U510">
        <v>1607</v>
      </c>
      <c r="V510">
        <v>1607</v>
      </c>
      <c r="W510">
        <v>9999</v>
      </c>
      <c r="X510" t="s">
        <v>38</v>
      </c>
      <c r="Y510">
        <v>1</v>
      </c>
      <c r="Z510">
        <f>ROUND(Table_hqolymsql14p_BridgeInventoryLocation_BRIDGEUNDERLOCATIONS[[#This Row],[VCMIN]] / 100, 0) * 12 + MOD(Table_hqolymsql14p_BridgeInventoryLocation_BRIDGEUNDERLOCATIONS[[#This Row],[VCMIN]], 100)</f>
        <v>199</v>
      </c>
      <c r="AA510">
        <f>Table_hqolymsql14p_BridgeInventoryLocation_BRIDGEUNDERLOCATIONS[[#This Row],[VCMIN_Inches]]-3</f>
        <v>196</v>
      </c>
      <c r="AB51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511" spans="1:28" x14ac:dyDescent="0.3">
      <c r="A511">
        <v>510</v>
      </c>
      <c r="B511" t="s">
        <v>2075</v>
      </c>
      <c r="C511" t="s">
        <v>2076</v>
      </c>
      <c r="D511" t="s">
        <v>32</v>
      </c>
      <c r="E511">
        <v>6.15</v>
      </c>
      <c r="G511">
        <v>0</v>
      </c>
      <c r="H511" t="s">
        <v>33</v>
      </c>
      <c r="I511">
        <v>8.09</v>
      </c>
      <c r="J511" t="s">
        <v>34</v>
      </c>
      <c r="K511">
        <v>47.579087000000001</v>
      </c>
      <c r="L511">
        <v>-122.21284</v>
      </c>
      <c r="M511" t="s">
        <v>2077</v>
      </c>
      <c r="N511" t="s">
        <v>2078</v>
      </c>
      <c r="O511" t="s">
        <v>37</v>
      </c>
      <c r="P511">
        <v>255</v>
      </c>
      <c r="Q511">
        <v>2503</v>
      </c>
      <c r="R511">
        <v>2305</v>
      </c>
      <c r="S511">
        <v>2202</v>
      </c>
      <c r="T511">
        <v>2107</v>
      </c>
      <c r="U511">
        <v>2503</v>
      </c>
      <c r="V511">
        <v>2305</v>
      </c>
      <c r="W511">
        <v>9999</v>
      </c>
      <c r="X511" t="s">
        <v>38</v>
      </c>
      <c r="Y511">
        <v>1</v>
      </c>
      <c r="Z511">
        <f>ROUND(Table_hqolymsql14p_BridgeInventoryLocation_BRIDGEUNDERLOCATIONS[[#This Row],[VCMIN]] / 100, 0) * 12 + MOD(Table_hqolymsql14p_BridgeInventoryLocation_BRIDGEUNDERLOCATIONS[[#This Row],[VCMIN]], 100)</f>
        <v>281</v>
      </c>
      <c r="AA511">
        <f>Table_hqolymsql14p_BridgeInventoryLocation_BRIDGEUNDERLOCATIONS[[#This Row],[VCMIN_Inches]]-3</f>
        <v>278</v>
      </c>
      <c r="AB511">
        <f>(TRUNC((Table_hqolymsql14p_BridgeInventoryLocation_BRIDGEUNDERLOCATIONS[[#This Row],[Reported Inches]]/12))*100) + MOD(Table_hqolymsql14p_BridgeInventoryLocation_BRIDGEUNDERLOCATIONS[[#This Row],[Reported Inches]], 12)</f>
        <v>2302</v>
      </c>
    </row>
    <row r="512" spans="1:28" x14ac:dyDescent="0.3">
      <c r="A512">
        <v>511</v>
      </c>
      <c r="B512" t="s">
        <v>2079</v>
      </c>
      <c r="C512" t="s">
        <v>2080</v>
      </c>
      <c r="D512" t="s">
        <v>32</v>
      </c>
      <c r="E512">
        <v>18.63</v>
      </c>
      <c r="G512">
        <v>0</v>
      </c>
      <c r="H512" t="s">
        <v>344</v>
      </c>
      <c r="I512">
        <v>24.81</v>
      </c>
      <c r="J512" t="s">
        <v>34</v>
      </c>
      <c r="K512">
        <v>47.519598000000002</v>
      </c>
      <c r="L512">
        <v>-122.316879</v>
      </c>
      <c r="M512" t="s">
        <v>2081</v>
      </c>
      <c r="N512" t="s">
        <v>2082</v>
      </c>
      <c r="O512" t="s">
        <v>347</v>
      </c>
      <c r="P512">
        <v>214</v>
      </c>
      <c r="Q512">
        <v>1501</v>
      </c>
      <c r="R512">
        <v>1411</v>
      </c>
      <c r="S512">
        <v>1500</v>
      </c>
      <c r="T512">
        <v>1407</v>
      </c>
      <c r="U512">
        <v>1501</v>
      </c>
      <c r="V512">
        <v>1411</v>
      </c>
      <c r="W512">
        <v>9999</v>
      </c>
      <c r="X512" t="s">
        <v>38</v>
      </c>
      <c r="Y512">
        <v>1</v>
      </c>
      <c r="Z512">
        <f>ROUND(Table_hqolymsql14p_BridgeInventoryLocation_BRIDGEUNDERLOCATIONS[[#This Row],[VCMIN]] / 100, 0) * 12 + MOD(Table_hqolymsql14p_BridgeInventoryLocation_BRIDGEUNDERLOCATIONS[[#This Row],[VCMIN]], 100)</f>
        <v>179</v>
      </c>
      <c r="AA512">
        <f>Table_hqolymsql14p_BridgeInventoryLocation_BRIDGEUNDERLOCATIONS[[#This Row],[VCMIN_Inches]]-3</f>
        <v>176</v>
      </c>
      <c r="AB512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513" spans="1:28" x14ac:dyDescent="0.3">
      <c r="A513">
        <v>512</v>
      </c>
      <c r="B513" t="s">
        <v>2083</v>
      </c>
      <c r="C513" t="s">
        <v>2084</v>
      </c>
      <c r="D513" t="s">
        <v>32</v>
      </c>
      <c r="E513">
        <v>232.89</v>
      </c>
      <c r="G513">
        <v>0</v>
      </c>
      <c r="H513" t="s">
        <v>110</v>
      </c>
      <c r="I513">
        <v>232.83</v>
      </c>
      <c r="J513" t="s">
        <v>34</v>
      </c>
      <c r="K513">
        <v>48.507759</v>
      </c>
      <c r="L513">
        <v>-122.339529</v>
      </c>
      <c r="M513" t="s">
        <v>2085</v>
      </c>
      <c r="N513" t="s">
        <v>2086</v>
      </c>
      <c r="O513" t="s">
        <v>113</v>
      </c>
      <c r="P513">
        <v>126</v>
      </c>
      <c r="Q513">
        <v>1608</v>
      </c>
      <c r="R513">
        <v>1608</v>
      </c>
      <c r="S513">
        <v>1603</v>
      </c>
      <c r="T513">
        <v>1603</v>
      </c>
      <c r="U513">
        <v>1608</v>
      </c>
      <c r="V513">
        <v>1608</v>
      </c>
      <c r="W513">
        <v>9999</v>
      </c>
      <c r="X513" t="s">
        <v>38</v>
      </c>
      <c r="Y513">
        <v>1</v>
      </c>
      <c r="Z513">
        <f>ROUND(Table_hqolymsql14p_BridgeInventoryLocation_BRIDGEUNDERLOCATIONS[[#This Row],[VCMIN]] / 100, 0) * 12 + MOD(Table_hqolymsql14p_BridgeInventoryLocation_BRIDGEUNDERLOCATIONS[[#This Row],[VCMIN]], 100)</f>
        <v>200</v>
      </c>
      <c r="AA513">
        <f>Table_hqolymsql14p_BridgeInventoryLocation_BRIDGEUNDERLOCATIONS[[#This Row],[VCMIN_Inches]]-3</f>
        <v>197</v>
      </c>
      <c r="AB51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14" spans="1:28" x14ac:dyDescent="0.3">
      <c r="A514">
        <v>513</v>
      </c>
      <c r="B514" t="s">
        <v>2087</v>
      </c>
      <c r="C514" t="s">
        <v>2088</v>
      </c>
      <c r="D514" t="s">
        <v>32</v>
      </c>
      <c r="E514">
        <v>33.46</v>
      </c>
      <c r="G514">
        <v>0</v>
      </c>
      <c r="H514" t="s">
        <v>344</v>
      </c>
      <c r="I514">
        <v>39.72</v>
      </c>
      <c r="J514" t="s">
        <v>34</v>
      </c>
      <c r="K514">
        <v>47.723388999999997</v>
      </c>
      <c r="L514">
        <v>-122.34496900000001</v>
      </c>
      <c r="M514" t="s">
        <v>345</v>
      </c>
      <c r="N514" t="s">
        <v>426</v>
      </c>
      <c r="O514" t="s">
        <v>2089</v>
      </c>
      <c r="P514">
        <v>231</v>
      </c>
      <c r="Q514">
        <v>1610</v>
      </c>
      <c r="R514">
        <v>1608</v>
      </c>
      <c r="S514">
        <v>1607</v>
      </c>
      <c r="T514">
        <v>1606</v>
      </c>
      <c r="U514">
        <v>1610</v>
      </c>
      <c r="V514">
        <v>1608</v>
      </c>
      <c r="W514">
        <v>9999</v>
      </c>
      <c r="X514" t="s">
        <v>38</v>
      </c>
      <c r="Y514">
        <v>1</v>
      </c>
      <c r="Z514">
        <f>ROUND(Table_hqolymsql14p_BridgeInventoryLocation_BRIDGEUNDERLOCATIONS[[#This Row],[VCMIN]] / 100, 0) * 12 + MOD(Table_hqolymsql14p_BridgeInventoryLocation_BRIDGEUNDERLOCATIONS[[#This Row],[VCMIN]], 100)</f>
        <v>200</v>
      </c>
      <c r="AA514">
        <f>Table_hqolymsql14p_BridgeInventoryLocation_BRIDGEUNDERLOCATIONS[[#This Row],[VCMIN_Inches]]-3</f>
        <v>197</v>
      </c>
      <c r="AB51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15" spans="1:28" x14ac:dyDescent="0.3">
      <c r="A515">
        <v>514</v>
      </c>
      <c r="B515" t="s">
        <v>2090</v>
      </c>
      <c r="C515" t="s">
        <v>2091</v>
      </c>
      <c r="D515" t="s">
        <v>32</v>
      </c>
      <c r="E515">
        <v>189.37</v>
      </c>
      <c r="G515">
        <v>0</v>
      </c>
      <c r="H515" t="s">
        <v>110</v>
      </c>
      <c r="I515">
        <v>189.31</v>
      </c>
      <c r="J515" t="s">
        <v>34</v>
      </c>
      <c r="K515">
        <v>47.918519000000003</v>
      </c>
      <c r="L515">
        <v>-122.206957</v>
      </c>
      <c r="M515" t="s">
        <v>2092</v>
      </c>
      <c r="N515" t="s">
        <v>992</v>
      </c>
      <c r="O515" t="s">
        <v>113</v>
      </c>
      <c r="P515">
        <v>415</v>
      </c>
      <c r="Q515">
        <v>1810</v>
      </c>
      <c r="R515">
        <v>1803</v>
      </c>
      <c r="S515">
        <v>1705</v>
      </c>
      <c r="T515">
        <v>1611</v>
      </c>
      <c r="U515">
        <v>1810</v>
      </c>
      <c r="V515">
        <v>1803</v>
      </c>
      <c r="W515">
        <v>9999</v>
      </c>
      <c r="X515" t="s">
        <v>38</v>
      </c>
      <c r="Y515">
        <v>1</v>
      </c>
      <c r="Z515">
        <f>ROUND(Table_hqolymsql14p_BridgeInventoryLocation_BRIDGEUNDERLOCATIONS[[#This Row],[VCMIN]] / 100, 0) * 12 + MOD(Table_hqolymsql14p_BridgeInventoryLocation_BRIDGEUNDERLOCATIONS[[#This Row],[VCMIN]], 100)</f>
        <v>219</v>
      </c>
      <c r="AA515">
        <f>Table_hqolymsql14p_BridgeInventoryLocation_BRIDGEUNDERLOCATIONS[[#This Row],[VCMIN_Inches]]-3</f>
        <v>216</v>
      </c>
      <c r="AB515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516" spans="1:28" x14ac:dyDescent="0.3">
      <c r="A516">
        <v>515</v>
      </c>
      <c r="B516" t="s">
        <v>2093</v>
      </c>
      <c r="C516" t="s">
        <v>2094</v>
      </c>
      <c r="D516" t="s">
        <v>32</v>
      </c>
      <c r="E516">
        <v>2.35</v>
      </c>
      <c r="G516">
        <v>0</v>
      </c>
      <c r="H516" t="s">
        <v>110</v>
      </c>
      <c r="I516">
        <v>2.35</v>
      </c>
      <c r="J516" t="s">
        <v>34</v>
      </c>
      <c r="K516">
        <v>45.649813999999999</v>
      </c>
      <c r="L516">
        <v>-122.661858</v>
      </c>
      <c r="M516" t="s">
        <v>2095</v>
      </c>
      <c r="N516" t="s">
        <v>2096</v>
      </c>
      <c r="O516" t="s">
        <v>113</v>
      </c>
      <c r="P516">
        <v>282</v>
      </c>
      <c r="Q516">
        <v>2306</v>
      </c>
      <c r="R516">
        <v>2110</v>
      </c>
      <c r="S516">
        <v>1903</v>
      </c>
      <c r="T516">
        <v>1701</v>
      </c>
      <c r="U516">
        <v>2306</v>
      </c>
      <c r="V516">
        <v>2110</v>
      </c>
      <c r="W516">
        <v>9999</v>
      </c>
      <c r="X516" t="s">
        <v>38</v>
      </c>
      <c r="Y516">
        <v>1</v>
      </c>
      <c r="Z516">
        <f>ROUND(Table_hqolymsql14p_BridgeInventoryLocation_BRIDGEUNDERLOCATIONS[[#This Row],[VCMIN]] / 100, 0) * 12 + MOD(Table_hqolymsql14p_BridgeInventoryLocation_BRIDGEUNDERLOCATIONS[[#This Row],[VCMIN]], 100)</f>
        <v>262</v>
      </c>
      <c r="AA516">
        <f>Table_hqolymsql14p_BridgeInventoryLocation_BRIDGEUNDERLOCATIONS[[#This Row],[VCMIN_Inches]]-3</f>
        <v>259</v>
      </c>
      <c r="AB516">
        <f>(TRUNC((Table_hqolymsql14p_BridgeInventoryLocation_BRIDGEUNDERLOCATIONS[[#This Row],[Reported Inches]]/12))*100) + MOD(Table_hqolymsql14p_BridgeInventoryLocation_BRIDGEUNDERLOCATIONS[[#This Row],[Reported Inches]], 12)</f>
        <v>2107</v>
      </c>
    </row>
    <row r="517" spans="1:28" x14ac:dyDescent="0.3">
      <c r="A517">
        <v>516</v>
      </c>
      <c r="B517" t="s">
        <v>2097</v>
      </c>
      <c r="C517" t="s">
        <v>2098</v>
      </c>
      <c r="D517" t="s">
        <v>32</v>
      </c>
      <c r="E517">
        <v>2.66</v>
      </c>
      <c r="G517">
        <v>0</v>
      </c>
      <c r="H517" t="s">
        <v>201</v>
      </c>
      <c r="I517">
        <v>2.5099999999999998</v>
      </c>
      <c r="J517" t="s">
        <v>34</v>
      </c>
      <c r="K517">
        <v>47.24288</v>
      </c>
      <c r="L517">
        <v>-122.504751</v>
      </c>
      <c r="M517" t="s">
        <v>2099</v>
      </c>
      <c r="N517" t="s">
        <v>2100</v>
      </c>
      <c r="O517" t="s">
        <v>204</v>
      </c>
      <c r="P517">
        <v>239</v>
      </c>
      <c r="Q517">
        <v>1707</v>
      </c>
      <c r="R517">
        <v>1707</v>
      </c>
      <c r="S517">
        <v>1707</v>
      </c>
      <c r="T517">
        <v>1707</v>
      </c>
      <c r="U517">
        <v>1707</v>
      </c>
      <c r="V517">
        <v>1707</v>
      </c>
      <c r="W517">
        <v>9999</v>
      </c>
      <c r="X517" t="s">
        <v>38</v>
      </c>
      <c r="Y517">
        <v>1</v>
      </c>
      <c r="Z517">
        <f>ROUND(Table_hqolymsql14p_BridgeInventoryLocation_BRIDGEUNDERLOCATIONS[[#This Row],[VCMIN]] / 100, 0) * 12 + MOD(Table_hqolymsql14p_BridgeInventoryLocation_BRIDGEUNDERLOCATIONS[[#This Row],[VCMIN]], 100)</f>
        <v>211</v>
      </c>
      <c r="AA517">
        <f>Table_hqolymsql14p_BridgeInventoryLocation_BRIDGEUNDERLOCATIONS[[#This Row],[VCMIN_Inches]]-3</f>
        <v>208</v>
      </c>
      <c r="AB517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518" spans="1:28" x14ac:dyDescent="0.3">
      <c r="A518">
        <v>517</v>
      </c>
      <c r="B518" t="s">
        <v>2101</v>
      </c>
      <c r="C518" t="s">
        <v>2102</v>
      </c>
      <c r="D518" t="s">
        <v>32</v>
      </c>
      <c r="E518">
        <v>13.943</v>
      </c>
      <c r="G518">
        <v>0</v>
      </c>
      <c r="H518" t="s">
        <v>98</v>
      </c>
      <c r="I518">
        <v>13.95</v>
      </c>
      <c r="J518" t="s">
        <v>34</v>
      </c>
      <c r="K518">
        <v>47.619287</v>
      </c>
      <c r="L518">
        <v>-122.188901</v>
      </c>
      <c r="M518" t="s">
        <v>2103</v>
      </c>
      <c r="N518" t="s">
        <v>2104</v>
      </c>
      <c r="O518" t="s">
        <v>101</v>
      </c>
      <c r="P518">
        <v>372</v>
      </c>
      <c r="Q518">
        <v>2504</v>
      </c>
      <c r="R518">
        <v>2504</v>
      </c>
      <c r="S518">
        <v>2504</v>
      </c>
      <c r="T518">
        <v>2504</v>
      </c>
      <c r="U518">
        <v>2504</v>
      </c>
      <c r="V518">
        <v>2504</v>
      </c>
      <c r="W518">
        <v>9999</v>
      </c>
      <c r="X518" t="s">
        <v>38</v>
      </c>
      <c r="Y518">
        <v>1</v>
      </c>
      <c r="Z518">
        <f>ROUND(Table_hqolymsql14p_BridgeInventoryLocation_BRIDGEUNDERLOCATIONS[[#This Row],[VCMIN]] / 100, 0) * 12 + MOD(Table_hqolymsql14p_BridgeInventoryLocation_BRIDGEUNDERLOCATIONS[[#This Row],[VCMIN]], 100)</f>
        <v>304</v>
      </c>
      <c r="AA518">
        <f>Table_hqolymsql14p_BridgeInventoryLocation_BRIDGEUNDERLOCATIONS[[#This Row],[VCMIN_Inches]]-3</f>
        <v>301</v>
      </c>
      <c r="AB518">
        <f>(TRUNC((Table_hqolymsql14p_BridgeInventoryLocation_BRIDGEUNDERLOCATIONS[[#This Row],[Reported Inches]]/12))*100) + MOD(Table_hqolymsql14p_BridgeInventoryLocation_BRIDGEUNDERLOCATIONS[[#This Row],[Reported Inches]], 12)</f>
        <v>2501</v>
      </c>
    </row>
    <row r="519" spans="1:28" x14ac:dyDescent="0.3">
      <c r="A519">
        <v>518</v>
      </c>
      <c r="B519" t="s">
        <v>2105</v>
      </c>
      <c r="C519" t="s">
        <v>2106</v>
      </c>
      <c r="D519" t="s">
        <v>32</v>
      </c>
      <c r="E519">
        <v>139.12</v>
      </c>
      <c r="G519">
        <v>0</v>
      </c>
      <c r="H519" t="s">
        <v>110</v>
      </c>
      <c r="I519">
        <v>139.06</v>
      </c>
      <c r="J519" t="s">
        <v>34</v>
      </c>
      <c r="K519">
        <v>47.251255999999998</v>
      </c>
      <c r="L519">
        <v>-122.332971</v>
      </c>
      <c r="M519" t="s">
        <v>2107</v>
      </c>
      <c r="N519" t="s">
        <v>2108</v>
      </c>
      <c r="O519" t="s">
        <v>2109</v>
      </c>
      <c r="P519">
        <v>615</v>
      </c>
      <c r="Q519">
        <v>1611</v>
      </c>
      <c r="R519">
        <v>1605</v>
      </c>
      <c r="S519">
        <v>1611</v>
      </c>
      <c r="T519">
        <v>1603</v>
      </c>
      <c r="U519">
        <v>1611</v>
      </c>
      <c r="V519">
        <v>1605</v>
      </c>
      <c r="W519">
        <v>9999</v>
      </c>
      <c r="X519" t="s">
        <v>38</v>
      </c>
      <c r="Y519">
        <v>1</v>
      </c>
      <c r="Z519">
        <f>ROUND(Table_hqolymsql14p_BridgeInventoryLocation_BRIDGEUNDERLOCATIONS[[#This Row],[VCMIN]] / 100, 0) * 12 + MOD(Table_hqolymsql14p_BridgeInventoryLocation_BRIDGEUNDERLOCATIONS[[#This Row],[VCMIN]], 100)</f>
        <v>197</v>
      </c>
      <c r="AA519">
        <f>Table_hqolymsql14p_BridgeInventoryLocation_BRIDGEUNDERLOCATIONS[[#This Row],[VCMIN_Inches]]-3</f>
        <v>194</v>
      </c>
      <c r="AB51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520" spans="1:28" x14ac:dyDescent="0.3">
      <c r="A520">
        <v>519</v>
      </c>
      <c r="B520" t="s">
        <v>2110</v>
      </c>
      <c r="C520" t="s">
        <v>2111</v>
      </c>
      <c r="D520" t="s">
        <v>32</v>
      </c>
      <c r="E520">
        <v>174.64</v>
      </c>
      <c r="G520">
        <v>0</v>
      </c>
      <c r="H520" t="s">
        <v>110</v>
      </c>
      <c r="I520">
        <v>174.58</v>
      </c>
      <c r="J520" t="s">
        <v>34</v>
      </c>
      <c r="K520">
        <v>47.734077999999997</v>
      </c>
      <c r="L520">
        <v>-122.325017</v>
      </c>
      <c r="M520" t="s">
        <v>2112</v>
      </c>
      <c r="N520" t="s">
        <v>2113</v>
      </c>
      <c r="O520" t="s">
        <v>113</v>
      </c>
      <c r="P520">
        <v>249</v>
      </c>
      <c r="Q520">
        <v>1608</v>
      </c>
      <c r="R520">
        <v>1608</v>
      </c>
      <c r="S520">
        <v>1608</v>
      </c>
      <c r="T520">
        <v>1608</v>
      </c>
      <c r="U520">
        <v>1608</v>
      </c>
      <c r="V520">
        <v>1608</v>
      </c>
      <c r="W520">
        <v>9999</v>
      </c>
      <c r="X520" t="s">
        <v>38</v>
      </c>
      <c r="Y520">
        <v>1</v>
      </c>
      <c r="Z520">
        <f>ROUND(Table_hqolymsql14p_BridgeInventoryLocation_BRIDGEUNDERLOCATIONS[[#This Row],[VCMIN]] / 100, 0) * 12 + MOD(Table_hqolymsql14p_BridgeInventoryLocation_BRIDGEUNDERLOCATIONS[[#This Row],[VCMIN]], 100)</f>
        <v>200</v>
      </c>
      <c r="AA520">
        <f>Table_hqolymsql14p_BridgeInventoryLocation_BRIDGEUNDERLOCATIONS[[#This Row],[VCMIN_Inches]]-3</f>
        <v>197</v>
      </c>
      <c r="AB52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21" spans="1:28" x14ac:dyDescent="0.3">
      <c r="A521">
        <v>520</v>
      </c>
      <c r="B521" t="s">
        <v>2114</v>
      </c>
      <c r="C521" t="s">
        <v>2115</v>
      </c>
      <c r="D521" t="s">
        <v>32</v>
      </c>
      <c r="E521">
        <v>7.31</v>
      </c>
      <c r="G521">
        <v>0</v>
      </c>
      <c r="H521" t="s">
        <v>120</v>
      </c>
      <c r="I521">
        <v>7.31</v>
      </c>
      <c r="J521" t="s">
        <v>34</v>
      </c>
      <c r="K521">
        <v>46.275404000000002</v>
      </c>
      <c r="L521">
        <v>-119.221512</v>
      </c>
      <c r="M521" t="s">
        <v>2116</v>
      </c>
      <c r="N521" t="s">
        <v>2117</v>
      </c>
      <c r="O521" t="s">
        <v>123</v>
      </c>
      <c r="P521">
        <v>350</v>
      </c>
      <c r="Q521">
        <v>1905</v>
      </c>
      <c r="R521">
        <v>1905</v>
      </c>
      <c r="S521">
        <v>2208</v>
      </c>
      <c r="T521">
        <v>2208</v>
      </c>
      <c r="U521">
        <v>1905</v>
      </c>
      <c r="V521">
        <v>1905</v>
      </c>
      <c r="W521">
        <v>9999</v>
      </c>
      <c r="X521" t="s">
        <v>38</v>
      </c>
      <c r="Y521">
        <v>1</v>
      </c>
      <c r="Z521">
        <f>ROUND(Table_hqolymsql14p_BridgeInventoryLocation_BRIDGEUNDERLOCATIONS[[#This Row],[VCMIN]] / 100, 0) * 12 + MOD(Table_hqolymsql14p_BridgeInventoryLocation_BRIDGEUNDERLOCATIONS[[#This Row],[VCMIN]], 100)</f>
        <v>233</v>
      </c>
      <c r="AA521">
        <f>Table_hqolymsql14p_BridgeInventoryLocation_BRIDGEUNDERLOCATIONS[[#This Row],[VCMIN_Inches]]-3</f>
        <v>230</v>
      </c>
      <c r="AB521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522" spans="1:28" x14ac:dyDescent="0.3">
      <c r="A522">
        <v>521</v>
      </c>
      <c r="B522" t="s">
        <v>2118</v>
      </c>
      <c r="C522" t="s">
        <v>2119</v>
      </c>
      <c r="D522" t="s">
        <v>32</v>
      </c>
      <c r="E522">
        <v>186.82</v>
      </c>
      <c r="G522">
        <v>0</v>
      </c>
      <c r="H522" t="s">
        <v>110</v>
      </c>
      <c r="I522">
        <v>186.76</v>
      </c>
      <c r="J522" t="s">
        <v>34</v>
      </c>
      <c r="K522">
        <v>47.885804</v>
      </c>
      <c r="L522">
        <v>-122.229106</v>
      </c>
      <c r="M522" t="s">
        <v>2120</v>
      </c>
      <c r="N522" t="s">
        <v>426</v>
      </c>
      <c r="O522" t="s">
        <v>113</v>
      </c>
      <c r="P522">
        <v>305</v>
      </c>
      <c r="Q522">
        <v>1704</v>
      </c>
      <c r="R522">
        <v>1704</v>
      </c>
      <c r="S522">
        <v>1903</v>
      </c>
      <c r="T522">
        <v>1903</v>
      </c>
      <c r="U522">
        <v>1704</v>
      </c>
      <c r="V522">
        <v>1704</v>
      </c>
      <c r="W522">
        <v>9999</v>
      </c>
      <c r="X522" t="s">
        <v>38</v>
      </c>
      <c r="Y522">
        <v>1</v>
      </c>
      <c r="Z522">
        <f>ROUND(Table_hqolymsql14p_BridgeInventoryLocation_BRIDGEUNDERLOCATIONS[[#This Row],[VCMIN]] / 100, 0) * 12 + MOD(Table_hqolymsql14p_BridgeInventoryLocation_BRIDGEUNDERLOCATIONS[[#This Row],[VCMIN]], 100)</f>
        <v>208</v>
      </c>
      <c r="AA522">
        <f>Table_hqolymsql14p_BridgeInventoryLocation_BRIDGEUNDERLOCATIONS[[#This Row],[VCMIN_Inches]]-3</f>
        <v>205</v>
      </c>
      <c r="AB522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523" spans="1:28" x14ac:dyDescent="0.3">
      <c r="A523">
        <v>522</v>
      </c>
      <c r="B523" t="s">
        <v>2121</v>
      </c>
      <c r="C523" t="s">
        <v>2122</v>
      </c>
      <c r="D523" t="s">
        <v>32</v>
      </c>
      <c r="E523">
        <v>1.24</v>
      </c>
      <c r="G523">
        <v>0</v>
      </c>
      <c r="H523" t="s">
        <v>195</v>
      </c>
      <c r="I523">
        <v>27.83</v>
      </c>
      <c r="J523" t="s">
        <v>34</v>
      </c>
      <c r="K523">
        <v>45.614477999999998</v>
      </c>
      <c r="L523">
        <v>-122.55463</v>
      </c>
      <c r="M523" t="s">
        <v>2123</v>
      </c>
      <c r="N523" t="s">
        <v>2124</v>
      </c>
      <c r="O523" t="s">
        <v>198</v>
      </c>
      <c r="P523">
        <v>278</v>
      </c>
      <c r="Q523">
        <v>1904</v>
      </c>
      <c r="R523">
        <v>1804</v>
      </c>
      <c r="S523">
        <v>1806</v>
      </c>
      <c r="T523">
        <v>1607</v>
      </c>
      <c r="U523">
        <v>1904</v>
      </c>
      <c r="V523">
        <v>1804</v>
      </c>
      <c r="W523">
        <v>9999</v>
      </c>
      <c r="X523" t="s">
        <v>38</v>
      </c>
      <c r="Y523">
        <v>1</v>
      </c>
      <c r="Z523">
        <f>ROUND(Table_hqolymsql14p_BridgeInventoryLocation_BRIDGEUNDERLOCATIONS[[#This Row],[VCMIN]] / 100, 0) * 12 + MOD(Table_hqolymsql14p_BridgeInventoryLocation_BRIDGEUNDERLOCATIONS[[#This Row],[VCMIN]], 100)</f>
        <v>220</v>
      </c>
      <c r="AA523">
        <f>Table_hqolymsql14p_BridgeInventoryLocation_BRIDGEUNDERLOCATIONS[[#This Row],[VCMIN_Inches]]-3</f>
        <v>217</v>
      </c>
      <c r="AB52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524" spans="1:28" x14ac:dyDescent="0.3">
      <c r="A524">
        <v>523</v>
      </c>
      <c r="B524" t="s">
        <v>2125</v>
      </c>
      <c r="C524" t="s">
        <v>2126</v>
      </c>
      <c r="D524" t="s">
        <v>32</v>
      </c>
      <c r="E524">
        <v>3.42</v>
      </c>
      <c r="G524">
        <v>0</v>
      </c>
      <c r="H524" t="s">
        <v>45</v>
      </c>
      <c r="I524">
        <v>2.89</v>
      </c>
      <c r="J524" t="s">
        <v>34</v>
      </c>
      <c r="K524">
        <v>47.302325000000003</v>
      </c>
      <c r="L524">
        <v>-122.252455</v>
      </c>
      <c r="M524" t="s">
        <v>1038</v>
      </c>
      <c r="N524" t="s">
        <v>748</v>
      </c>
      <c r="O524" t="s">
        <v>48</v>
      </c>
      <c r="P524">
        <v>343</v>
      </c>
      <c r="Q524">
        <v>2300</v>
      </c>
      <c r="R524">
        <v>2204</v>
      </c>
      <c r="S524">
        <v>2107</v>
      </c>
      <c r="T524">
        <v>2010</v>
      </c>
      <c r="U524">
        <v>2300</v>
      </c>
      <c r="V524">
        <v>2204</v>
      </c>
      <c r="W524">
        <v>9999</v>
      </c>
      <c r="X524" t="s">
        <v>38</v>
      </c>
      <c r="Y524">
        <v>1</v>
      </c>
      <c r="Z524">
        <f>ROUND(Table_hqolymsql14p_BridgeInventoryLocation_BRIDGEUNDERLOCATIONS[[#This Row],[VCMIN]] / 100, 0) * 12 + MOD(Table_hqolymsql14p_BridgeInventoryLocation_BRIDGEUNDERLOCATIONS[[#This Row],[VCMIN]], 100)</f>
        <v>268</v>
      </c>
      <c r="AA524">
        <f>Table_hqolymsql14p_BridgeInventoryLocation_BRIDGEUNDERLOCATIONS[[#This Row],[VCMIN_Inches]]-3</f>
        <v>265</v>
      </c>
      <c r="AB524">
        <f>(TRUNC((Table_hqolymsql14p_BridgeInventoryLocation_BRIDGEUNDERLOCATIONS[[#This Row],[Reported Inches]]/12))*100) + MOD(Table_hqolymsql14p_BridgeInventoryLocation_BRIDGEUNDERLOCATIONS[[#This Row],[Reported Inches]], 12)</f>
        <v>2201</v>
      </c>
    </row>
    <row r="525" spans="1:28" x14ac:dyDescent="0.3">
      <c r="A525">
        <v>524</v>
      </c>
      <c r="B525" t="s">
        <v>2127</v>
      </c>
      <c r="C525" t="s">
        <v>2128</v>
      </c>
      <c r="D525" t="s">
        <v>32</v>
      </c>
      <c r="E525">
        <v>274.02999999999997</v>
      </c>
      <c r="G525">
        <v>0</v>
      </c>
      <c r="H525" t="s">
        <v>33</v>
      </c>
      <c r="I525">
        <v>276.32</v>
      </c>
      <c r="J525" t="s">
        <v>34</v>
      </c>
      <c r="K525">
        <v>47.620023000000003</v>
      </c>
      <c r="L525">
        <v>-117.50293000000001</v>
      </c>
      <c r="M525" t="s">
        <v>2129</v>
      </c>
      <c r="N525" t="s">
        <v>2130</v>
      </c>
      <c r="O525" t="s">
        <v>37</v>
      </c>
      <c r="P525">
        <v>213</v>
      </c>
      <c r="Q525">
        <v>1606</v>
      </c>
      <c r="R525">
        <v>1606</v>
      </c>
      <c r="S525">
        <v>1704</v>
      </c>
      <c r="T525">
        <v>1704</v>
      </c>
      <c r="U525">
        <v>1606</v>
      </c>
      <c r="V525">
        <v>1606</v>
      </c>
      <c r="W525">
        <v>9999</v>
      </c>
      <c r="X525" t="s">
        <v>38</v>
      </c>
      <c r="Y525">
        <v>1</v>
      </c>
      <c r="Z525">
        <f>ROUND(Table_hqolymsql14p_BridgeInventoryLocation_BRIDGEUNDERLOCATIONS[[#This Row],[VCMIN]] / 100, 0) * 12 + MOD(Table_hqolymsql14p_BridgeInventoryLocation_BRIDGEUNDERLOCATIONS[[#This Row],[VCMIN]], 100)</f>
        <v>198</v>
      </c>
      <c r="AA525">
        <f>Table_hqolymsql14p_BridgeInventoryLocation_BRIDGEUNDERLOCATIONS[[#This Row],[VCMIN_Inches]]-3</f>
        <v>195</v>
      </c>
      <c r="AB52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526" spans="1:28" x14ac:dyDescent="0.3">
      <c r="A526">
        <v>525</v>
      </c>
      <c r="B526" t="s">
        <v>2131</v>
      </c>
      <c r="C526" t="s">
        <v>2132</v>
      </c>
      <c r="D526" t="s">
        <v>32</v>
      </c>
      <c r="E526">
        <v>76.62</v>
      </c>
      <c r="G526">
        <v>0</v>
      </c>
      <c r="H526" t="s">
        <v>110</v>
      </c>
      <c r="I526">
        <v>76.55</v>
      </c>
      <c r="J526" t="s">
        <v>34</v>
      </c>
      <c r="K526">
        <v>46.645912000000003</v>
      </c>
      <c r="L526">
        <v>-122.959112</v>
      </c>
      <c r="M526" t="s">
        <v>2133</v>
      </c>
      <c r="N526" t="s">
        <v>2134</v>
      </c>
      <c r="O526" t="s">
        <v>113</v>
      </c>
      <c r="P526">
        <v>177</v>
      </c>
      <c r="Q526">
        <v>1504</v>
      </c>
      <c r="R526">
        <v>1501</v>
      </c>
      <c r="S526">
        <v>1502</v>
      </c>
      <c r="T526">
        <v>1500</v>
      </c>
      <c r="U526">
        <v>1504</v>
      </c>
      <c r="V526">
        <v>1501</v>
      </c>
      <c r="W526">
        <v>9999</v>
      </c>
      <c r="X526" t="s">
        <v>38</v>
      </c>
      <c r="Y526">
        <v>1</v>
      </c>
      <c r="Z526">
        <f>ROUND(Table_hqolymsql14p_BridgeInventoryLocation_BRIDGEUNDERLOCATIONS[[#This Row],[VCMIN]] / 100, 0) * 12 + MOD(Table_hqolymsql14p_BridgeInventoryLocation_BRIDGEUNDERLOCATIONS[[#This Row],[VCMIN]], 100)</f>
        <v>181</v>
      </c>
      <c r="AA526">
        <f>Table_hqolymsql14p_BridgeInventoryLocation_BRIDGEUNDERLOCATIONS[[#This Row],[VCMIN_Inches]]-3</f>
        <v>178</v>
      </c>
      <c r="AB526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527" spans="1:28" x14ac:dyDescent="0.3">
      <c r="A527">
        <v>526</v>
      </c>
      <c r="B527" t="s">
        <v>2135</v>
      </c>
      <c r="C527" t="s">
        <v>2136</v>
      </c>
      <c r="D527" t="s">
        <v>32</v>
      </c>
      <c r="E527">
        <v>3.54</v>
      </c>
      <c r="G527">
        <v>0</v>
      </c>
      <c r="H527" t="s">
        <v>751</v>
      </c>
      <c r="I527">
        <v>3.54</v>
      </c>
      <c r="J527" t="s">
        <v>34</v>
      </c>
      <c r="K527">
        <v>47.923107000000002</v>
      </c>
      <c r="L527">
        <v>-122.22696500000001</v>
      </c>
      <c r="M527" t="s">
        <v>2137</v>
      </c>
      <c r="N527" t="s">
        <v>2138</v>
      </c>
      <c r="O527" t="s">
        <v>2139</v>
      </c>
      <c r="P527">
        <v>109</v>
      </c>
      <c r="Q527">
        <v>1607</v>
      </c>
      <c r="R527">
        <v>1606</v>
      </c>
      <c r="S527">
        <v>1709</v>
      </c>
      <c r="T527">
        <v>1611</v>
      </c>
      <c r="U527">
        <v>1607</v>
      </c>
      <c r="V527">
        <v>1606</v>
      </c>
      <c r="W527">
        <v>9999</v>
      </c>
      <c r="X527" t="s">
        <v>38</v>
      </c>
      <c r="Y527">
        <v>1</v>
      </c>
      <c r="Z527">
        <f>ROUND(Table_hqolymsql14p_BridgeInventoryLocation_BRIDGEUNDERLOCATIONS[[#This Row],[VCMIN]] / 100, 0) * 12 + MOD(Table_hqolymsql14p_BridgeInventoryLocation_BRIDGEUNDERLOCATIONS[[#This Row],[VCMIN]], 100)</f>
        <v>198</v>
      </c>
      <c r="AA527">
        <f>Table_hqolymsql14p_BridgeInventoryLocation_BRIDGEUNDERLOCATIONS[[#This Row],[VCMIN_Inches]]-3</f>
        <v>195</v>
      </c>
      <c r="AB52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528" spans="1:28" x14ac:dyDescent="0.3">
      <c r="A528">
        <v>527</v>
      </c>
      <c r="B528" t="s">
        <v>1059</v>
      </c>
      <c r="C528" t="s">
        <v>1060</v>
      </c>
      <c r="D528" t="s">
        <v>32</v>
      </c>
      <c r="E528">
        <v>164.63</v>
      </c>
      <c r="G528">
        <v>0</v>
      </c>
      <c r="H528" t="s">
        <v>110</v>
      </c>
      <c r="I528">
        <v>164.57</v>
      </c>
      <c r="J528" t="s">
        <v>34</v>
      </c>
      <c r="K528">
        <v>47.594977999999998</v>
      </c>
      <c r="L528">
        <v>-122.320644</v>
      </c>
      <c r="M528" t="s">
        <v>269</v>
      </c>
      <c r="N528" t="s">
        <v>1063</v>
      </c>
      <c r="O528" t="s">
        <v>183</v>
      </c>
      <c r="P528">
        <v>947</v>
      </c>
      <c r="Q528">
        <v>2302</v>
      </c>
      <c r="R528">
        <v>1908</v>
      </c>
      <c r="S528">
        <v>3003</v>
      </c>
      <c r="T528">
        <v>2702</v>
      </c>
      <c r="U528">
        <v>2302</v>
      </c>
      <c r="V528">
        <v>1908</v>
      </c>
      <c r="W528">
        <v>9999</v>
      </c>
      <c r="X528" t="s">
        <v>38</v>
      </c>
      <c r="Y528">
        <v>1</v>
      </c>
      <c r="Z528">
        <f>ROUND(Table_hqolymsql14p_BridgeInventoryLocation_BRIDGEUNDERLOCATIONS[[#This Row],[VCMIN]] / 100, 0) * 12 + MOD(Table_hqolymsql14p_BridgeInventoryLocation_BRIDGEUNDERLOCATIONS[[#This Row],[VCMIN]], 100)</f>
        <v>236</v>
      </c>
      <c r="AA528">
        <f>Table_hqolymsql14p_BridgeInventoryLocation_BRIDGEUNDERLOCATIONS[[#This Row],[VCMIN_Inches]]-3</f>
        <v>233</v>
      </c>
      <c r="AB528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529" spans="1:28" x14ac:dyDescent="0.3">
      <c r="A529">
        <v>528</v>
      </c>
      <c r="B529" t="s">
        <v>2140</v>
      </c>
      <c r="C529" t="s">
        <v>2141</v>
      </c>
      <c r="D529" t="s">
        <v>32</v>
      </c>
      <c r="E529">
        <v>32.28</v>
      </c>
      <c r="G529">
        <v>0</v>
      </c>
      <c r="H529" t="s">
        <v>110</v>
      </c>
      <c r="I529">
        <v>32.28</v>
      </c>
      <c r="J529" t="s">
        <v>34</v>
      </c>
      <c r="K529">
        <v>46.041277999999998</v>
      </c>
      <c r="L529">
        <v>-122.859291</v>
      </c>
      <c r="M529" t="s">
        <v>2142</v>
      </c>
      <c r="N529" t="s">
        <v>2143</v>
      </c>
      <c r="O529" t="s">
        <v>113</v>
      </c>
      <c r="P529">
        <v>292</v>
      </c>
      <c r="Q529">
        <v>1700</v>
      </c>
      <c r="R529">
        <v>1700</v>
      </c>
      <c r="S529">
        <v>1609</v>
      </c>
      <c r="T529">
        <v>1609</v>
      </c>
      <c r="U529">
        <v>1700</v>
      </c>
      <c r="V529">
        <v>1700</v>
      </c>
      <c r="W529">
        <v>9999</v>
      </c>
      <c r="X529" t="s">
        <v>38</v>
      </c>
      <c r="Y529">
        <v>1</v>
      </c>
      <c r="Z529">
        <f>ROUND(Table_hqolymsql14p_BridgeInventoryLocation_BRIDGEUNDERLOCATIONS[[#This Row],[VCMIN]] / 100, 0) * 12 + MOD(Table_hqolymsql14p_BridgeInventoryLocation_BRIDGEUNDERLOCATIONS[[#This Row],[VCMIN]], 100)</f>
        <v>204</v>
      </c>
      <c r="AA529">
        <f>Table_hqolymsql14p_BridgeInventoryLocation_BRIDGEUNDERLOCATIONS[[#This Row],[VCMIN_Inches]]-3</f>
        <v>201</v>
      </c>
      <c r="AB52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530" spans="1:28" x14ac:dyDescent="0.3">
      <c r="A530">
        <v>529</v>
      </c>
      <c r="B530" t="s">
        <v>2144</v>
      </c>
      <c r="C530" t="s">
        <v>2145</v>
      </c>
      <c r="D530" t="s">
        <v>32</v>
      </c>
      <c r="E530">
        <v>0.94</v>
      </c>
      <c r="G530">
        <v>0</v>
      </c>
      <c r="H530" t="s">
        <v>391</v>
      </c>
      <c r="I530">
        <v>0.94</v>
      </c>
      <c r="J530" t="s">
        <v>34</v>
      </c>
      <c r="K530">
        <v>47.644367000000003</v>
      </c>
      <c r="L530">
        <v>-122.304389</v>
      </c>
      <c r="M530" t="s">
        <v>2146</v>
      </c>
      <c r="N530" t="s">
        <v>2147</v>
      </c>
      <c r="O530" t="s">
        <v>394</v>
      </c>
      <c r="P530">
        <v>152</v>
      </c>
      <c r="Q530">
        <v>1602</v>
      </c>
      <c r="R530">
        <v>1602</v>
      </c>
      <c r="S530">
        <v>1511</v>
      </c>
      <c r="T530">
        <v>1507</v>
      </c>
      <c r="U530">
        <v>1602</v>
      </c>
      <c r="V530">
        <v>1602</v>
      </c>
      <c r="W530">
        <v>9999</v>
      </c>
      <c r="X530" t="s">
        <v>38</v>
      </c>
      <c r="Y530">
        <v>1</v>
      </c>
      <c r="Z530">
        <f>ROUND(Table_hqolymsql14p_BridgeInventoryLocation_BRIDGEUNDERLOCATIONS[[#This Row],[VCMIN]] / 100, 0) * 12 + MOD(Table_hqolymsql14p_BridgeInventoryLocation_BRIDGEUNDERLOCATIONS[[#This Row],[VCMIN]], 100)</f>
        <v>194</v>
      </c>
      <c r="AA530">
        <f>Table_hqolymsql14p_BridgeInventoryLocation_BRIDGEUNDERLOCATIONS[[#This Row],[VCMIN_Inches]]-3</f>
        <v>191</v>
      </c>
      <c r="AB53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531" spans="1:28" x14ac:dyDescent="0.3">
      <c r="A531">
        <v>530</v>
      </c>
      <c r="B531" t="s">
        <v>2148</v>
      </c>
      <c r="C531" t="s">
        <v>2149</v>
      </c>
      <c r="D531" t="s">
        <v>32</v>
      </c>
      <c r="E531">
        <v>47.92</v>
      </c>
      <c r="G531">
        <v>0</v>
      </c>
      <c r="H531" t="s">
        <v>51</v>
      </c>
      <c r="I531">
        <v>47.97</v>
      </c>
      <c r="J531" t="s">
        <v>34</v>
      </c>
      <c r="K531">
        <v>47.693882000000002</v>
      </c>
      <c r="L531">
        <v>-122.687062</v>
      </c>
      <c r="M531" t="s">
        <v>2150</v>
      </c>
      <c r="N531" t="s">
        <v>2151</v>
      </c>
      <c r="O531" t="s">
        <v>779</v>
      </c>
      <c r="P531">
        <v>252</v>
      </c>
      <c r="Q531">
        <v>1707</v>
      </c>
      <c r="R531">
        <v>1701</v>
      </c>
      <c r="S531">
        <v>1906</v>
      </c>
      <c r="T531">
        <v>1710</v>
      </c>
      <c r="U531">
        <v>1707</v>
      </c>
      <c r="V531">
        <v>1701</v>
      </c>
      <c r="W531">
        <v>9999</v>
      </c>
      <c r="X531" t="s">
        <v>38</v>
      </c>
      <c r="Y531">
        <v>1</v>
      </c>
      <c r="Z531">
        <f>ROUND(Table_hqolymsql14p_BridgeInventoryLocation_BRIDGEUNDERLOCATIONS[[#This Row],[VCMIN]] / 100, 0) * 12 + MOD(Table_hqolymsql14p_BridgeInventoryLocation_BRIDGEUNDERLOCATIONS[[#This Row],[VCMIN]], 100)</f>
        <v>205</v>
      </c>
      <c r="AA531">
        <f>Table_hqolymsql14p_BridgeInventoryLocation_BRIDGEUNDERLOCATIONS[[#This Row],[VCMIN_Inches]]-3</f>
        <v>202</v>
      </c>
      <c r="AB531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532" spans="1:28" x14ac:dyDescent="0.3">
      <c r="A532">
        <v>531</v>
      </c>
      <c r="B532" t="s">
        <v>2152</v>
      </c>
      <c r="C532" t="s">
        <v>2153</v>
      </c>
      <c r="D532" t="s">
        <v>32</v>
      </c>
      <c r="E532">
        <v>114.36</v>
      </c>
      <c r="G532">
        <v>0</v>
      </c>
      <c r="H532" t="s">
        <v>110</v>
      </c>
      <c r="I532">
        <v>114.29</v>
      </c>
      <c r="J532" t="s">
        <v>34</v>
      </c>
      <c r="K532">
        <v>47.068109</v>
      </c>
      <c r="L532">
        <v>-122.71589899999999</v>
      </c>
      <c r="M532" t="s">
        <v>269</v>
      </c>
      <c r="N532" t="s">
        <v>1063</v>
      </c>
      <c r="O532" t="s">
        <v>2154</v>
      </c>
      <c r="P532">
        <v>369</v>
      </c>
      <c r="Q532">
        <v>1905</v>
      </c>
      <c r="R532">
        <v>1711</v>
      </c>
      <c r="S532">
        <v>1805</v>
      </c>
      <c r="T532">
        <v>1609</v>
      </c>
      <c r="U532">
        <v>1905</v>
      </c>
      <c r="V532">
        <v>1711</v>
      </c>
      <c r="W532">
        <v>9999</v>
      </c>
      <c r="X532" t="s">
        <v>38</v>
      </c>
      <c r="Y532">
        <v>1</v>
      </c>
      <c r="Z532">
        <f>ROUND(Table_hqolymsql14p_BridgeInventoryLocation_BRIDGEUNDERLOCATIONS[[#This Row],[VCMIN]] / 100, 0) * 12 + MOD(Table_hqolymsql14p_BridgeInventoryLocation_BRIDGEUNDERLOCATIONS[[#This Row],[VCMIN]], 100)</f>
        <v>215</v>
      </c>
      <c r="AA532">
        <f>Table_hqolymsql14p_BridgeInventoryLocation_BRIDGEUNDERLOCATIONS[[#This Row],[VCMIN_Inches]]-3</f>
        <v>212</v>
      </c>
      <c r="AB532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533" spans="1:28" x14ac:dyDescent="0.3">
      <c r="A533">
        <v>532</v>
      </c>
      <c r="B533" t="s">
        <v>2155</v>
      </c>
      <c r="C533" t="s">
        <v>2156</v>
      </c>
      <c r="D533" t="s">
        <v>32</v>
      </c>
      <c r="E533">
        <v>88.7</v>
      </c>
      <c r="G533">
        <v>0</v>
      </c>
      <c r="H533" t="s">
        <v>68</v>
      </c>
      <c r="I533">
        <v>82.14</v>
      </c>
      <c r="J533" t="s">
        <v>34</v>
      </c>
      <c r="K533">
        <v>46.969827000000002</v>
      </c>
      <c r="L533">
        <v>-118.568836</v>
      </c>
      <c r="M533" t="s">
        <v>2157</v>
      </c>
      <c r="N533" t="s">
        <v>2158</v>
      </c>
      <c r="O533" t="s">
        <v>237</v>
      </c>
      <c r="P533">
        <v>246</v>
      </c>
      <c r="Q533">
        <v>1806</v>
      </c>
      <c r="R533">
        <v>1804</v>
      </c>
      <c r="S533">
        <v>1707</v>
      </c>
      <c r="T533">
        <v>1703</v>
      </c>
      <c r="U533">
        <v>1806</v>
      </c>
      <c r="V533">
        <v>1804</v>
      </c>
      <c r="W533">
        <v>9999</v>
      </c>
      <c r="X533" t="s">
        <v>38</v>
      </c>
      <c r="Y533">
        <v>1</v>
      </c>
      <c r="Z533">
        <f>ROUND(Table_hqolymsql14p_BridgeInventoryLocation_BRIDGEUNDERLOCATIONS[[#This Row],[VCMIN]] / 100, 0) * 12 + MOD(Table_hqolymsql14p_BridgeInventoryLocation_BRIDGEUNDERLOCATIONS[[#This Row],[VCMIN]], 100)</f>
        <v>220</v>
      </c>
      <c r="AA533">
        <f>Table_hqolymsql14p_BridgeInventoryLocation_BRIDGEUNDERLOCATIONS[[#This Row],[VCMIN_Inches]]-3</f>
        <v>217</v>
      </c>
      <c r="AB53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534" spans="1:28" x14ac:dyDescent="0.3">
      <c r="A534">
        <v>533</v>
      </c>
      <c r="B534" t="s">
        <v>2159</v>
      </c>
      <c r="C534" t="s">
        <v>2160</v>
      </c>
      <c r="D534" t="s">
        <v>32</v>
      </c>
      <c r="E534">
        <v>262.01</v>
      </c>
      <c r="G534">
        <v>0</v>
      </c>
      <c r="H534" t="s">
        <v>33</v>
      </c>
      <c r="I534">
        <v>264.3</v>
      </c>
      <c r="J534" t="s">
        <v>34</v>
      </c>
      <c r="K534">
        <v>47.50412</v>
      </c>
      <c r="L534">
        <v>-117.69142600000001</v>
      </c>
      <c r="M534" t="s">
        <v>895</v>
      </c>
      <c r="N534" t="s">
        <v>896</v>
      </c>
      <c r="O534" t="s">
        <v>37</v>
      </c>
      <c r="P534">
        <v>291</v>
      </c>
      <c r="Q534">
        <v>1604</v>
      </c>
      <c r="R534">
        <v>1604</v>
      </c>
      <c r="S534">
        <v>1601</v>
      </c>
      <c r="T534">
        <v>1601</v>
      </c>
      <c r="U534">
        <v>1604</v>
      </c>
      <c r="V534">
        <v>1604</v>
      </c>
      <c r="W534">
        <v>9999</v>
      </c>
      <c r="X534" t="s">
        <v>38</v>
      </c>
      <c r="Y534">
        <v>1</v>
      </c>
      <c r="Z534">
        <f>ROUND(Table_hqolymsql14p_BridgeInventoryLocation_BRIDGEUNDERLOCATIONS[[#This Row],[VCMIN]] / 100, 0) * 12 + MOD(Table_hqolymsql14p_BridgeInventoryLocation_BRIDGEUNDERLOCATIONS[[#This Row],[VCMIN]], 100)</f>
        <v>196</v>
      </c>
      <c r="AA534">
        <f>Table_hqolymsql14p_BridgeInventoryLocation_BRIDGEUNDERLOCATIONS[[#This Row],[VCMIN_Inches]]-3</f>
        <v>193</v>
      </c>
      <c r="AB53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535" spans="1:28" x14ac:dyDescent="0.3">
      <c r="A535">
        <v>534</v>
      </c>
      <c r="B535" t="s">
        <v>2161</v>
      </c>
      <c r="C535" t="s">
        <v>2162</v>
      </c>
      <c r="D535" t="s">
        <v>32</v>
      </c>
      <c r="E535">
        <v>34.85</v>
      </c>
      <c r="G535">
        <v>0</v>
      </c>
      <c r="H535" t="s">
        <v>344</v>
      </c>
      <c r="I535">
        <v>41.11</v>
      </c>
      <c r="J535" t="s">
        <v>34</v>
      </c>
      <c r="K535">
        <v>47.743422000000002</v>
      </c>
      <c r="L535">
        <v>-122.34544200000001</v>
      </c>
      <c r="M535" t="s">
        <v>345</v>
      </c>
      <c r="N535" t="s">
        <v>2163</v>
      </c>
      <c r="O535" t="s">
        <v>2164</v>
      </c>
      <c r="P535">
        <v>135</v>
      </c>
      <c r="Q535">
        <v>1709</v>
      </c>
      <c r="R535">
        <v>1709</v>
      </c>
      <c r="S535">
        <v>1709</v>
      </c>
      <c r="T535">
        <v>1709</v>
      </c>
      <c r="U535">
        <v>1709</v>
      </c>
      <c r="V535">
        <v>1709</v>
      </c>
      <c r="W535">
        <v>9999</v>
      </c>
      <c r="X535" t="s">
        <v>38</v>
      </c>
      <c r="Y535">
        <v>1</v>
      </c>
      <c r="Z535">
        <f>ROUND(Table_hqolymsql14p_BridgeInventoryLocation_BRIDGEUNDERLOCATIONS[[#This Row],[VCMIN]] / 100, 0) * 12 + MOD(Table_hqolymsql14p_BridgeInventoryLocation_BRIDGEUNDERLOCATIONS[[#This Row],[VCMIN]], 100)</f>
        <v>213</v>
      </c>
      <c r="AA535">
        <f>Table_hqolymsql14p_BridgeInventoryLocation_BRIDGEUNDERLOCATIONS[[#This Row],[VCMIN_Inches]]-3</f>
        <v>210</v>
      </c>
      <c r="AB535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536" spans="1:28" x14ac:dyDescent="0.3">
      <c r="A536">
        <v>535</v>
      </c>
      <c r="B536" t="s">
        <v>2165</v>
      </c>
      <c r="C536" t="s">
        <v>2166</v>
      </c>
      <c r="D536" t="s">
        <v>32</v>
      </c>
      <c r="E536">
        <v>105.52</v>
      </c>
      <c r="G536">
        <v>0</v>
      </c>
      <c r="H536" t="s">
        <v>110</v>
      </c>
      <c r="I536">
        <v>105.45</v>
      </c>
      <c r="J536" t="s">
        <v>34</v>
      </c>
      <c r="K536">
        <v>47.033557000000002</v>
      </c>
      <c r="L536">
        <v>-122.891046</v>
      </c>
      <c r="M536" t="s">
        <v>2167</v>
      </c>
      <c r="N536" t="s">
        <v>2168</v>
      </c>
      <c r="O536" t="s">
        <v>113</v>
      </c>
      <c r="P536">
        <v>170</v>
      </c>
      <c r="Q536">
        <v>1607</v>
      </c>
      <c r="R536">
        <v>1604</v>
      </c>
      <c r="S536">
        <v>1608</v>
      </c>
      <c r="T536">
        <v>1607</v>
      </c>
      <c r="U536">
        <v>1607</v>
      </c>
      <c r="V536">
        <v>1604</v>
      </c>
      <c r="W536">
        <v>9999</v>
      </c>
      <c r="X536" t="s">
        <v>38</v>
      </c>
      <c r="Y536">
        <v>1</v>
      </c>
      <c r="Z536">
        <f>ROUND(Table_hqolymsql14p_BridgeInventoryLocation_BRIDGEUNDERLOCATIONS[[#This Row],[VCMIN]] / 100, 0) * 12 + MOD(Table_hqolymsql14p_BridgeInventoryLocation_BRIDGEUNDERLOCATIONS[[#This Row],[VCMIN]], 100)</f>
        <v>196</v>
      </c>
      <c r="AA536">
        <f>Table_hqolymsql14p_BridgeInventoryLocation_BRIDGEUNDERLOCATIONS[[#This Row],[VCMIN_Inches]]-3</f>
        <v>193</v>
      </c>
      <c r="AB53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537" spans="1:28" x14ac:dyDescent="0.3">
      <c r="A537">
        <v>536</v>
      </c>
      <c r="B537" t="s">
        <v>2169</v>
      </c>
      <c r="C537" t="s">
        <v>2170</v>
      </c>
      <c r="D537" t="s">
        <v>32</v>
      </c>
      <c r="E537">
        <v>45.53</v>
      </c>
      <c r="G537">
        <v>0</v>
      </c>
      <c r="H537" t="s">
        <v>51</v>
      </c>
      <c r="I537">
        <v>45.58</v>
      </c>
      <c r="J537" t="s">
        <v>34</v>
      </c>
      <c r="K537">
        <v>47.661712000000001</v>
      </c>
      <c r="L537">
        <v>-122.692976</v>
      </c>
      <c r="M537" t="s">
        <v>2171</v>
      </c>
      <c r="N537" t="s">
        <v>2172</v>
      </c>
      <c r="O537" t="s">
        <v>779</v>
      </c>
      <c r="P537">
        <v>191</v>
      </c>
      <c r="Q537">
        <v>1708</v>
      </c>
      <c r="R537">
        <v>1708</v>
      </c>
      <c r="S537">
        <v>1601</v>
      </c>
      <c r="T537">
        <v>1508</v>
      </c>
      <c r="U537">
        <v>1708</v>
      </c>
      <c r="V537">
        <v>1708</v>
      </c>
      <c r="W537">
        <v>9999</v>
      </c>
      <c r="X537" t="s">
        <v>38</v>
      </c>
      <c r="Y537">
        <v>1</v>
      </c>
      <c r="Z537">
        <f>ROUND(Table_hqolymsql14p_BridgeInventoryLocation_BRIDGEUNDERLOCATIONS[[#This Row],[VCMIN]] / 100, 0) * 12 + MOD(Table_hqolymsql14p_BridgeInventoryLocation_BRIDGEUNDERLOCATIONS[[#This Row],[VCMIN]], 100)</f>
        <v>212</v>
      </c>
      <c r="AA537">
        <f>Table_hqolymsql14p_BridgeInventoryLocation_BRIDGEUNDERLOCATIONS[[#This Row],[VCMIN_Inches]]-3</f>
        <v>209</v>
      </c>
      <c r="AB537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538" spans="1:28" x14ac:dyDescent="0.3">
      <c r="A538">
        <v>537</v>
      </c>
      <c r="B538" t="s">
        <v>2173</v>
      </c>
      <c r="C538" t="s">
        <v>2174</v>
      </c>
      <c r="D538" t="s">
        <v>32</v>
      </c>
      <c r="E538">
        <v>37.768999999999998</v>
      </c>
      <c r="G538">
        <v>0</v>
      </c>
      <c r="H538" t="s">
        <v>51</v>
      </c>
      <c r="I538">
        <v>37.82</v>
      </c>
      <c r="J538" t="s">
        <v>34</v>
      </c>
      <c r="K538">
        <v>47.563958</v>
      </c>
      <c r="L538">
        <v>-122.678151</v>
      </c>
      <c r="M538" t="s">
        <v>2175</v>
      </c>
      <c r="N538" t="s">
        <v>2176</v>
      </c>
      <c r="O538" t="s">
        <v>779</v>
      </c>
      <c r="P538">
        <v>240</v>
      </c>
      <c r="Q538">
        <v>1800</v>
      </c>
      <c r="R538">
        <v>1706</v>
      </c>
      <c r="S538">
        <v>1704</v>
      </c>
      <c r="T538">
        <v>1611</v>
      </c>
      <c r="U538">
        <v>1800</v>
      </c>
      <c r="V538">
        <v>1706</v>
      </c>
      <c r="W538">
        <v>9999</v>
      </c>
      <c r="X538" t="s">
        <v>38</v>
      </c>
      <c r="Y538">
        <v>1</v>
      </c>
      <c r="Z538">
        <f>ROUND(Table_hqolymsql14p_BridgeInventoryLocation_BRIDGEUNDERLOCATIONS[[#This Row],[VCMIN]] / 100, 0) * 12 + MOD(Table_hqolymsql14p_BridgeInventoryLocation_BRIDGEUNDERLOCATIONS[[#This Row],[VCMIN]], 100)</f>
        <v>210</v>
      </c>
      <c r="AA538">
        <f>Table_hqolymsql14p_BridgeInventoryLocation_BRIDGEUNDERLOCATIONS[[#This Row],[VCMIN_Inches]]-3</f>
        <v>207</v>
      </c>
      <c r="AB53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539" spans="1:28" x14ac:dyDescent="0.3">
      <c r="A539">
        <v>538</v>
      </c>
      <c r="B539" t="s">
        <v>2177</v>
      </c>
      <c r="C539" t="s">
        <v>2178</v>
      </c>
      <c r="D539" t="s">
        <v>32</v>
      </c>
      <c r="E539">
        <v>3</v>
      </c>
      <c r="G539">
        <v>0</v>
      </c>
      <c r="H539" t="s">
        <v>296</v>
      </c>
      <c r="I539">
        <v>2.99</v>
      </c>
      <c r="J539" t="s">
        <v>34</v>
      </c>
      <c r="K539">
        <v>45.615400000000001</v>
      </c>
      <c r="L539">
        <v>-122.612956</v>
      </c>
      <c r="M539" t="s">
        <v>2179</v>
      </c>
      <c r="N539" t="s">
        <v>2180</v>
      </c>
      <c r="O539" t="s">
        <v>298</v>
      </c>
      <c r="P539">
        <v>297</v>
      </c>
      <c r="Q539">
        <v>2106</v>
      </c>
      <c r="R539">
        <v>2005</v>
      </c>
      <c r="S539">
        <v>1901</v>
      </c>
      <c r="T539">
        <v>1608</v>
      </c>
      <c r="U539">
        <v>2106</v>
      </c>
      <c r="V539">
        <v>2005</v>
      </c>
      <c r="W539">
        <v>9999</v>
      </c>
      <c r="X539" t="s">
        <v>38</v>
      </c>
      <c r="Y539">
        <v>1</v>
      </c>
      <c r="Z539">
        <f>ROUND(Table_hqolymsql14p_BridgeInventoryLocation_BRIDGEUNDERLOCATIONS[[#This Row],[VCMIN]] / 100, 0) * 12 + MOD(Table_hqolymsql14p_BridgeInventoryLocation_BRIDGEUNDERLOCATIONS[[#This Row],[VCMIN]], 100)</f>
        <v>245</v>
      </c>
      <c r="AA539">
        <f>Table_hqolymsql14p_BridgeInventoryLocation_BRIDGEUNDERLOCATIONS[[#This Row],[VCMIN_Inches]]-3</f>
        <v>242</v>
      </c>
      <c r="AB539">
        <f>(TRUNC((Table_hqolymsql14p_BridgeInventoryLocation_BRIDGEUNDERLOCATIONS[[#This Row],[Reported Inches]]/12))*100) + MOD(Table_hqolymsql14p_BridgeInventoryLocation_BRIDGEUNDERLOCATIONS[[#This Row],[Reported Inches]], 12)</f>
        <v>2002</v>
      </c>
    </row>
    <row r="540" spans="1:28" x14ac:dyDescent="0.3">
      <c r="A540">
        <v>539</v>
      </c>
      <c r="B540" t="s">
        <v>2181</v>
      </c>
      <c r="C540" t="s">
        <v>2182</v>
      </c>
      <c r="D540" t="s">
        <v>32</v>
      </c>
      <c r="E540">
        <v>0.76700000000000002</v>
      </c>
      <c r="G540">
        <v>0</v>
      </c>
      <c r="H540" t="s">
        <v>98</v>
      </c>
      <c r="I540">
        <v>0.77</v>
      </c>
      <c r="J540" t="s">
        <v>34</v>
      </c>
      <c r="K540">
        <v>47.462685</v>
      </c>
      <c r="L540">
        <v>-122.249566</v>
      </c>
      <c r="M540" t="s">
        <v>2183</v>
      </c>
      <c r="N540" t="s">
        <v>2184</v>
      </c>
      <c r="O540" t="s">
        <v>101</v>
      </c>
      <c r="P540">
        <v>205</v>
      </c>
      <c r="Q540">
        <v>1609</v>
      </c>
      <c r="R540">
        <v>1602</v>
      </c>
      <c r="S540">
        <v>1711</v>
      </c>
      <c r="T540">
        <v>1706</v>
      </c>
      <c r="U540">
        <v>1609</v>
      </c>
      <c r="V540">
        <v>1602</v>
      </c>
      <c r="W540">
        <v>9999</v>
      </c>
      <c r="X540" t="s">
        <v>38</v>
      </c>
      <c r="Y540">
        <v>1</v>
      </c>
      <c r="Z540">
        <f>ROUND(Table_hqolymsql14p_BridgeInventoryLocation_BRIDGEUNDERLOCATIONS[[#This Row],[VCMIN]] / 100, 0) * 12 + MOD(Table_hqolymsql14p_BridgeInventoryLocation_BRIDGEUNDERLOCATIONS[[#This Row],[VCMIN]], 100)</f>
        <v>194</v>
      </c>
      <c r="AA540">
        <f>Table_hqolymsql14p_BridgeInventoryLocation_BRIDGEUNDERLOCATIONS[[#This Row],[VCMIN_Inches]]-3</f>
        <v>191</v>
      </c>
      <c r="AB54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541" spans="1:28" x14ac:dyDescent="0.3">
      <c r="A541">
        <v>540</v>
      </c>
      <c r="B541" t="s">
        <v>2185</v>
      </c>
      <c r="C541" t="s">
        <v>2186</v>
      </c>
      <c r="D541" t="s">
        <v>32</v>
      </c>
      <c r="E541">
        <v>171.28200000000001</v>
      </c>
      <c r="G541">
        <v>0</v>
      </c>
      <c r="H541" t="s">
        <v>110</v>
      </c>
      <c r="I541">
        <v>171.22</v>
      </c>
      <c r="J541" t="s">
        <v>34</v>
      </c>
      <c r="K541">
        <v>47.686801000000003</v>
      </c>
      <c r="L541">
        <v>-122.32662000000001</v>
      </c>
      <c r="M541" t="s">
        <v>2187</v>
      </c>
      <c r="N541" t="s">
        <v>2188</v>
      </c>
      <c r="O541" t="s">
        <v>113</v>
      </c>
      <c r="P541">
        <v>302</v>
      </c>
      <c r="Q541">
        <v>1906</v>
      </c>
      <c r="R541">
        <v>1906</v>
      </c>
      <c r="S541">
        <v>2004</v>
      </c>
      <c r="T541">
        <v>1900</v>
      </c>
      <c r="U541">
        <v>1906</v>
      </c>
      <c r="V541">
        <v>1906</v>
      </c>
      <c r="W541">
        <v>9999</v>
      </c>
      <c r="X541" t="s">
        <v>38</v>
      </c>
      <c r="Y541">
        <v>1</v>
      </c>
      <c r="Z541">
        <f>ROUND(Table_hqolymsql14p_BridgeInventoryLocation_BRIDGEUNDERLOCATIONS[[#This Row],[VCMIN]] / 100, 0) * 12 + MOD(Table_hqolymsql14p_BridgeInventoryLocation_BRIDGEUNDERLOCATIONS[[#This Row],[VCMIN]], 100)</f>
        <v>234</v>
      </c>
      <c r="AA541">
        <f>Table_hqolymsql14p_BridgeInventoryLocation_BRIDGEUNDERLOCATIONS[[#This Row],[VCMIN_Inches]]-3</f>
        <v>231</v>
      </c>
      <c r="AB541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542" spans="1:28" x14ac:dyDescent="0.3">
      <c r="A542">
        <v>541</v>
      </c>
      <c r="B542" t="s">
        <v>2189</v>
      </c>
      <c r="C542" t="s">
        <v>2190</v>
      </c>
      <c r="D542" t="s">
        <v>32</v>
      </c>
      <c r="E542">
        <v>102.66</v>
      </c>
      <c r="G542">
        <v>0</v>
      </c>
      <c r="H542" t="s">
        <v>68</v>
      </c>
      <c r="I542">
        <v>96.1</v>
      </c>
      <c r="J542" t="s">
        <v>34</v>
      </c>
      <c r="K542">
        <v>47.111187999999999</v>
      </c>
      <c r="L542">
        <v>-118.389011</v>
      </c>
      <c r="M542" t="s">
        <v>69</v>
      </c>
      <c r="N542" t="s">
        <v>37</v>
      </c>
      <c r="O542" t="s">
        <v>70</v>
      </c>
      <c r="P542">
        <v>139</v>
      </c>
      <c r="Q542">
        <v>1709</v>
      </c>
      <c r="R542">
        <v>1708</v>
      </c>
      <c r="U542">
        <v>1709</v>
      </c>
      <c r="V542">
        <v>1708</v>
      </c>
      <c r="W542">
        <v>9999</v>
      </c>
      <c r="X542" t="s">
        <v>38</v>
      </c>
      <c r="Y542">
        <v>1</v>
      </c>
      <c r="Z542">
        <f>ROUND(Table_hqolymsql14p_BridgeInventoryLocation_BRIDGEUNDERLOCATIONS[[#This Row],[VCMIN]] / 100, 0) * 12 + MOD(Table_hqolymsql14p_BridgeInventoryLocation_BRIDGEUNDERLOCATIONS[[#This Row],[VCMIN]], 100)</f>
        <v>212</v>
      </c>
      <c r="AA542">
        <f>Table_hqolymsql14p_BridgeInventoryLocation_BRIDGEUNDERLOCATIONS[[#This Row],[VCMIN_Inches]]-3</f>
        <v>209</v>
      </c>
      <c r="AB542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543" spans="1:28" x14ac:dyDescent="0.3">
      <c r="A543">
        <v>542</v>
      </c>
      <c r="B543" t="s">
        <v>2191</v>
      </c>
      <c r="C543" t="s">
        <v>2192</v>
      </c>
      <c r="D543" t="s">
        <v>32</v>
      </c>
      <c r="E543">
        <v>268.26</v>
      </c>
      <c r="G543">
        <v>0</v>
      </c>
      <c r="H543" t="s">
        <v>33</v>
      </c>
      <c r="I543">
        <v>270.55</v>
      </c>
      <c r="J543" t="s">
        <v>34</v>
      </c>
      <c r="K543">
        <v>47.565863</v>
      </c>
      <c r="L543">
        <v>-117.593602</v>
      </c>
      <c r="M543" t="s">
        <v>1089</v>
      </c>
      <c r="N543" t="s">
        <v>1090</v>
      </c>
      <c r="O543" t="s">
        <v>37</v>
      </c>
      <c r="P543">
        <v>344</v>
      </c>
      <c r="Q543">
        <v>1600</v>
      </c>
      <c r="R543">
        <v>1600</v>
      </c>
      <c r="S543">
        <v>1611</v>
      </c>
      <c r="T543">
        <v>1611</v>
      </c>
      <c r="U543">
        <v>1600</v>
      </c>
      <c r="V543">
        <v>1600</v>
      </c>
      <c r="W543">
        <v>9999</v>
      </c>
      <c r="X543" t="s">
        <v>38</v>
      </c>
      <c r="Y543">
        <v>1</v>
      </c>
      <c r="Z543">
        <f>ROUND(Table_hqolymsql14p_BridgeInventoryLocation_BRIDGEUNDERLOCATIONS[[#This Row],[VCMIN]] / 100, 0) * 12 + MOD(Table_hqolymsql14p_BridgeInventoryLocation_BRIDGEUNDERLOCATIONS[[#This Row],[VCMIN]], 100)</f>
        <v>192</v>
      </c>
      <c r="AA543">
        <f>Table_hqolymsql14p_BridgeInventoryLocation_BRIDGEUNDERLOCATIONS[[#This Row],[VCMIN_Inches]]-3</f>
        <v>189</v>
      </c>
      <c r="AB543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544" spans="1:28" x14ac:dyDescent="0.3">
      <c r="A544">
        <v>543</v>
      </c>
      <c r="B544" t="s">
        <v>2193</v>
      </c>
      <c r="C544" t="s">
        <v>2194</v>
      </c>
      <c r="D544" t="s">
        <v>32</v>
      </c>
      <c r="E544">
        <v>6.73</v>
      </c>
      <c r="G544">
        <v>0</v>
      </c>
      <c r="H544" t="s">
        <v>2195</v>
      </c>
      <c r="I544">
        <v>6.57</v>
      </c>
      <c r="J544" t="s">
        <v>34</v>
      </c>
      <c r="K544">
        <v>47.650413</v>
      </c>
      <c r="L544">
        <v>-122.650367</v>
      </c>
      <c r="M544" t="s">
        <v>2196</v>
      </c>
      <c r="N544" t="s">
        <v>2197</v>
      </c>
      <c r="O544" t="s">
        <v>2198</v>
      </c>
      <c r="P544">
        <v>208</v>
      </c>
      <c r="Q544">
        <v>1508</v>
      </c>
      <c r="R544">
        <v>1503</v>
      </c>
      <c r="S544">
        <v>1501</v>
      </c>
      <c r="T544">
        <v>1501</v>
      </c>
      <c r="U544">
        <v>1508</v>
      </c>
      <c r="V544">
        <v>1503</v>
      </c>
      <c r="W544">
        <v>9999</v>
      </c>
      <c r="X544" t="s">
        <v>38</v>
      </c>
      <c r="Y544">
        <v>1</v>
      </c>
      <c r="Z544">
        <f>ROUND(Table_hqolymsql14p_BridgeInventoryLocation_BRIDGEUNDERLOCATIONS[[#This Row],[VCMIN]] / 100, 0) * 12 + MOD(Table_hqolymsql14p_BridgeInventoryLocation_BRIDGEUNDERLOCATIONS[[#This Row],[VCMIN]], 100)</f>
        <v>183</v>
      </c>
      <c r="AA544">
        <f>Table_hqolymsql14p_BridgeInventoryLocation_BRIDGEUNDERLOCATIONS[[#This Row],[VCMIN_Inches]]-3</f>
        <v>180</v>
      </c>
      <c r="AB544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545" spans="1:28" x14ac:dyDescent="0.3">
      <c r="A545">
        <v>544</v>
      </c>
      <c r="B545" t="s">
        <v>2199</v>
      </c>
      <c r="C545" t="s">
        <v>2200</v>
      </c>
      <c r="D545" t="s">
        <v>32</v>
      </c>
      <c r="E545">
        <v>101.37</v>
      </c>
      <c r="G545">
        <v>0</v>
      </c>
      <c r="H545" t="s">
        <v>110</v>
      </c>
      <c r="I545">
        <v>101.3</v>
      </c>
      <c r="J545" t="s">
        <v>34</v>
      </c>
      <c r="K545">
        <v>46.980930999999998</v>
      </c>
      <c r="L545">
        <v>-122.926958</v>
      </c>
      <c r="M545" t="s">
        <v>2201</v>
      </c>
      <c r="N545" t="s">
        <v>2202</v>
      </c>
      <c r="O545" t="s">
        <v>113</v>
      </c>
      <c r="P545">
        <v>198</v>
      </c>
      <c r="Q545">
        <v>1611</v>
      </c>
      <c r="R545">
        <v>1611</v>
      </c>
      <c r="S545">
        <v>1611</v>
      </c>
      <c r="T545">
        <v>1611</v>
      </c>
      <c r="U545">
        <v>1611</v>
      </c>
      <c r="V545">
        <v>1611</v>
      </c>
      <c r="W545">
        <v>9999</v>
      </c>
      <c r="X545" t="s">
        <v>38</v>
      </c>
      <c r="Y545">
        <v>1</v>
      </c>
      <c r="Z545">
        <f>ROUND(Table_hqolymsql14p_BridgeInventoryLocation_BRIDGEUNDERLOCATIONS[[#This Row],[VCMIN]] / 100, 0) * 12 + MOD(Table_hqolymsql14p_BridgeInventoryLocation_BRIDGEUNDERLOCATIONS[[#This Row],[VCMIN]], 100)</f>
        <v>203</v>
      </c>
      <c r="AA545">
        <f>Table_hqolymsql14p_BridgeInventoryLocation_BRIDGEUNDERLOCATIONS[[#This Row],[VCMIN_Inches]]-3</f>
        <v>200</v>
      </c>
      <c r="AB545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546" spans="1:28" x14ac:dyDescent="0.3">
      <c r="A546">
        <v>545</v>
      </c>
      <c r="B546" t="s">
        <v>2203</v>
      </c>
      <c r="C546" t="s">
        <v>2204</v>
      </c>
      <c r="D546" t="s">
        <v>32</v>
      </c>
      <c r="E546">
        <v>21.719000000000001</v>
      </c>
      <c r="G546">
        <v>0</v>
      </c>
      <c r="H546" t="s">
        <v>201</v>
      </c>
      <c r="I546">
        <v>23.8</v>
      </c>
      <c r="J546" t="s">
        <v>34</v>
      </c>
      <c r="K546">
        <v>47.484479</v>
      </c>
      <c r="L546">
        <v>-122.630782</v>
      </c>
      <c r="M546" t="s">
        <v>2205</v>
      </c>
      <c r="N546" t="s">
        <v>2206</v>
      </c>
      <c r="O546" t="s">
        <v>204</v>
      </c>
      <c r="P546">
        <v>265</v>
      </c>
      <c r="Q546">
        <v>1605</v>
      </c>
      <c r="R546">
        <v>1605</v>
      </c>
      <c r="S546">
        <v>1708</v>
      </c>
      <c r="T546">
        <v>1708</v>
      </c>
      <c r="U546">
        <v>1605</v>
      </c>
      <c r="V546">
        <v>1605</v>
      </c>
      <c r="W546">
        <v>9999</v>
      </c>
      <c r="X546" t="s">
        <v>38</v>
      </c>
      <c r="Y546">
        <v>1</v>
      </c>
      <c r="Z546">
        <f>ROUND(Table_hqolymsql14p_BridgeInventoryLocation_BRIDGEUNDERLOCATIONS[[#This Row],[VCMIN]] / 100, 0) * 12 + MOD(Table_hqolymsql14p_BridgeInventoryLocation_BRIDGEUNDERLOCATIONS[[#This Row],[VCMIN]], 100)</f>
        <v>197</v>
      </c>
      <c r="AA546">
        <f>Table_hqolymsql14p_BridgeInventoryLocation_BRIDGEUNDERLOCATIONS[[#This Row],[VCMIN_Inches]]-3</f>
        <v>194</v>
      </c>
      <c r="AB546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547" spans="1:28" x14ac:dyDescent="0.3">
      <c r="A547">
        <v>546</v>
      </c>
      <c r="B547" t="s">
        <v>2207</v>
      </c>
      <c r="C547" t="s">
        <v>2208</v>
      </c>
      <c r="D547" t="s">
        <v>32</v>
      </c>
      <c r="E547">
        <v>134.07</v>
      </c>
      <c r="G547">
        <v>0</v>
      </c>
      <c r="H547" t="s">
        <v>110</v>
      </c>
      <c r="I547">
        <v>134.01</v>
      </c>
      <c r="J547" t="s">
        <v>34</v>
      </c>
      <c r="K547">
        <v>47.234527999999997</v>
      </c>
      <c r="L547">
        <v>-122.42761900000001</v>
      </c>
      <c r="M547" t="s">
        <v>2209</v>
      </c>
      <c r="N547" t="s">
        <v>2210</v>
      </c>
      <c r="O547" t="s">
        <v>113</v>
      </c>
      <c r="P547">
        <v>322</v>
      </c>
      <c r="Q547">
        <v>1808</v>
      </c>
      <c r="R547">
        <v>1706</v>
      </c>
      <c r="S547">
        <v>2105</v>
      </c>
      <c r="T547">
        <v>2000</v>
      </c>
      <c r="U547">
        <v>1808</v>
      </c>
      <c r="V547">
        <v>1706</v>
      </c>
      <c r="W547">
        <v>9999</v>
      </c>
      <c r="X547" t="s">
        <v>38</v>
      </c>
      <c r="Y547">
        <v>1</v>
      </c>
      <c r="Z547">
        <f>ROUND(Table_hqolymsql14p_BridgeInventoryLocation_BRIDGEUNDERLOCATIONS[[#This Row],[VCMIN]] / 100, 0) * 12 + MOD(Table_hqolymsql14p_BridgeInventoryLocation_BRIDGEUNDERLOCATIONS[[#This Row],[VCMIN]], 100)</f>
        <v>210</v>
      </c>
      <c r="AA547">
        <f>Table_hqolymsql14p_BridgeInventoryLocation_BRIDGEUNDERLOCATIONS[[#This Row],[VCMIN_Inches]]-3</f>
        <v>207</v>
      </c>
      <c r="AB54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548" spans="1:28" x14ac:dyDescent="0.3">
      <c r="A548">
        <v>547</v>
      </c>
      <c r="B548" t="s">
        <v>2211</v>
      </c>
      <c r="C548" t="s">
        <v>2212</v>
      </c>
      <c r="D548" t="s">
        <v>32</v>
      </c>
      <c r="E548">
        <v>12.01</v>
      </c>
      <c r="G548">
        <v>0</v>
      </c>
      <c r="H548" t="s">
        <v>207</v>
      </c>
      <c r="I548">
        <v>12.06</v>
      </c>
      <c r="J548" t="s">
        <v>34</v>
      </c>
      <c r="K548">
        <v>47.758277999999997</v>
      </c>
      <c r="L548">
        <v>-122.163995</v>
      </c>
      <c r="M548" t="s">
        <v>2213</v>
      </c>
      <c r="N548" t="s">
        <v>2214</v>
      </c>
      <c r="O548" t="s">
        <v>210</v>
      </c>
      <c r="P548">
        <v>265</v>
      </c>
      <c r="Q548">
        <v>1705</v>
      </c>
      <c r="R548">
        <v>1705</v>
      </c>
      <c r="S548">
        <v>1705</v>
      </c>
      <c r="T548">
        <v>1705</v>
      </c>
      <c r="U548">
        <v>1705</v>
      </c>
      <c r="V548">
        <v>1705</v>
      </c>
      <c r="W548">
        <v>9999</v>
      </c>
      <c r="X548" t="s">
        <v>38</v>
      </c>
      <c r="Y548">
        <v>1</v>
      </c>
      <c r="Z548">
        <f>ROUND(Table_hqolymsql14p_BridgeInventoryLocation_BRIDGEUNDERLOCATIONS[[#This Row],[VCMIN]] / 100, 0) * 12 + MOD(Table_hqolymsql14p_BridgeInventoryLocation_BRIDGEUNDERLOCATIONS[[#This Row],[VCMIN]], 100)</f>
        <v>209</v>
      </c>
      <c r="AA548">
        <f>Table_hqolymsql14p_BridgeInventoryLocation_BRIDGEUNDERLOCATIONS[[#This Row],[VCMIN_Inches]]-3</f>
        <v>206</v>
      </c>
      <c r="AB548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549" spans="1:28" x14ac:dyDescent="0.3">
      <c r="A549">
        <v>548</v>
      </c>
      <c r="B549" t="s">
        <v>2215</v>
      </c>
      <c r="C549" t="s">
        <v>2216</v>
      </c>
      <c r="D549" t="s">
        <v>32</v>
      </c>
      <c r="E549">
        <v>254.66499999999999</v>
      </c>
      <c r="G549">
        <v>0</v>
      </c>
      <c r="H549" t="s">
        <v>110</v>
      </c>
      <c r="I549">
        <v>254.6</v>
      </c>
      <c r="J549" t="s">
        <v>34</v>
      </c>
      <c r="K549">
        <v>48.768048</v>
      </c>
      <c r="L549">
        <v>-122.46236399999999</v>
      </c>
      <c r="M549" t="s">
        <v>2217</v>
      </c>
      <c r="N549" t="s">
        <v>451</v>
      </c>
      <c r="O549" t="s">
        <v>113</v>
      </c>
      <c r="P549">
        <v>151</v>
      </c>
      <c r="Q549">
        <v>1604</v>
      </c>
      <c r="R549">
        <v>1604</v>
      </c>
      <c r="S549">
        <v>1603</v>
      </c>
      <c r="T549">
        <v>1508</v>
      </c>
      <c r="U549">
        <v>1604</v>
      </c>
      <c r="V549">
        <v>1604</v>
      </c>
      <c r="W549">
        <v>9999</v>
      </c>
      <c r="X549" t="s">
        <v>38</v>
      </c>
      <c r="Y549">
        <v>1</v>
      </c>
      <c r="Z549">
        <f>ROUND(Table_hqolymsql14p_BridgeInventoryLocation_BRIDGEUNDERLOCATIONS[[#This Row],[VCMIN]] / 100, 0) * 12 + MOD(Table_hqolymsql14p_BridgeInventoryLocation_BRIDGEUNDERLOCATIONS[[#This Row],[VCMIN]], 100)</f>
        <v>196</v>
      </c>
      <c r="AA549">
        <f>Table_hqolymsql14p_BridgeInventoryLocation_BRIDGEUNDERLOCATIONS[[#This Row],[VCMIN_Inches]]-3</f>
        <v>193</v>
      </c>
      <c r="AB54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550" spans="1:28" x14ac:dyDescent="0.3">
      <c r="A550">
        <v>549</v>
      </c>
      <c r="B550" t="s">
        <v>2218</v>
      </c>
      <c r="C550" t="s">
        <v>2219</v>
      </c>
      <c r="D550" t="s">
        <v>32</v>
      </c>
      <c r="E550">
        <v>0.251</v>
      </c>
      <c r="G550">
        <v>0</v>
      </c>
      <c r="H550" t="s">
        <v>402</v>
      </c>
      <c r="I550">
        <v>0.25</v>
      </c>
      <c r="J550" t="s">
        <v>34</v>
      </c>
      <c r="K550">
        <v>47.755319</v>
      </c>
      <c r="L550">
        <v>-122.16538199999999</v>
      </c>
      <c r="M550" t="s">
        <v>2220</v>
      </c>
      <c r="N550" t="s">
        <v>53</v>
      </c>
      <c r="O550" t="s">
        <v>2221</v>
      </c>
      <c r="P550">
        <v>27</v>
      </c>
      <c r="Q550">
        <v>1508</v>
      </c>
      <c r="R550">
        <v>1507</v>
      </c>
      <c r="S550">
        <v>1510</v>
      </c>
      <c r="T550">
        <v>1509</v>
      </c>
      <c r="U550">
        <v>1508</v>
      </c>
      <c r="V550">
        <v>1507</v>
      </c>
      <c r="W550">
        <v>9999</v>
      </c>
      <c r="X550" t="s">
        <v>38</v>
      </c>
      <c r="Y550">
        <v>1</v>
      </c>
      <c r="Z550">
        <f>ROUND(Table_hqolymsql14p_BridgeInventoryLocation_BRIDGEUNDERLOCATIONS[[#This Row],[VCMIN]] / 100, 0) * 12 + MOD(Table_hqolymsql14p_BridgeInventoryLocation_BRIDGEUNDERLOCATIONS[[#This Row],[VCMIN]], 100)</f>
        <v>187</v>
      </c>
      <c r="AA550">
        <f>Table_hqolymsql14p_BridgeInventoryLocation_BRIDGEUNDERLOCATIONS[[#This Row],[VCMIN_Inches]]-3</f>
        <v>184</v>
      </c>
      <c r="AB550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551" spans="1:28" x14ac:dyDescent="0.3">
      <c r="A551">
        <v>550</v>
      </c>
      <c r="B551" t="s">
        <v>2222</v>
      </c>
      <c r="C551" t="s">
        <v>2223</v>
      </c>
      <c r="D551" t="s">
        <v>32</v>
      </c>
      <c r="E551">
        <v>3.83</v>
      </c>
      <c r="G551">
        <v>0</v>
      </c>
      <c r="H551" t="s">
        <v>120</v>
      </c>
      <c r="I551">
        <v>3.83</v>
      </c>
      <c r="J551" t="s">
        <v>34</v>
      </c>
      <c r="K551">
        <v>46.259031999999998</v>
      </c>
      <c r="L551">
        <v>-119.28672299999999</v>
      </c>
      <c r="M551" t="s">
        <v>2224</v>
      </c>
      <c r="N551" t="s">
        <v>521</v>
      </c>
      <c r="O551" t="s">
        <v>123</v>
      </c>
      <c r="P551">
        <v>386</v>
      </c>
      <c r="Q551">
        <v>1706</v>
      </c>
      <c r="R551">
        <v>1706</v>
      </c>
      <c r="S551">
        <v>1710</v>
      </c>
      <c r="T551">
        <v>1710</v>
      </c>
      <c r="U551">
        <v>1706</v>
      </c>
      <c r="V551">
        <v>1706</v>
      </c>
      <c r="W551">
        <v>9999</v>
      </c>
      <c r="X551" t="s">
        <v>38</v>
      </c>
      <c r="Y551">
        <v>1</v>
      </c>
      <c r="Z551">
        <f>ROUND(Table_hqolymsql14p_BridgeInventoryLocation_BRIDGEUNDERLOCATIONS[[#This Row],[VCMIN]] / 100, 0) * 12 + MOD(Table_hqolymsql14p_BridgeInventoryLocation_BRIDGEUNDERLOCATIONS[[#This Row],[VCMIN]], 100)</f>
        <v>210</v>
      </c>
      <c r="AA551">
        <f>Table_hqolymsql14p_BridgeInventoryLocation_BRIDGEUNDERLOCATIONS[[#This Row],[VCMIN_Inches]]-3</f>
        <v>207</v>
      </c>
      <c r="AB551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552" spans="1:28" x14ac:dyDescent="0.3">
      <c r="A552">
        <v>551</v>
      </c>
      <c r="B552" t="s">
        <v>2225</v>
      </c>
      <c r="C552" t="s">
        <v>2226</v>
      </c>
      <c r="D552" t="s">
        <v>32</v>
      </c>
      <c r="E552">
        <v>34.74</v>
      </c>
      <c r="G552">
        <v>0</v>
      </c>
      <c r="H552" t="s">
        <v>92</v>
      </c>
      <c r="I552">
        <v>34.770000000000003</v>
      </c>
      <c r="J552" t="s">
        <v>34</v>
      </c>
      <c r="K552">
        <v>46.584957000000003</v>
      </c>
      <c r="L552">
        <v>-120.472843</v>
      </c>
      <c r="M552" t="s">
        <v>2227</v>
      </c>
      <c r="N552" t="s">
        <v>2228</v>
      </c>
      <c r="O552" t="s">
        <v>2229</v>
      </c>
      <c r="P552">
        <v>158</v>
      </c>
      <c r="Q552">
        <v>1606</v>
      </c>
      <c r="R552">
        <v>1606</v>
      </c>
      <c r="S552">
        <v>1606</v>
      </c>
      <c r="T552">
        <v>1606</v>
      </c>
      <c r="U552">
        <v>1606</v>
      </c>
      <c r="V552">
        <v>1606</v>
      </c>
      <c r="W552">
        <v>9999</v>
      </c>
      <c r="X552" t="s">
        <v>38</v>
      </c>
      <c r="Y552">
        <v>1</v>
      </c>
      <c r="Z552">
        <f>ROUND(Table_hqolymsql14p_BridgeInventoryLocation_BRIDGEUNDERLOCATIONS[[#This Row],[VCMIN]] / 100, 0) * 12 + MOD(Table_hqolymsql14p_BridgeInventoryLocation_BRIDGEUNDERLOCATIONS[[#This Row],[VCMIN]], 100)</f>
        <v>198</v>
      </c>
      <c r="AA552">
        <f>Table_hqolymsql14p_BridgeInventoryLocation_BRIDGEUNDERLOCATIONS[[#This Row],[VCMIN_Inches]]-3</f>
        <v>195</v>
      </c>
      <c r="AB55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553" spans="1:28" x14ac:dyDescent="0.3">
      <c r="A553">
        <v>552</v>
      </c>
      <c r="B553" t="s">
        <v>2230</v>
      </c>
      <c r="C553" t="s">
        <v>2231</v>
      </c>
      <c r="D553" t="s">
        <v>32</v>
      </c>
      <c r="E553">
        <v>49.91</v>
      </c>
      <c r="G553">
        <v>0</v>
      </c>
      <c r="H553" t="s">
        <v>110</v>
      </c>
      <c r="I553">
        <v>49.84</v>
      </c>
      <c r="J553" t="s">
        <v>34</v>
      </c>
      <c r="K553">
        <v>46.284408999999997</v>
      </c>
      <c r="L553">
        <v>-122.90284</v>
      </c>
      <c r="M553" t="s">
        <v>2232</v>
      </c>
      <c r="N553" t="s">
        <v>2233</v>
      </c>
      <c r="O553" t="s">
        <v>113</v>
      </c>
      <c r="P553">
        <v>290</v>
      </c>
      <c r="Q553">
        <v>1710</v>
      </c>
      <c r="R553">
        <v>1704</v>
      </c>
      <c r="S553">
        <v>1609</v>
      </c>
      <c r="T553">
        <v>1604</v>
      </c>
      <c r="U553">
        <v>1710</v>
      </c>
      <c r="V553">
        <v>1704</v>
      </c>
      <c r="W553">
        <v>9999</v>
      </c>
      <c r="X553" t="s">
        <v>38</v>
      </c>
      <c r="Y553">
        <v>1</v>
      </c>
      <c r="Z553">
        <f>ROUND(Table_hqolymsql14p_BridgeInventoryLocation_BRIDGEUNDERLOCATIONS[[#This Row],[VCMIN]] / 100, 0) * 12 + MOD(Table_hqolymsql14p_BridgeInventoryLocation_BRIDGEUNDERLOCATIONS[[#This Row],[VCMIN]], 100)</f>
        <v>208</v>
      </c>
      <c r="AA553">
        <f>Table_hqolymsql14p_BridgeInventoryLocation_BRIDGEUNDERLOCATIONS[[#This Row],[VCMIN_Inches]]-3</f>
        <v>205</v>
      </c>
      <c r="AB55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554" spans="1:28" x14ac:dyDescent="0.3">
      <c r="A554">
        <v>553</v>
      </c>
      <c r="B554" t="s">
        <v>2234</v>
      </c>
      <c r="C554" t="s">
        <v>2235</v>
      </c>
      <c r="D554" t="s">
        <v>32</v>
      </c>
      <c r="E554">
        <v>37.26</v>
      </c>
      <c r="G554">
        <v>0</v>
      </c>
      <c r="H554" t="s">
        <v>51</v>
      </c>
      <c r="I554">
        <v>37.31</v>
      </c>
      <c r="J554" t="s">
        <v>34</v>
      </c>
      <c r="K554">
        <v>47.558011999999998</v>
      </c>
      <c r="L554">
        <v>-122.672082</v>
      </c>
      <c r="M554" t="s">
        <v>2236</v>
      </c>
      <c r="N554" t="s">
        <v>2237</v>
      </c>
      <c r="O554" t="s">
        <v>779</v>
      </c>
      <c r="P554">
        <v>213</v>
      </c>
      <c r="Q554">
        <v>1805</v>
      </c>
      <c r="R554">
        <v>1800</v>
      </c>
      <c r="S554">
        <v>1611</v>
      </c>
      <c r="T554">
        <v>1608</v>
      </c>
      <c r="U554">
        <v>1805</v>
      </c>
      <c r="V554">
        <v>1800</v>
      </c>
      <c r="W554">
        <v>9999</v>
      </c>
      <c r="X554" t="s">
        <v>38</v>
      </c>
      <c r="Y554">
        <v>1</v>
      </c>
      <c r="Z554">
        <f>ROUND(Table_hqolymsql14p_BridgeInventoryLocation_BRIDGEUNDERLOCATIONS[[#This Row],[VCMIN]] / 100, 0) * 12 + MOD(Table_hqolymsql14p_BridgeInventoryLocation_BRIDGEUNDERLOCATIONS[[#This Row],[VCMIN]], 100)</f>
        <v>216</v>
      </c>
      <c r="AA554">
        <f>Table_hqolymsql14p_BridgeInventoryLocation_BRIDGEUNDERLOCATIONS[[#This Row],[VCMIN_Inches]]-3</f>
        <v>213</v>
      </c>
      <c r="AB554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555" spans="1:28" x14ac:dyDescent="0.3">
      <c r="A555">
        <v>554</v>
      </c>
      <c r="B555" t="s">
        <v>2238</v>
      </c>
      <c r="C555" t="s">
        <v>2239</v>
      </c>
      <c r="D555" t="s">
        <v>32</v>
      </c>
      <c r="E555">
        <v>62.3</v>
      </c>
      <c r="G555">
        <v>0</v>
      </c>
      <c r="H555" t="s">
        <v>33</v>
      </c>
      <c r="I555">
        <v>63.98</v>
      </c>
      <c r="J555" t="s">
        <v>34</v>
      </c>
      <c r="K555">
        <v>47.297474000000001</v>
      </c>
      <c r="L555">
        <v>-121.288133</v>
      </c>
      <c r="M555" t="s">
        <v>2240</v>
      </c>
      <c r="N555" t="s">
        <v>2241</v>
      </c>
      <c r="O555" t="s">
        <v>37</v>
      </c>
      <c r="P555">
        <v>248</v>
      </c>
      <c r="Q555">
        <v>1509</v>
      </c>
      <c r="R555">
        <v>1509</v>
      </c>
      <c r="S555">
        <v>1511</v>
      </c>
      <c r="T555">
        <v>1511</v>
      </c>
      <c r="U555">
        <v>1509</v>
      </c>
      <c r="V555">
        <v>1509</v>
      </c>
      <c r="W555">
        <v>9999</v>
      </c>
      <c r="X555" t="s">
        <v>38</v>
      </c>
      <c r="Y555">
        <v>1</v>
      </c>
      <c r="Z555">
        <f>ROUND(Table_hqolymsql14p_BridgeInventoryLocation_BRIDGEUNDERLOCATIONS[[#This Row],[VCMIN]] / 100, 0) * 12 + MOD(Table_hqolymsql14p_BridgeInventoryLocation_BRIDGEUNDERLOCATIONS[[#This Row],[VCMIN]], 100)</f>
        <v>189</v>
      </c>
      <c r="AA555">
        <f>Table_hqolymsql14p_BridgeInventoryLocation_BRIDGEUNDERLOCATIONS[[#This Row],[VCMIN_Inches]]-3</f>
        <v>186</v>
      </c>
      <c r="AB555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556" spans="1:28" x14ac:dyDescent="0.3">
      <c r="A556">
        <v>555</v>
      </c>
      <c r="B556" t="s">
        <v>2242</v>
      </c>
      <c r="C556" t="s">
        <v>2243</v>
      </c>
      <c r="D556" t="s">
        <v>32</v>
      </c>
      <c r="E556">
        <v>4.8579999999999997</v>
      </c>
      <c r="G556">
        <v>0</v>
      </c>
      <c r="H556" t="s">
        <v>73</v>
      </c>
      <c r="I556">
        <v>4.8600000000000003</v>
      </c>
      <c r="J556" t="s">
        <v>34</v>
      </c>
      <c r="K556">
        <v>47.158428999999998</v>
      </c>
      <c r="L556">
        <v>-122.37825599999999</v>
      </c>
      <c r="M556" t="s">
        <v>2244</v>
      </c>
      <c r="N556" t="s">
        <v>2245</v>
      </c>
      <c r="O556" t="s">
        <v>76</v>
      </c>
      <c r="P556">
        <v>170</v>
      </c>
      <c r="Q556">
        <v>1606</v>
      </c>
      <c r="R556">
        <v>1604</v>
      </c>
      <c r="S556">
        <v>1603</v>
      </c>
      <c r="T556">
        <v>1602</v>
      </c>
      <c r="U556">
        <v>1606</v>
      </c>
      <c r="V556">
        <v>1604</v>
      </c>
      <c r="W556">
        <v>9999</v>
      </c>
      <c r="X556" t="s">
        <v>38</v>
      </c>
      <c r="Y556">
        <v>1</v>
      </c>
      <c r="Z556">
        <f>ROUND(Table_hqolymsql14p_BridgeInventoryLocation_BRIDGEUNDERLOCATIONS[[#This Row],[VCMIN]] / 100, 0) * 12 + MOD(Table_hqolymsql14p_BridgeInventoryLocation_BRIDGEUNDERLOCATIONS[[#This Row],[VCMIN]], 100)</f>
        <v>196</v>
      </c>
      <c r="AA556">
        <f>Table_hqolymsql14p_BridgeInventoryLocation_BRIDGEUNDERLOCATIONS[[#This Row],[VCMIN_Inches]]-3</f>
        <v>193</v>
      </c>
      <c r="AB55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557" spans="1:28" x14ac:dyDescent="0.3">
      <c r="A557">
        <v>556</v>
      </c>
      <c r="B557" t="s">
        <v>2246</v>
      </c>
      <c r="C557" t="s">
        <v>2247</v>
      </c>
      <c r="D557" t="s">
        <v>32</v>
      </c>
      <c r="E557">
        <v>58.009</v>
      </c>
      <c r="G557">
        <v>0</v>
      </c>
      <c r="H557" t="s">
        <v>607</v>
      </c>
      <c r="I557">
        <v>58.35</v>
      </c>
      <c r="J557" t="s">
        <v>34</v>
      </c>
      <c r="K557">
        <v>47.230705</v>
      </c>
      <c r="L557">
        <v>-122.428952</v>
      </c>
      <c r="M557" t="s">
        <v>2248</v>
      </c>
      <c r="N557" t="s">
        <v>2249</v>
      </c>
      <c r="O557" t="s">
        <v>2250</v>
      </c>
      <c r="P557">
        <v>688</v>
      </c>
      <c r="Q557">
        <v>1711</v>
      </c>
      <c r="R557">
        <v>1711</v>
      </c>
      <c r="U557">
        <v>1711</v>
      </c>
      <c r="V557">
        <v>1711</v>
      </c>
      <c r="W557">
        <v>9999</v>
      </c>
      <c r="X557" t="s">
        <v>89</v>
      </c>
      <c r="Y557">
        <v>1</v>
      </c>
      <c r="Z557">
        <f>ROUND(Table_hqolymsql14p_BridgeInventoryLocation_BRIDGEUNDERLOCATIONS[[#This Row],[VCMIN]] / 100, 0) * 12 + MOD(Table_hqolymsql14p_BridgeInventoryLocation_BRIDGEUNDERLOCATIONS[[#This Row],[VCMIN]], 100)</f>
        <v>215</v>
      </c>
      <c r="AA557">
        <f>Table_hqolymsql14p_BridgeInventoryLocation_BRIDGEUNDERLOCATIONS[[#This Row],[VCMIN_Inches]]-3</f>
        <v>212</v>
      </c>
      <c r="AB557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558" spans="1:28" x14ac:dyDescent="0.3">
      <c r="A558">
        <v>557</v>
      </c>
      <c r="B558" t="s">
        <v>2251</v>
      </c>
      <c r="C558" t="s">
        <v>2252</v>
      </c>
      <c r="D558" t="s">
        <v>32</v>
      </c>
      <c r="E558">
        <v>174.74</v>
      </c>
      <c r="G558">
        <v>0</v>
      </c>
      <c r="H558" t="s">
        <v>33</v>
      </c>
      <c r="I558">
        <v>176.46</v>
      </c>
      <c r="J558" t="s">
        <v>34</v>
      </c>
      <c r="K558">
        <v>47.100845999999997</v>
      </c>
      <c r="L558">
        <v>-119.306265</v>
      </c>
      <c r="M558" t="s">
        <v>2253</v>
      </c>
      <c r="N558" t="s">
        <v>2254</v>
      </c>
      <c r="O558" t="s">
        <v>37</v>
      </c>
      <c r="P558">
        <v>185</v>
      </c>
      <c r="Q558">
        <v>1707</v>
      </c>
      <c r="R558">
        <v>1707</v>
      </c>
      <c r="S558">
        <v>1702</v>
      </c>
      <c r="T558">
        <v>1702</v>
      </c>
      <c r="U558">
        <v>1707</v>
      </c>
      <c r="V558">
        <v>1707</v>
      </c>
      <c r="W558">
        <v>9999</v>
      </c>
      <c r="X558" t="s">
        <v>38</v>
      </c>
      <c r="Y558">
        <v>1</v>
      </c>
      <c r="Z558">
        <f>ROUND(Table_hqolymsql14p_BridgeInventoryLocation_BRIDGEUNDERLOCATIONS[[#This Row],[VCMIN]] / 100, 0) * 12 + MOD(Table_hqolymsql14p_BridgeInventoryLocation_BRIDGEUNDERLOCATIONS[[#This Row],[VCMIN]], 100)</f>
        <v>211</v>
      </c>
      <c r="AA558">
        <f>Table_hqolymsql14p_BridgeInventoryLocation_BRIDGEUNDERLOCATIONS[[#This Row],[VCMIN_Inches]]-3</f>
        <v>208</v>
      </c>
      <c r="AB55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559" spans="1:28" x14ac:dyDescent="0.3">
      <c r="A559">
        <v>558</v>
      </c>
      <c r="B559" t="s">
        <v>2255</v>
      </c>
      <c r="C559" t="s">
        <v>2256</v>
      </c>
      <c r="D559" t="s">
        <v>32</v>
      </c>
      <c r="E559">
        <v>29.9</v>
      </c>
      <c r="G559">
        <v>0</v>
      </c>
      <c r="H559" t="s">
        <v>158</v>
      </c>
      <c r="I559">
        <v>25.1</v>
      </c>
      <c r="J559" t="s">
        <v>34</v>
      </c>
      <c r="K559">
        <v>47.463290999999998</v>
      </c>
      <c r="L559">
        <v>-122.331576</v>
      </c>
      <c r="M559" t="s">
        <v>2257</v>
      </c>
      <c r="N559" t="s">
        <v>2258</v>
      </c>
      <c r="O559" t="s">
        <v>161</v>
      </c>
      <c r="P559">
        <v>243</v>
      </c>
      <c r="Q559">
        <v>1611</v>
      </c>
      <c r="R559">
        <v>1608</v>
      </c>
      <c r="S559">
        <v>1808</v>
      </c>
      <c r="T559">
        <v>1801</v>
      </c>
      <c r="U559">
        <v>1611</v>
      </c>
      <c r="V559">
        <v>1608</v>
      </c>
      <c r="W559">
        <v>9999</v>
      </c>
      <c r="X559" t="s">
        <v>38</v>
      </c>
      <c r="Y559">
        <v>1</v>
      </c>
      <c r="Z559">
        <f>ROUND(Table_hqolymsql14p_BridgeInventoryLocation_BRIDGEUNDERLOCATIONS[[#This Row],[VCMIN]] / 100, 0) * 12 + MOD(Table_hqolymsql14p_BridgeInventoryLocation_BRIDGEUNDERLOCATIONS[[#This Row],[VCMIN]], 100)</f>
        <v>200</v>
      </c>
      <c r="AA559">
        <f>Table_hqolymsql14p_BridgeInventoryLocation_BRIDGEUNDERLOCATIONS[[#This Row],[VCMIN_Inches]]-3</f>
        <v>197</v>
      </c>
      <c r="AB55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560" spans="1:28" x14ac:dyDescent="0.3">
      <c r="A560">
        <v>559</v>
      </c>
      <c r="B560" t="s">
        <v>2259</v>
      </c>
      <c r="C560" t="s">
        <v>2260</v>
      </c>
      <c r="D560" t="s">
        <v>32</v>
      </c>
      <c r="E560">
        <v>1.347</v>
      </c>
      <c r="G560">
        <v>0</v>
      </c>
      <c r="H560" t="s">
        <v>1066</v>
      </c>
      <c r="I560">
        <v>1.42</v>
      </c>
      <c r="J560" t="s">
        <v>34</v>
      </c>
      <c r="K560">
        <v>47.661921999999997</v>
      </c>
      <c r="L560">
        <v>-117.38168</v>
      </c>
      <c r="M560" t="s">
        <v>2261</v>
      </c>
      <c r="N560" t="s">
        <v>2262</v>
      </c>
      <c r="O560" t="s">
        <v>1072</v>
      </c>
      <c r="P560">
        <v>120</v>
      </c>
      <c r="Q560">
        <v>1406</v>
      </c>
      <c r="R560">
        <v>1404</v>
      </c>
      <c r="S560">
        <v>1503</v>
      </c>
      <c r="T560">
        <v>1407</v>
      </c>
      <c r="U560">
        <v>1406</v>
      </c>
      <c r="V560">
        <v>1404</v>
      </c>
      <c r="W560">
        <v>9999</v>
      </c>
      <c r="X560" t="s">
        <v>38</v>
      </c>
      <c r="Y560">
        <v>1</v>
      </c>
      <c r="Z560">
        <f>ROUND(Table_hqolymsql14p_BridgeInventoryLocation_BRIDGEUNDERLOCATIONS[[#This Row],[VCMIN]] / 100, 0) * 12 + MOD(Table_hqolymsql14p_BridgeInventoryLocation_BRIDGEUNDERLOCATIONS[[#This Row],[VCMIN]], 100)</f>
        <v>172</v>
      </c>
      <c r="AA560">
        <f>Table_hqolymsql14p_BridgeInventoryLocation_BRIDGEUNDERLOCATIONS[[#This Row],[VCMIN_Inches]]-3</f>
        <v>169</v>
      </c>
      <c r="AB560">
        <f>(TRUNC((Table_hqolymsql14p_BridgeInventoryLocation_BRIDGEUNDERLOCATIONS[[#This Row],[Reported Inches]]/12))*100) + MOD(Table_hqolymsql14p_BridgeInventoryLocation_BRIDGEUNDERLOCATIONS[[#This Row],[Reported Inches]], 12)</f>
        <v>1401</v>
      </c>
    </row>
    <row r="561" spans="1:28" x14ac:dyDescent="0.3">
      <c r="A561">
        <v>560</v>
      </c>
      <c r="B561" t="s">
        <v>2263</v>
      </c>
      <c r="C561" t="s">
        <v>2264</v>
      </c>
      <c r="D561" t="s">
        <v>32</v>
      </c>
      <c r="E561">
        <v>79.069999999999993</v>
      </c>
      <c r="G561">
        <v>0</v>
      </c>
      <c r="H561" t="s">
        <v>92</v>
      </c>
      <c r="I561">
        <v>79.099999999999994</v>
      </c>
      <c r="J561" t="s">
        <v>34</v>
      </c>
      <c r="K561">
        <v>46.229064000000001</v>
      </c>
      <c r="L561">
        <v>-119.804305</v>
      </c>
      <c r="M561" t="s">
        <v>2265</v>
      </c>
      <c r="N561" t="s">
        <v>2266</v>
      </c>
      <c r="O561" t="s">
        <v>95</v>
      </c>
      <c r="P561">
        <v>317</v>
      </c>
      <c r="Q561">
        <v>1710</v>
      </c>
      <c r="R561">
        <v>1707</v>
      </c>
      <c r="S561">
        <v>1611</v>
      </c>
      <c r="T561">
        <v>1609</v>
      </c>
      <c r="U561">
        <v>1710</v>
      </c>
      <c r="V561">
        <v>1707</v>
      </c>
      <c r="W561">
        <v>9999</v>
      </c>
      <c r="X561" t="s">
        <v>38</v>
      </c>
      <c r="Y561">
        <v>1</v>
      </c>
      <c r="Z561">
        <f>ROUND(Table_hqolymsql14p_BridgeInventoryLocation_BRIDGEUNDERLOCATIONS[[#This Row],[VCMIN]] / 100, 0) * 12 + MOD(Table_hqolymsql14p_BridgeInventoryLocation_BRIDGEUNDERLOCATIONS[[#This Row],[VCMIN]], 100)</f>
        <v>211</v>
      </c>
      <c r="AA561">
        <f>Table_hqolymsql14p_BridgeInventoryLocation_BRIDGEUNDERLOCATIONS[[#This Row],[VCMIN_Inches]]-3</f>
        <v>208</v>
      </c>
      <c r="AB561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562" spans="1:28" x14ac:dyDescent="0.3">
      <c r="A562">
        <v>561</v>
      </c>
      <c r="B562" t="s">
        <v>2267</v>
      </c>
      <c r="C562" t="s">
        <v>2268</v>
      </c>
      <c r="D562" t="s">
        <v>32</v>
      </c>
      <c r="E562">
        <v>0.15</v>
      </c>
      <c r="G562">
        <v>0</v>
      </c>
      <c r="H562" t="s">
        <v>397</v>
      </c>
      <c r="I562">
        <v>0.02</v>
      </c>
      <c r="J562" t="s">
        <v>34</v>
      </c>
      <c r="K562">
        <v>47.980763000000003</v>
      </c>
      <c r="L562">
        <v>-122.187847</v>
      </c>
      <c r="M562" t="s">
        <v>398</v>
      </c>
      <c r="N562" t="s">
        <v>113</v>
      </c>
      <c r="O562" t="s">
        <v>399</v>
      </c>
      <c r="P562">
        <v>252</v>
      </c>
      <c r="Q562">
        <v>1802</v>
      </c>
      <c r="R562">
        <v>1710</v>
      </c>
      <c r="U562">
        <v>1802</v>
      </c>
      <c r="V562">
        <v>1710</v>
      </c>
      <c r="W562">
        <v>9999</v>
      </c>
      <c r="X562" t="s">
        <v>89</v>
      </c>
      <c r="Y562">
        <v>1</v>
      </c>
      <c r="Z562">
        <f>ROUND(Table_hqolymsql14p_BridgeInventoryLocation_BRIDGEUNDERLOCATIONS[[#This Row],[VCMIN]] / 100, 0) * 12 + MOD(Table_hqolymsql14p_BridgeInventoryLocation_BRIDGEUNDERLOCATIONS[[#This Row],[VCMIN]], 100)</f>
        <v>214</v>
      </c>
      <c r="AA562">
        <f>Table_hqolymsql14p_BridgeInventoryLocation_BRIDGEUNDERLOCATIONS[[#This Row],[VCMIN_Inches]]-3</f>
        <v>211</v>
      </c>
      <c r="AB562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563" spans="1:28" x14ac:dyDescent="0.3">
      <c r="A563">
        <v>562</v>
      </c>
      <c r="B563" t="s">
        <v>2269</v>
      </c>
      <c r="C563" t="s">
        <v>2270</v>
      </c>
      <c r="D563" t="s">
        <v>32</v>
      </c>
      <c r="E563">
        <v>189.57</v>
      </c>
      <c r="G563">
        <v>0</v>
      </c>
      <c r="H563" t="s">
        <v>110</v>
      </c>
      <c r="I563">
        <v>189.51</v>
      </c>
      <c r="J563" t="s">
        <v>34</v>
      </c>
      <c r="K563">
        <v>47.920769</v>
      </c>
      <c r="L563">
        <v>-122.20591400000001</v>
      </c>
      <c r="M563" t="s">
        <v>2271</v>
      </c>
      <c r="N563" t="s">
        <v>2272</v>
      </c>
      <c r="O563" t="s">
        <v>2273</v>
      </c>
      <c r="P563">
        <v>1043</v>
      </c>
      <c r="Q563">
        <v>3309</v>
      </c>
      <c r="R563">
        <v>3106</v>
      </c>
      <c r="S563">
        <v>2300</v>
      </c>
      <c r="T563">
        <v>2002</v>
      </c>
      <c r="U563">
        <v>3309</v>
      </c>
      <c r="V563">
        <v>3106</v>
      </c>
      <c r="W563">
        <v>9999</v>
      </c>
      <c r="X563" t="s">
        <v>38</v>
      </c>
      <c r="Y563">
        <v>1</v>
      </c>
      <c r="Z563">
        <f>ROUND(Table_hqolymsql14p_BridgeInventoryLocation_BRIDGEUNDERLOCATIONS[[#This Row],[VCMIN]] / 100, 0) * 12 + MOD(Table_hqolymsql14p_BridgeInventoryLocation_BRIDGEUNDERLOCATIONS[[#This Row],[VCMIN]], 100)</f>
        <v>378</v>
      </c>
      <c r="AA563">
        <f>Table_hqolymsql14p_BridgeInventoryLocation_BRIDGEUNDERLOCATIONS[[#This Row],[VCMIN_Inches]]-3</f>
        <v>375</v>
      </c>
      <c r="AB563">
        <f>(TRUNC((Table_hqolymsql14p_BridgeInventoryLocation_BRIDGEUNDERLOCATIONS[[#This Row],[Reported Inches]]/12))*100) + MOD(Table_hqolymsql14p_BridgeInventoryLocation_BRIDGEUNDERLOCATIONS[[#This Row],[Reported Inches]], 12)</f>
        <v>3103</v>
      </c>
    </row>
    <row r="564" spans="1:28" x14ac:dyDescent="0.3">
      <c r="A564">
        <v>563</v>
      </c>
      <c r="B564" t="s">
        <v>2274</v>
      </c>
      <c r="C564" t="s">
        <v>2275</v>
      </c>
      <c r="D564" t="s">
        <v>32</v>
      </c>
      <c r="E564">
        <v>163.1</v>
      </c>
      <c r="G564">
        <v>0</v>
      </c>
      <c r="H564" t="s">
        <v>110</v>
      </c>
      <c r="I564">
        <v>163.04</v>
      </c>
      <c r="J564" t="s">
        <v>34</v>
      </c>
      <c r="K564">
        <v>47.573146000000001</v>
      </c>
      <c r="L564">
        <v>-122.32010200000001</v>
      </c>
      <c r="M564" t="s">
        <v>269</v>
      </c>
      <c r="N564" t="s">
        <v>2276</v>
      </c>
      <c r="O564" t="s">
        <v>2277</v>
      </c>
      <c r="P564">
        <v>1422</v>
      </c>
      <c r="Q564">
        <v>2100</v>
      </c>
      <c r="R564">
        <v>1900</v>
      </c>
      <c r="S564">
        <v>1703</v>
      </c>
      <c r="T564">
        <v>1606</v>
      </c>
      <c r="U564">
        <v>2100</v>
      </c>
      <c r="V564">
        <v>1900</v>
      </c>
      <c r="W564">
        <v>9999</v>
      </c>
      <c r="X564" t="s">
        <v>38</v>
      </c>
      <c r="Y564">
        <v>1</v>
      </c>
      <c r="Z564">
        <f>ROUND(Table_hqolymsql14p_BridgeInventoryLocation_BRIDGEUNDERLOCATIONS[[#This Row],[VCMIN]] / 100, 0) * 12 + MOD(Table_hqolymsql14p_BridgeInventoryLocation_BRIDGEUNDERLOCATIONS[[#This Row],[VCMIN]], 100)</f>
        <v>228</v>
      </c>
      <c r="AA564">
        <f>Table_hqolymsql14p_BridgeInventoryLocation_BRIDGEUNDERLOCATIONS[[#This Row],[VCMIN_Inches]]-3</f>
        <v>225</v>
      </c>
      <c r="AB564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565" spans="1:28" x14ac:dyDescent="0.3">
      <c r="A565">
        <v>564</v>
      </c>
      <c r="B565" t="s">
        <v>2278</v>
      </c>
      <c r="C565" t="s">
        <v>2279</v>
      </c>
      <c r="D565" t="s">
        <v>32</v>
      </c>
      <c r="E565">
        <v>22.18</v>
      </c>
      <c r="G565">
        <v>0</v>
      </c>
      <c r="H565" t="s">
        <v>79</v>
      </c>
      <c r="I565">
        <v>20.37</v>
      </c>
      <c r="J565" t="s">
        <v>34</v>
      </c>
      <c r="K565">
        <v>45.580235000000002</v>
      </c>
      <c r="L565">
        <v>-122.38566400000001</v>
      </c>
      <c r="M565" t="s">
        <v>2280</v>
      </c>
      <c r="N565" t="s">
        <v>298</v>
      </c>
      <c r="O565" t="s">
        <v>2281</v>
      </c>
      <c r="P565">
        <v>98</v>
      </c>
      <c r="Q565">
        <v>1705</v>
      </c>
      <c r="R565">
        <v>1705</v>
      </c>
      <c r="S565">
        <v>1705</v>
      </c>
      <c r="T565">
        <v>1705</v>
      </c>
      <c r="U565">
        <v>1705</v>
      </c>
      <c r="V565">
        <v>1705</v>
      </c>
      <c r="W565">
        <v>9999</v>
      </c>
      <c r="X565" t="s">
        <v>38</v>
      </c>
      <c r="Y565">
        <v>1</v>
      </c>
      <c r="Z565">
        <f>ROUND(Table_hqolymsql14p_BridgeInventoryLocation_BRIDGEUNDERLOCATIONS[[#This Row],[VCMIN]] / 100, 0) * 12 + MOD(Table_hqolymsql14p_BridgeInventoryLocation_BRIDGEUNDERLOCATIONS[[#This Row],[VCMIN]], 100)</f>
        <v>209</v>
      </c>
      <c r="AA565">
        <f>Table_hqolymsql14p_BridgeInventoryLocation_BRIDGEUNDERLOCATIONS[[#This Row],[VCMIN_Inches]]-3</f>
        <v>206</v>
      </c>
      <c r="AB56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566" spans="1:28" x14ac:dyDescent="0.3">
      <c r="A566">
        <v>565</v>
      </c>
      <c r="B566" t="s">
        <v>2282</v>
      </c>
      <c r="C566" t="s">
        <v>2283</v>
      </c>
      <c r="D566" t="s">
        <v>32</v>
      </c>
      <c r="E566">
        <v>12.78</v>
      </c>
      <c r="G566">
        <v>0</v>
      </c>
      <c r="H566" t="s">
        <v>201</v>
      </c>
      <c r="I566">
        <v>14.86</v>
      </c>
      <c r="J566" t="s">
        <v>34</v>
      </c>
      <c r="K566">
        <v>47.358587999999997</v>
      </c>
      <c r="L566">
        <v>-122.614743</v>
      </c>
      <c r="M566" t="s">
        <v>2284</v>
      </c>
      <c r="N566" t="s">
        <v>2285</v>
      </c>
      <c r="O566" t="s">
        <v>204</v>
      </c>
      <c r="P566">
        <v>228</v>
      </c>
      <c r="Q566">
        <v>1606</v>
      </c>
      <c r="R566">
        <v>1606</v>
      </c>
      <c r="S566">
        <v>1707</v>
      </c>
      <c r="T566">
        <v>1703</v>
      </c>
      <c r="U566">
        <v>1606</v>
      </c>
      <c r="V566">
        <v>1606</v>
      </c>
      <c r="W566">
        <v>9999</v>
      </c>
      <c r="X566" t="s">
        <v>38</v>
      </c>
      <c r="Y566">
        <v>1</v>
      </c>
      <c r="Z566">
        <f>ROUND(Table_hqolymsql14p_BridgeInventoryLocation_BRIDGEUNDERLOCATIONS[[#This Row],[VCMIN]] / 100, 0) * 12 + MOD(Table_hqolymsql14p_BridgeInventoryLocation_BRIDGEUNDERLOCATIONS[[#This Row],[VCMIN]], 100)</f>
        <v>198</v>
      </c>
      <c r="AA566">
        <f>Table_hqolymsql14p_BridgeInventoryLocation_BRIDGEUNDERLOCATIONS[[#This Row],[VCMIN_Inches]]-3</f>
        <v>195</v>
      </c>
      <c r="AB56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567" spans="1:28" x14ac:dyDescent="0.3">
      <c r="A567">
        <v>566</v>
      </c>
      <c r="B567" t="s">
        <v>2286</v>
      </c>
      <c r="C567" t="s">
        <v>2287</v>
      </c>
      <c r="D567" t="s">
        <v>32</v>
      </c>
      <c r="E567">
        <v>69.459999999999994</v>
      </c>
      <c r="G567">
        <v>0</v>
      </c>
      <c r="H567" t="s">
        <v>110</v>
      </c>
      <c r="I567">
        <v>69.39</v>
      </c>
      <c r="J567" t="s">
        <v>34</v>
      </c>
      <c r="K567">
        <v>46.561677000000003</v>
      </c>
      <c r="L567">
        <v>-122.87673700000001</v>
      </c>
      <c r="M567" t="s">
        <v>2288</v>
      </c>
      <c r="N567" t="s">
        <v>2289</v>
      </c>
      <c r="O567" t="s">
        <v>113</v>
      </c>
      <c r="P567">
        <v>166</v>
      </c>
      <c r="Q567">
        <v>1602</v>
      </c>
      <c r="R567">
        <v>1600</v>
      </c>
      <c r="S567">
        <v>1601</v>
      </c>
      <c r="T567">
        <v>1601</v>
      </c>
      <c r="U567">
        <v>1602</v>
      </c>
      <c r="V567">
        <v>1600</v>
      </c>
      <c r="W567">
        <v>9999</v>
      </c>
      <c r="X567" t="s">
        <v>38</v>
      </c>
      <c r="Y567">
        <v>1</v>
      </c>
      <c r="Z567">
        <f>ROUND(Table_hqolymsql14p_BridgeInventoryLocation_BRIDGEUNDERLOCATIONS[[#This Row],[VCMIN]] / 100, 0) * 12 + MOD(Table_hqolymsql14p_BridgeInventoryLocation_BRIDGEUNDERLOCATIONS[[#This Row],[VCMIN]], 100)</f>
        <v>192</v>
      </c>
      <c r="AA567">
        <f>Table_hqolymsql14p_BridgeInventoryLocation_BRIDGEUNDERLOCATIONS[[#This Row],[VCMIN_Inches]]-3</f>
        <v>189</v>
      </c>
      <c r="AB567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568" spans="1:28" x14ac:dyDescent="0.3">
      <c r="A568">
        <v>567</v>
      </c>
      <c r="B568" t="s">
        <v>2290</v>
      </c>
      <c r="C568" t="s">
        <v>2291</v>
      </c>
      <c r="D568" t="s">
        <v>32</v>
      </c>
      <c r="E568">
        <v>224</v>
      </c>
      <c r="G568">
        <v>0</v>
      </c>
      <c r="H568" t="s">
        <v>110</v>
      </c>
      <c r="I568">
        <v>223.95</v>
      </c>
      <c r="J568" t="s">
        <v>34</v>
      </c>
      <c r="K568">
        <v>48.382598999999999</v>
      </c>
      <c r="L568">
        <v>-122.333168</v>
      </c>
      <c r="M568" t="s">
        <v>2292</v>
      </c>
      <c r="N568" t="s">
        <v>2293</v>
      </c>
      <c r="O568" t="s">
        <v>113</v>
      </c>
      <c r="P568">
        <v>230</v>
      </c>
      <c r="Q568">
        <v>1805</v>
      </c>
      <c r="R568">
        <v>1803</v>
      </c>
      <c r="S568">
        <v>1805</v>
      </c>
      <c r="T568">
        <v>1709</v>
      </c>
      <c r="U568">
        <v>1805</v>
      </c>
      <c r="V568">
        <v>1803</v>
      </c>
      <c r="W568">
        <v>9999</v>
      </c>
      <c r="X568" t="s">
        <v>38</v>
      </c>
      <c r="Y568">
        <v>1</v>
      </c>
      <c r="Z568">
        <f>ROUND(Table_hqolymsql14p_BridgeInventoryLocation_BRIDGEUNDERLOCATIONS[[#This Row],[VCMIN]] / 100, 0) * 12 + MOD(Table_hqolymsql14p_BridgeInventoryLocation_BRIDGEUNDERLOCATIONS[[#This Row],[VCMIN]], 100)</f>
        <v>219</v>
      </c>
      <c r="AA568">
        <f>Table_hqolymsql14p_BridgeInventoryLocation_BRIDGEUNDERLOCATIONS[[#This Row],[VCMIN_Inches]]-3</f>
        <v>216</v>
      </c>
      <c r="AB568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569" spans="1:28" x14ac:dyDescent="0.3">
      <c r="A569">
        <v>568</v>
      </c>
      <c r="B569" t="s">
        <v>2294</v>
      </c>
      <c r="C569" t="s">
        <v>2295</v>
      </c>
      <c r="D569" t="s">
        <v>32</v>
      </c>
      <c r="E569">
        <v>5.6150000000000002</v>
      </c>
      <c r="G569">
        <v>0</v>
      </c>
      <c r="H569" t="s">
        <v>2296</v>
      </c>
      <c r="I569">
        <v>11.54</v>
      </c>
      <c r="J569" t="s">
        <v>34</v>
      </c>
      <c r="K569">
        <v>47.490538999999998</v>
      </c>
      <c r="L569">
        <v>-122.1921</v>
      </c>
      <c r="M569" t="s">
        <v>2297</v>
      </c>
      <c r="N569" t="s">
        <v>101</v>
      </c>
      <c r="O569" t="s">
        <v>2298</v>
      </c>
      <c r="P569">
        <v>286</v>
      </c>
      <c r="Q569">
        <v>1510</v>
      </c>
      <c r="R569">
        <v>1510</v>
      </c>
      <c r="S569">
        <v>1801</v>
      </c>
      <c r="T569">
        <v>1709</v>
      </c>
      <c r="U569">
        <v>1510</v>
      </c>
      <c r="V569">
        <v>1510</v>
      </c>
      <c r="W569">
        <v>9999</v>
      </c>
      <c r="X569" t="s">
        <v>38</v>
      </c>
      <c r="Y569">
        <v>1</v>
      </c>
      <c r="Z569">
        <f>ROUND(Table_hqolymsql14p_BridgeInventoryLocation_BRIDGEUNDERLOCATIONS[[#This Row],[VCMIN]] / 100, 0) * 12 + MOD(Table_hqolymsql14p_BridgeInventoryLocation_BRIDGEUNDERLOCATIONS[[#This Row],[VCMIN]], 100)</f>
        <v>190</v>
      </c>
      <c r="AA569">
        <f>Table_hqolymsql14p_BridgeInventoryLocation_BRIDGEUNDERLOCATIONS[[#This Row],[VCMIN_Inches]]-3</f>
        <v>187</v>
      </c>
      <c r="AB569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570" spans="1:28" x14ac:dyDescent="0.3">
      <c r="A570">
        <v>569</v>
      </c>
      <c r="B570" t="s">
        <v>2299</v>
      </c>
      <c r="C570" t="s">
        <v>2300</v>
      </c>
      <c r="D570" t="s">
        <v>32</v>
      </c>
      <c r="E570">
        <v>93.58</v>
      </c>
      <c r="G570">
        <v>0</v>
      </c>
      <c r="H570" t="s">
        <v>92</v>
      </c>
      <c r="I570">
        <v>93.61</v>
      </c>
      <c r="J570" t="s">
        <v>34</v>
      </c>
      <c r="K570">
        <v>46.264035</v>
      </c>
      <c r="L570">
        <v>-119.534766</v>
      </c>
      <c r="M570" t="s">
        <v>2301</v>
      </c>
      <c r="N570" t="s">
        <v>2302</v>
      </c>
      <c r="O570" t="s">
        <v>95</v>
      </c>
      <c r="P570">
        <v>244</v>
      </c>
      <c r="Q570">
        <v>1705</v>
      </c>
      <c r="R570">
        <v>1700</v>
      </c>
      <c r="S570">
        <v>1811</v>
      </c>
      <c r="T570">
        <v>1703</v>
      </c>
      <c r="U570">
        <v>1705</v>
      </c>
      <c r="V570">
        <v>1700</v>
      </c>
      <c r="W570">
        <v>9999</v>
      </c>
      <c r="X570" t="s">
        <v>38</v>
      </c>
      <c r="Y570">
        <v>1</v>
      </c>
      <c r="Z570">
        <f>ROUND(Table_hqolymsql14p_BridgeInventoryLocation_BRIDGEUNDERLOCATIONS[[#This Row],[VCMIN]] / 100, 0) * 12 + MOD(Table_hqolymsql14p_BridgeInventoryLocation_BRIDGEUNDERLOCATIONS[[#This Row],[VCMIN]], 100)</f>
        <v>204</v>
      </c>
      <c r="AA570">
        <f>Table_hqolymsql14p_BridgeInventoryLocation_BRIDGEUNDERLOCATIONS[[#This Row],[VCMIN_Inches]]-3</f>
        <v>201</v>
      </c>
      <c r="AB57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571" spans="1:28" x14ac:dyDescent="0.3">
      <c r="A571">
        <v>570</v>
      </c>
      <c r="B571" t="s">
        <v>2303</v>
      </c>
      <c r="C571" t="s">
        <v>2304</v>
      </c>
      <c r="D571" t="s">
        <v>32</v>
      </c>
      <c r="E571">
        <v>231.27</v>
      </c>
      <c r="G571">
        <v>0</v>
      </c>
      <c r="H571" t="s">
        <v>110</v>
      </c>
      <c r="I571">
        <v>231.21</v>
      </c>
      <c r="J571" t="s">
        <v>34</v>
      </c>
      <c r="K571">
        <v>48.484991999999998</v>
      </c>
      <c r="L571">
        <v>-122.33726</v>
      </c>
      <c r="M571" t="s">
        <v>2305</v>
      </c>
      <c r="N571" t="s">
        <v>2306</v>
      </c>
      <c r="O571" t="s">
        <v>113</v>
      </c>
      <c r="P571">
        <v>287</v>
      </c>
      <c r="Q571">
        <v>1601</v>
      </c>
      <c r="R571">
        <v>1505</v>
      </c>
      <c r="S571">
        <v>1608</v>
      </c>
      <c r="T571">
        <v>1600</v>
      </c>
      <c r="U571">
        <v>1601</v>
      </c>
      <c r="V571">
        <v>1505</v>
      </c>
      <c r="W571">
        <v>9999</v>
      </c>
      <c r="X571" t="s">
        <v>38</v>
      </c>
      <c r="Y571">
        <v>1</v>
      </c>
      <c r="Z571">
        <f>ROUND(Table_hqolymsql14p_BridgeInventoryLocation_BRIDGEUNDERLOCATIONS[[#This Row],[VCMIN]] / 100, 0) * 12 + MOD(Table_hqolymsql14p_BridgeInventoryLocation_BRIDGEUNDERLOCATIONS[[#This Row],[VCMIN]], 100)</f>
        <v>185</v>
      </c>
      <c r="AA571">
        <f>Table_hqolymsql14p_BridgeInventoryLocation_BRIDGEUNDERLOCATIONS[[#This Row],[VCMIN_Inches]]-3</f>
        <v>182</v>
      </c>
      <c r="AB571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572" spans="1:28" x14ac:dyDescent="0.3">
      <c r="A572">
        <v>571</v>
      </c>
      <c r="B572" t="s">
        <v>2307</v>
      </c>
      <c r="C572" t="s">
        <v>2308</v>
      </c>
      <c r="D572" t="s">
        <v>32</v>
      </c>
      <c r="E572">
        <v>165.73</v>
      </c>
      <c r="G572">
        <v>0</v>
      </c>
      <c r="H572" t="s">
        <v>110</v>
      </c>
      <c r="I572">
        <v>165.67</v>
      </c>
      <c r="J572" t="s">
        <v>34</v>
      </c>
      <c r="K572">
        <v>47.608438</v>
      </c>
      <c r="L572">
        <v>-122.33105</v>
      </c>
      <c r="M572" t="s">
        <v>2309</v>
      </c>
      <c r="N572" t="s">
        <v>2310</v>
      </c>
      <c r="O572" t="s">
        <v>2311</v>
      </c>
      <c r="P572">
        <v>972</v>
      </c>
      <c r="Q572">
        <v>2201</v>
      </c>
      <c r="R572">
        <v>2002</v>
      </c>
      <c r="U572">
        <v>2201</v>
      </c>
      <c r="V572">
        <v>2002</v>
      </c>
      <c r="W572">
        <v>9999</v>
      </c>
      <c r="X572" t="s">
        <v>38</v>
      </c>
      <c r="Y572">
        <v>1</v>
      </c>
      <c r="Z572">
        <f>ROUND(Table_hqolymsql14p_BridgeInventoryLocation_BRIDGEUNDERLOCATIONS[[#This Row],[VCMIN]] / 100, 0) * 12 + MOD(Table_hqolymsql14p_BridgeInventoryLocation_BRIDGEUNDERLOCATIONS[[#This Row],[VCMIN]], 100)</f>
        <v>242</v>
      </c>
      <c r="AA572">
        <f>Table_hqolymsql14p_BridgeInventoryLocation_BRIDGEUNDERLOCATIONS[[#This Row],[VCMIN_Inches]]-3</f>
        <v>239</v>
      </c>
      <c r="AB572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573" spans="1:28" x14ac:dyDescent="0.3">
      <c r="A573">
        <v>572</v>
      </c>
      <c r="B573" t="s">
        <v>2312</v>
      </c>
      <c r="C573" t="s">
        <v>2313</v>
      </c>
      <c r="D573" t="s">
        <v>2314</v>
      </c>
      <c r="E573">
        <v>3.4710000000000001</v>
      </c>
      <c r="G573">
        <v>0</v>
      </c>
      <c r="H573" t="s">
        <v>751</v>
      </c>
      <c r="I573">
        <v>3.47</v>
      </c>
      <c r="J573" t="s">
        <v>34</v>
      </c>
      <c r="K573">
        <v>47.923122999999997</v>
      </c>
      <c r="L573">
        <v>-122.228452</v>
      </c>
      <c r="M573" t="s">
        <v>2315</v>
      </c>
      <c r="N573" t="s">
        <v>2316</v>
      </c>
      <c r="O573" t="s">
        <v>2139</v>
      </c>
      <c r="P573">
        <v>429</v>
      </c>
      <c r="Q573">
        <v>3208</v>
      </c>
      <c r="R573">
        <v>3206</v>
      </c>
      <c r="S573">
        <v>3208</v>
      </c>
      <c r="T573">
        <v>3206</v>
      </c>
      <c r="U573">
        <v>3200</v>
      </c>
      <c r="V573">
        <v>3105</v>
      </c>
      <c r="W573">
        <v>9999</v>
      </c>
      <c r="X573" t="s">
        <v>38</v>
      </c>
      <c r="Y573">
        <v>1</v>
      </c>
      <c r="Z573">
        <f>ROUND(Table_hqolymsql14p_BridgeInventoryLocation_BRIDGEUNDERLOCATIONS[[#This Row],[VCMIN]] / 100, 0) * 12 + MOD(Table_hqolymsql14p_BridgeInventoryLocation_BRIDGEUNDERLOCATIONS[[#This Row],[VCMIN]], 100)</f>
        <v>390</v>
      </c>
      <c r="AA573">
        <f>Table_hqolymsql14p_BridgeInventoryLocation_BRIDGEUNDERLOCATIONS[[#This Row],[VCMIN_Inches]]-3</f>
        <v>387</v>
      </c>
      <c r="AB573">
        <f>(TRUNC((Table_hqolymsql14p_BridgeInventoryLocation_BRIDGEUNDERLOCATIONS[[#This Row],[Reported Inches]]/12))*100) + MOD(Table_hqolymsql14p_BridgeInventoryLocation_BRIDGEUNDERLOCATIONS[[#This Row],[Reported Inches]], 12)</f>
        <v>3203</v>
      </c>
    </row>
    <row r="574" spans="1:28" x14ac:dyDescent="0.3">
      <c r="A574">
        <v>573</v>
      </c>
      <c r="B574" t="s">
        <v>299</v>
      </c>
      <c r="C574" t="s">
        <v>300</v>
      </c>
      <c r="D574" t="s">
        <v>2314</v>
      </c>
      <c r="E574">
        <v>260.19</v>
      </c>
      <c r="G574">
        <v>0</v>
      </c>
      <c r="H574" t="s">
        <v>110</v>
      </c>
      <c r="I574">
        <v>260.13</v>
      </c>
      <c r="J574" t="s">
        <v>34</v>
      </c>
      <c r="K574">
        <v>48.817231</v>
      </c>
      <c r="L574">
        <v>-122.54793100000001</v>
      </c>
      <c r="M574" t="s">
        <v>301</v>
      </c>
      <c r="N574" t="s">
        <v>302</v>
      </c>
      <c r="O574" t="s">
        <v>113</v>
      </c>
      <c r="P574">
        <v>320</v>
      </c>
      <c r="Q574">
        <v>1611</v>
      </c>
      <c r="R574">
        <v>1609</v>
      </c>
      <c r="S574">
        <v>1611</v>
      </c>
      <c r="T574">
        <v>1609</v>
      </c>
      <c r="U574">
        <v>1808</v>
      </c>
      <c r="V574">
        <v>1805</v>
      </c>
      <c r="W574">
        <v>9999</v>
      </c>
      <c r="X574" t="s">
        <v>38</v>
      </c>
      <c r="Y574">
        <v>1</v>
      </c>
      <c r="Z574">
        <f>ROUND(Table_hqolymsql14p_BridgeInventoryLocation_BRIDGEUNDERLOCATIONS[[#This Row],[VCMIN]] / 100, 0) * 12 + MOD(Table_hqolymsql14p_BridgeInventoryLocation_BRIDGEUNDERLOCATIONS[[#This Row],[VCMIN]], 100)</f>
        <v>201</v>
      </c>
      <c r="AA574">
        <f>Table_hqolymsql14p_BridgeInventoryLocation_BRIDGEUNDERLOCATIONS[[#This Row],[VCMIN_Inches]]-3</f>
        <v>198</v>
      </c>
      <c r="AB57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575" spans="1:28" x14ac:dyDescent="0.3">
      <c r="A575">
        <v>574</v>
      </c>
      <c r="B575" t="s">
        <v>2317</v>
      </c>
      <c r="C575" t="s">
        <v>2318</v>
      </c>
      <c r="D575" t="s">
        <v>2314</v>
      </c>
      <c r="E575">
        <v>0.182</v>
      </c>
      <c r="G575">
        <v>0</v>
      </c>
      <c r="H575" t="s">
        <v>2319</v>
      </c>
      <c r="I575">
        <v>0.18</v>
      </c>
      <c r="J575" t="s">
        <v>34</v>
      </c>
      <c r="K575">
        <v>47.231155000000001</v>
      </c>
      <c r="L575">
        <v>-122.44101000000001</v>
      </c>
      <c r="M575" t="s">
        <v>2320</v>
      </c>
      <c r="N575" t="s">
        <v>2321</v>
      </c>
      <c r="O575" t="s">
        <v>113</v>
      </c>
      <c r="P575">
        <v>428</v>
      </c>
      <c r="Q575">
        <v>2809</v>
      </c>
      <c r="R575">
        <v>2709</v>
      </c>
      <c r="S575">
        <v>2809</v>
      </c>
      <c r="T575">
        <v>2709</v>
      </c>
      <c r="W575">
        <v>9999</v>
      </c>
      <c r="X575" t="s">
        <v>89</v>
      </c>
      <c r="Y575">
        <v>1</v>
      </c>
      <c r="Z575">
        <f>ROUND(Table_hqolymsql14p_BridgeInventoryLocation_BRIDGEUNDERLOCATIONS[[#This Row],[VCMIN]] / 100, 0) * 12 + MOD(Table_hqolymsql14p_BridgeInventoryLocation_BRIDGEUNDERLOCATIONS[[#This Row],[VCMIN]], 100)</f>
        <v>333</v>
      </c>
      <c r="AA575">
        <f>Table_hqolymsql14p_BridgeInventoryLocation_BRIDGEUNDERLOCATIONS[[#This Row],[VCMIN_Inches]]-3</f>
        <v>330</v>
      </c>
      <c r="AB575">
        <f>(TRUNC((Table_hqolymsql14p_BridgeInventoryLocation_BRIDGEUNDERLOCATIONS[[#This Row],[Reported Inches]]/12))*100) + MOD(Table_hqolymsql14p_BridgeInventoryLocation_BRIDGEUNDERLOCATIONS[[#This Row],[Reported Inches]], 12)</f>
        <v>2706</v>
      </c>
    </row>
    <row r="576" spans="1:28" x14ac:dyDescent="0.3">
      <c r="A576">
        <v>575</v>
      </c>
      <c r="B576" t="s">
        <v>2322</v>
      </c>
      <c r="C576" t="s">
        <v>2323</v>
      </c>
      <c r="D576" t="s">
        <v>2314</v>
      </c>
      <c r="E576">
        <v>1.07</v>
      </c>
      <c r="G576">
        <v>0</v>
      </c>
      <c r="H576" t="s">
        <v>2324</v>
      </c>
      <c r="I576">
        <v>1.07</v>
      </c>
      <c r="J576" t="s">
        <v>34</v>
      </c>
      <c r="K576">
        <v>47.821412000000002</v>
      </c>
      <c r="L576">
        <v>-122.279484</v>
      </c>
      <c r="M576" t="s">
        <v>2325</v>
      </c>
      <c r="N576" t="s">
        <v>426</v>
      </c>
      <c r="O576" t="s">
        <v>2326</v>
      </c>
      <c r="P576">
        <v>137</v>
      </c>
      <c r="Q576">
        <v>1707</v>
      </c>
      <c r="R576">
        <v>1707</v>
      </c>
      <c r="U576">
        <v>1707</v>
      </c>
      <c r="V576">
        <v>1707</v>
      </c>
      <c r="W576">
        <v>9999</v>
      </c>
      <c r="X576" t="s">
        <v>38</v>
      </c>
      <c r="Y576">
        <v>1</v>
      </c>
      <c r="Z576">
        <f>ROUND(Table_hqolymsql14p_BridgeInventoryLocation_BRIDGEUNDERLOCATIONS[[#This Row],[VCMIN]] / 100, 0) * 12 + MOD(Table_hqolymsql14p_BridgeInventoryLocation_BRIDGEUNDERLOCATIONS[[#This Row],[VCMIN]], 100)</f>
        <v>211</v>
      </c>
      <c r="AA576">
        <f>Table_hqolymsql14p_BridgeInventoryLocation_BRIDGEUNDERLOCATIONS[[#This Row],[VCMIN_Inches]]-3</f>
        <v>208</v>
      </c>
      <c r="AB576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577" spans="1:28" x14ac:dyDescent="0.3">
      <c r="A577">
        <v>576</v>
      </c>
      <c r="B577" t="s">
        <v>2327</v>
      </c>
      <c r="C577" t="s">
        <v>2328</v>
      </c>
      <c r="D577" t="s">
        <v>2314</v>
      </c>
      <c r="E577">
        <v>0.128</v>
      </c>
      <c r="G577">
        <v>0</v>
      </c>
      <c r="H577" t="s">
        <v>2329</v>
      </c>
      <c r="I577">
        <v>0.13</v>
      </c>
      <c r="J577" t="s">
        <v>34</v>
      </c>
      <c r="K577">
        <v>47.585343000000002</v>
      </c>
      <c r="L577">
        <v>-122.230222</v>
      </c>
      <c r="M577" t="s">
        <v>2330</v>
      </c>
      <c r="N577" t="s">
        <v>37</v>
      </c>
      <c r="O577" t="s">
        <v>37</v>
      </c>
      <c r="P577">
        <v>32</v>
      </c>
      <c r="Q577">
        <v>1609</v>
      </c>
      <c r="R577">
        <v>1609</v>
      </c>
      <c r="S577">
        <v>1609</v>
      </c>
      <c r="U577">
        <v>1609</v>
      </c>
      <c r="V577">
        <v>1609</v>
      </c>
      <c r="W577">
        <v>9999</v>
      </c>
      <c r="X577" t="s">
        <v>38</v>
      </c>
      <c r="Y577">
        <v>1</v>
      </c>
      <c r="Z577">
        <f>ROUND(Table_hqolymsql14p_BridgeInventoryLocation_BRIDGEUNDERLOCATIONS[[#This Row],[VCMIN]] / 100, 0) * 12 + MOD(Table_hqolymsql14p_BridgeInventoryLocation_BRIDGEUNDERLOCATIONS[[#This Row],[VCMIN]], 100)</f>
        <v>201</v>
      </c>
      <c r="AA577">
        <f>Table_hqolymsql14p_BridgeInventoryLocation_BRIDGEUNDERLOCATIONS[[#This Row],[VCMIN_Inches]]-3</f>
        <v>198</v>
      </c>
      <c r="AB57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578" spans="1:28" x14ac:dyDescent="0.3">
      <c r="A578">
        <v>577</v>
      </c>
      <c r="B578" t="s">
        <v>294</v>
      </c>
      <c r="C578" t="s">
        <v>295</v>
      </c>
      <c r="D578" t="s">
        <v>2314</v>
      </c>
      <c r="E578">
        <v>6.24</v>
      </c>
      <c r="G578">
        <v>0</v>
      </c>
      <c r="H578" t="s">
        <v>296</v>
      </c>
      <c r="I578">
        <v>6.23</v>
      </c>
      <c r="J578" t="s">
        <v>34</v>
      </c>
      <c r="K578">
        <v>45.602995999999997</v>
      </c>
      <c r="L578">
        <v>-122.54844199999999</v>
      </c>
      <c r="M578" t="s">
        <v>297</v>
      </c>
      <c r="N578" t="s">
        <v>270</v>
      </c>
      <c r="O578" t="s">
        <v>298</v>
      </c>
      <c r="P578">
        <v>268</v>
      </c>
      <c r="Q578">
        <v>1600</v>
      </c>
      <c r="R578">
        <v>1600</v>
      </c>
      <c r="S578">
        <v>1600</v>
      </c>
      <c r="T578">
        <v>1600</v>
      </c>
      <c r="U578">
        <v>1603</v>
      </c>
      <c r="V578">
        <v>1600</v>
      </c>
      <c r="W578">
        <v>9999</v>
      </c>
      <c r="X578" t="s">
        <v>38</v>
      </c>
      <c r="Y578">
        <v>1</v>
      </c>
      <c r="Z578">
        <f>ROUND(Table_hqolymsql14p_BridgeInventoryLocation_BRIDGEUNDERLOCATIONS[[#This Row],[VCMIN]] / 100, 0) * 12 + MOD(Table_hqolymsql14p_BridgeInventoryLocation_BRIDGEUNDERLOCATIONS[[#This Row],[VCMIN]], 100)</f>
        <v>192</v>
      </c>
      <c r="AA578">
        <f>Table_hqolymsql14p_BridgeInventoryLocation_BRIDGEUNDERLOCATIONS[[#This Row],[VCMIN_Inches]]-3</f>
        <v>189</v>
      </c>
      <c r="AB57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579" spans="1:28" x14ac:dyDescent="0.3">
      <c r="A579">
        <v>578</v>
      </c>
      <c r="B579" t="s">
        <v>1073</v>
      </c>
      <c r="C579" t="s">
        <v>1074</v>
      </c>
      <c r="D579" t="s">
        <v>2314</v>
      </c>
      <c r="E579">
        <v>0.34</v>
      </c>
      <c r="G579">
        <v>0</v>
      </c>
      <c r="H579" t="s">
        <v>2331</v>
      </c>
      <c r="I579">
        <v>0.34</v>
      </c>
      <c r="J579" t="s">
        <v>34</v>
      </c>
      <c r="K579">
        <v>47.701608999999998</v>
      </c>
      <c r="L579">
        <v>-122.685649</v>
      </c>
      <c r="M579" t="s">
        <v>2332</v>
      </c>
      <c r="N579" t="s">
        <v>1076</v>
      </c>
      <c r="O579" t="s">
        <v>779</v>
      </c>
      <c r="P579">
        <v>612</v>
      </c>
      <c r="Q579">
        <v>4000</v>
      </c>
      <c r="R579">
        <v>4000</v>
      </c>
      <c r="U579">
        <v>4000</v>
      </c>
      <c r="V579">
        <v>4000</v>
      </c>
      <c r="W579">
        <v>9999</v>
      </c>
      <c r="X579" t="s">
        <v>89</v>
      </c>
      <c r="Y579">
        <v>1</v>
      </c>
      <c r="Z579">
        <f>ROUND(Table_hqolymsql14p_BridgeInventoryLocation_BRIDGEUNDERLOCATIONS[[#This Row],[VCMIN]] / 100, 0) * 12 + MOD(Table_hqolymsql14p_BridgeInventoryLocation_BRIDGEUNDERLOCATIONS[[#This Row],[VCMIN]], 100)</f>
        <v>480</v>
      </c>
      <c r="AA579">
        <f>Table_hqolymsql14p_BridgeInventoryLocation_BRIDGEUNDERLOCATIONS[[#This Row],[VCMIN_Inches]]-3</f>
        <v>477</v>
      </c>
      <c r="AB579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580" spans="1:28" x14ac:dyDescent="0.3">
      <c r="A580">
        <v>579</v>
      </c>
      <c r="B580" t="s">
        <v>576</v>
      </c>
      <c r="C580" t="s">
        <v>577</v>
      </c>
      <c r="D580" t="s">
        <v>2314</v>
      </c>
      <c r="E580">
        <v>0.21</v>
      </c>
      <c r="G580">
        <v>0</v>
      </c>
      <c r="H580" t="s">
        <v>2333</v>
      </c>
      <c r="I580">
        <v>0.21</v>
      </c>
      <c r="J580" t="s">
        <v>34</v>
      </c>
      <c r="K580">
        <v>47.813253000000003</v>
      </c>
      <c r="L580">
        <v>-122.294258</v>
      </c>
      <c r="M580" t="s">
        <v>2334</v>
      </c>
      <c r="N580" t="s">
        <v>579</v>
      </c>
      <c r="O580" t="s">
        <v>580</v>
      </c>
      <c r="P580">
        <v>603</v>
      </c>
      <c r="Q580">
        <v>1901</v>
      </c>
      <c r="R580">
        <v>1803</v>
      </c>
      <c r="S580">
        <v>1901</v>
      </c>
      <c r="T580">
        <v>1803</v>
      </c>
      <c r="W580">
        <v>9999</v>
      </c>
      <c r="X580" t="s">
        <v>89</v>
      </c>
      <c r="Y580">
        <v>1</v>
      </c>
      <c r="Z580">
        <f>ROUND(Table_hqolymsql14p_BridgeInventoryLocation_BRIDGEUNDERLOCATIONS[[#This Row],[VCMIN]] / 100, 0) * 12 + MOD(Table_hqolymsql14p_BridgeInventoryLocation_BRIDGEUNDERLOCATIONS[[#This Row],[VCMIN]], 100)</f>
        <v>219</v>
      </c>
      <c r="AA580">
        <f>Table_hqolymsql14p_BridgeInventoryLocation_BRIDGEUNDERLOCATIONS[[#This Row],[VCMIN_Inches]]-3</f>
        <v>216</v>
      </c>
      <c r="AB580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581" spans="1:28" x14ac:dyDescent="0.3">
      <c r="A581">
        <v>580</v>
      </c>
      <c r="B581" t="s">
        <v>1001</v>
      </c>
      <c r="C581" t="s">
        <v>1002</v>
      </c>
      <c r="D581" t="s">
        <v>2314</v>
      </c>
      <c r="E581">
        <v>283.94</v>
      </c>
      <c r="G581">
        <v>0</v>
      </c>
      <c r="H581" t="s">
        <v>33</v>
      </c>
      <c r="I581">
        <v>286.24</v>
      </c>
      <c r="J581" t="s">
        <v>34</v>
      </c>
      <c r="K581">
        <v>47.663761000000001</v>
      </c>
      <c r="L581">
        <v>-117.312808</v>
      </c>
      <c r="M581" t="s">
        <v>1003</v>
      </c>
      <c r="N581" t="s">
        <v>1004</v>
      </c>
      <c r="O581" t="s">
        <v>37</v>
      </c>
      <c r="P581">
        <v>332</v>
      </c>
      <c r="Q581">
        <v>2001</v>
      </c>
      <c r="R581">
        <v>1911</v>
      </c>
      <c r="S581">
        <v>2001</v>
      </c>
      <c r="T581">
        <v>1911</v>
      </c>
      <c r="U581">
        <v>1608</v>
      </c>
      <c r="V581">
        <v>1608</v>
      </c>
      <c r="W581">
        <v>9999</v>
      </c>
      <c r="X581" t="s">
        <v>38</v>
      </c>
      <c r="Y581">
        <v>1</v>
      </c>
      <c r="Z581">
        <f>ROUND(Table_hqolymsql14p_BridgeInventoryLocation_BRIDGEUNDERLOCATIONS[[#This Row],[VCMIN]] / 100, 0) * 12 + MOD(Table_hqolymsql14p_BridgeInventoryLocation_BRIDGEUNDERLOCATIONS[[#This Row],[VCMIN]], 100)</f>
        <v>239</v>
      </c>
      <c r="AA581">
        <f>Table_hqolymsql14p_BridgeInventoryLocation_BRIDGEUNDERLOCATIONS[[#This Row],[VCMIN_Inches]]-3</f>
        <v>236</v>
      </c>
      <c r="AB581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582" spans="1:28" x14ac:dyDescent="0.3">
      <c r="A582">
        <v>581</v>
      </c>
      <c r="B582" t="s">
        <v>2335</v>
      </c>
      <c r="C582" t="s">
        <v>2336</v>
      </c>
      <c r="D582" t="s">
        <v>2314</v>
      </c>
      <c r="E582">
        <v>0.02</v>
      </c>
      <c r="G582">
        <v>0</v>
      </c>
      <c r="H582" t="s">
        <v>2337</v>
      </c>
      <c r="I582">
        <v>0.02</v>
      </c>
      <c r="J582" t="s">
        <v>34</v>
      </c>
      <c r="K582">
        <v>48.051853999999999</v>
      </c>
      <c r="L582">
        <v>-122.18442400000001</v>
      </c>
      <c r="M582" t="s">
        <v>2338</v>
      </c>
      <c r="N582" t="s">
        <v>113</v>
      </c>
      <c r="O582" t="s">
        <v>2339</v>
      </c>
      <c r="P582">
        <v>124</v>
      </c>
      <c r="Q582">
        <v>1703</v>
      </c>
      <c r="R582">
        <v>1508</v>
      </c>
      <c r="S582">
        <v>1703</v>
      </c>
      <c r="T582">
        <v>1508</v>
      </c>
      <c r="W582">
        <v>9999</v>
      </c>
      <c r="X582" t="s">
        <v>38</v>
      </c>
      <c r="Y582">
        <v>1</v>
      </c>
      <c r="Z582">
        <f>ROUND(Table_hqolymsql14p_BridgeInventoryLocation_BRIDGEUNDERLOCATIONS[[#This Row],[VCMIN]] / 100, 0) * 12 + MOD(Table_hqolymsql14p_BridgeInventoryLocation_BRIDGEUNDERLOCATIONS[[#This Row],[VCMIN]], 100)</f>
        <v>188</v>
      </c>
      <c r="AA582">
        <f>Table_hqolymsql14p_BridgeInventoryLocation_BRIDGEUNDERLOCATIONS[[#This Row],[VCMIN_Inches]]-3</f>
        <v>185</v>
      </c>
      <c r="AB582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583" spans="1:28" x14ac:dyDescent="0.3">
      <c r="A583">
        <v>582</v>
      </c>
      <c r="B583" t="s">
        <v>2101</v>
      </c>
      <c r="C583" t="s">
        <v>2102</v>
      </c>
      <c r="D583" t="s">
        <v>2314</v>
      </c>
      <c r="E583">
        <v>7.0000000000000001E-3</v>
      </c>
      <c r="G583">
        <v>0</v>
      </c>
      <c r="H583" t="s">
        <v>2340</v>
      </c>
      <c r="I583">
        <v>0.01</v>
      </c>
      <c r="J583" t="s">
        <v>34</v>
      </c>
      <c r="K583">
        <v>47.619298000000001</v>
      </c>
      <c r="L583">
        <v>-122.189162</v>
      </c>
      <c r="M583" t="s">
        <v>2341</v>
      </c>
      <c r="N583" t="s">
        <v>2104</v>
      </c>
      <c r="O583" t="s">
        <v>101</v>
      </c>
      <c r="P583">
        <v>372</v>
      </c>
      <c r="Q583">
        <v>2503</v>
      </c>
      <c r="R583">
        <v>2503</v>
      </c>
      <c r="U583">
        <v>2503</v>
      </c>
      <c r="V583">
        <v>2503</v>
      </c>
      <c r="W583">
        <v>9999</v>
      </c>
      <c r="X583" t="s">
        <v>32</v>
      </c>
      <c r="Y583">
        <v>1</v>
      </c>
      <c r="Z583">
        <f>ROUND(Table_hqolymsql14p_BridgeInventoryLocation_BRIDGEUNDERLOCATIONS[[#This Row],[VCMIN]] / 100, 0) * 12 + MOD(Table_hqolymsql14p_BridgeInventoryLocation_BRIDGEUNDERLOCATIONS[[#This Row],[VCMIN]], 100)</f>
        <v>303</v>
      </c>
      <c r="AA583">
        <f>Table_hqolymsql14p_BridgeInventoryLocation_BRIDGEUNDERLOCATIONS[[#This Row],[VCMIN_Inches]]-3</f>
        <v>300</v>
      </c>
      <c r="AB583">
        <f>(TRUNC((Table_hqolymsql14p_BridgeInventoryLocation_BRIDGEUNDERLOCATIONS[[#This Row],[Reported Inches]]/12))*100) + MOD(Table_hqolymsql14p_BridgeInventoryLocation_BRIDGEUNDERLOCATIONS[[#This Row],[Reported Inches]], 12)</f>
        <v>2500</v>
      </c>
    </row>
    <row r="584" spans="1:28" x14ac:dyDescent="0.3">
      <c r="A584">
        <v>583</v>
      </c>
      <c r="B584" t="s">
        <v>1368</v>
      </c>
      <c r="C584" t="s">
        <v>1369</v>
      </c>
      <c r="D584" t="s">
        <v>2314</v>
      </c>
      <c r="E584">
        <v>0.67</v>
      </c>
      <c r="G584">
        <v>0</v>
      </c>
      <c r="H584" t="s">
        <v>2342</v>
      </c>
      <c r="I584">
        <v>0.67</v>
      </c>
      <c r="J584" t="s">
        <v>34</v>
      </c>
      <c r="K584">
        <v>47.246940000000002</v>
      </c>
      <c r="L584">
        <v>-122.38560699999999</v>
      </c>
      <c r="M584" t="s">
        <v>2343</v>
      </c>
      <c r="N584" t="s">
        <v>1371</v>
      </c>
      <c r="O584" t="s">
        <v>161</v>
      </c>
      <c r="P584">
        <v>213</v>
      </c>
      <c r="Q584">
        <v>2011</v>
      </c>
      <c r="R584">
        <v>2011</v>
      </c>
      <c r="S584">
        <v>2011</v>
      </c>
      <c r="T584">
        <v>2011</v>
      </c>
      <c r="W584">
        <v>9999</v>
      </c>
      <c r="X584" t="s">
        <v>38</v>
      </c>
      <c r="Y584">
        <v>1</v>
      </c>
      <c r="Z584">
        <f>ROUND(Table_hqolymsql14p_BridgeInventoryLocation_BRIDGEUNDERLOCATIONS[[#This Row],[VCMIN]] / 100, 0) * 12 + MOD(Table_hqolymsql14p_BridgeInventoryLocation_BRIDGEUNDERLOCATIONS[[#This Row],[VCMIN]], 100)</f>
        <v>251</v>
      </c>
      <c r="AA584">
        <f>Table_hqolymsql14p_BridgeInventoryLocation_BRIDGEUNDERLOCATIONS[[#This Row],[VCMIN_Inches]]-3</f>
        <v>248</v>
      </c>
      <c r="AB584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585" spans="1:28" x14ac:dyDescent="0.3">
      <c r="A585">
        <v>584</v>
      </c>
      <c r="B585" t="s">
        <v>2344</v>
      </c>
      <c r="C585" t="s">
        <v>2345</v>
      </c>
      <c r="D585" t="s">
        <v>2314</v>
      </c>
      <c r="E585">
        <v>0.25</v>
      </c>
      <c r="G585">
        <v>0</v>
      </c>
      <c r="H585" t="s">
        <v>2346</v>
      </c>
      <c r="I585">
        <v>0.25</v>
      </c>
      <c r="J585" t="s">
        <v>34</v>
      </c>
      <c r="K585">
        <v>47.783566999999998</v>
      </c>
      <c r="L585">
        <v>-122.317319</v>
      </c>
      <c r="M585" t="s">
        <v>2347</v>
      </c>
      <c r="N585" t="s">
        <v>2348</v>
      </c>
      <c r="O585" t="s">
        <v>2349</v>
      </c>
      <c r="P585">
        <v>308</v>
      </c>
      <c r="Q585">
        <v>1703</v>
      </c>
      <c r="R585">
        <v>1703</v>
      </c>
      <c r="U585">
        <v>1703</v>
      </c>
      <c r="V585">
        <v>1703</v>
      </c>
      <c r="W585">
        <v>9999</v>
      </c>
      <c r="X585" t="s">
        <v>38</v>
      </c>
      <c r="Y585">
        <v>1</v>
      </c>
      <c r="Z585">
        <f>ROUND(Table_hqolymsql14p_BridgeInventoryLocation_BRIDGEUNDERLOCATIONS[[#This Row],[VCMIN]] / 100, 0) * 12 + MOD(Table_hqolymsql14p_BridgeInventoryLocation_BRIDGEUNDERLOCATIONS[[#This Row],[VCMIN]], 100)</f>
        <v>207</v>
      </c>
      <c r="AA585">
        <f>Table_hqolymsql14p_BridgeInventoryLocation_BRIDGEUNDERLOCATIONS[[#This Row],[VCMIN_Inches]]-3</f>
        <v>204</v>
      </c>
      <c r="AB58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586" spans="1:28" x14ac:dyDescent="0.3">
      <c r="A586">
        <v>585</v>
      </c>
      <c r="B586" t="s">
        <v>2350</v>
      </c>
      <c r="C586" t="s">
        <v>2351</v>
      </c>
      <c r="D586" t="s">
        <v>2314</v>
      </c>
      <c r="E586">
        <v>1.1399999999999999</v>
      </c>
      <c r="G586">
        <v>0</v>
      </c>
      <c r="H586" t="s">
        <v>2324</v>
      </c>
      <c r="I586">
        <v>1.1399999999999999</v>
      </c>
      <c r="J586" t="s">
        <v>34</v>
      </c>
      <c r="K586">
        <v>47.821040000000004</v>
      </c>
      <c r="L586">
        <v>-122.28083599999999</v>
      </c>
      <c r="M586" t="s">
        <v>2352</v>
      </c>
      <c r="N586" t="s">
        <v>2353</v>
      </c>
      <c r="O586" t="s">
        <v>2354</v>
      </c>
      <c r="P586">
        <v>356</v>
      </c>
      <c r="Q586">
        <v>1706</v>
      </c>
      <c r="R586">
        <v>1706</v>
      </c>
      <c r="U586">
        <v>1706</v>
      </c>
      <c r="V586">
        <v>1706</v>
      </c>
      <c r="W586">
        <v>9999</v>
      </c>
      <c r="X586" t="s">
        <v>89</v>
      </c>
      <c r="Y586">
        <v>1</v>
      </c>
      <c r="Z586">
        <f>ROUND(Table_hqolymsql14p_BridgeInventoryLocation_BRIDGEUNDERLOCATIONS[[#This Row],[VCMIN]] / 100, 0) * 12 + MOD(Table_hqolymsql14p_BridgeInventoryLocation_BRIDGEUNDERLOCATIONS[[#This Row],[VCMIN]], 100)</f>
        <v>210</v>
      </c>
      <c r="AA586">
        <f>Table_hqolymsql14p_BridgeInventoryLocation_BRIDGEUNDERLOCATIONS[[#This Row],[VCMIN_Inches]]-3</f>
        <v>207</v>
      </c>
      <c r="AB586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587" spans="1:28" x14ac:dyDescent="0.3">
      <c r="A587">
        <v>586</v>
      </c>
      <c r="B587" t="s">
        <v>2355</v>
      </c>
      <c r="C587" t="s">
        <v>2356</v>
      </c>
      <c r="D587" t="s">
        <v>2314</v>
      </c>
      <c r="E587">
        <v>0.112</v>
      </c>
      <c r="G587">
        <v>0</v>
      </c>
      <c r="H587" t="s">
        <v>2357</v>
      </c>
      <c r="I587">
        <v>0.11</v>
      </c>
      <c r="J587" t="s">
        <v>34</v>
      </c>
      <c r="K587">
        <v>46.975349999999999</v>
      </c>
      <c r="L587">
        <v>-123.621619</v>
      </c>
      <c r="M587" t="s">
        <v>2358</v>
      </c>
      <c r="N587" t="s">
        <v>2359</v>
      </c>
      <c r="O587" t="s">
        <v>365</v>
      </c>
      <c r="P587">
        <v>247</v>
      </c>
      <c r="Q587">
        <v>1609</v>
      </c>
      <c r="R587">
        <v>1609</v>
      </c>
      <c r="S587">
        <v>1609</v>
      </c>
      <c r="T587">
        <v>1609</v>
      </c>
      <c r="W587">
        <v>9999</v>
      </c>
      <c r="X587" t="s">
        <v>89</v>
      </c>
      <c r="Y587">
        <v>1</v>
      </c>
      <c r="Z587">
        <f>ROUND(Table_hqolymsql14p_BridgeInventoryLocation_BRIDGEUNDERLOCATIONS[[#This Row],[VCMIN]] / 100, 0) * 12 + MOD(Table_hqolymsql14p_BridgeInventoryLocation_BRIDGEUNDERLOCATIONS[[#This Row],[VCMIN]], 100)</f>
        <v>201</v>
      </c>
      <c r="AA587">
        <f>Table_hqolymsql14p_BridgeInventoryLocation_BRIDGEUNDERLOCATIONS[[#This Row],[VCMIN_Inches]]-3</f>
        <v>198</v>
      </c>
      <c r="AB58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588" spans="1:28" x14ac:dyDescent="0.3">
      <c r="A588">
        <v>587</v>
      </c>
      <c r="B588" t="s">
        <v>544</v>
      </c>
      <c r="C588" t="s">
        <v>545</v>
      </c>
      <c r="D588" t="s">
        <v>2314</v>
      </c>
      <c r="E588">
        <v>112.76</v>
      </c>
      <c r="G588">
        <v>0</v>
      </c>
      <c r="H588" t="s">
        <v>92</v>
      </c>
      <c r="I588">
        <v>112.79</v>
      </c>
      <c r="J588" t="s">
        <v>34</v>
      </c>
      <c r="K588">
        <v>46.165497000000002</v>
      </c>
      <c r="L588">
        <v>-119.20272300000001</v>
      </c>
      <c r="M588" t="s">
        <v>546</v>
      </c>
      <c r="N588" t="s">
        <v>237</v>
      </c>
      <c r="O588" t="s">
        <v>95</v>
      </c>
      <c r="P588">
        <v>253</v>
      </c>
      <c r="Q588">
        <v>2301</v>
      </c>
      <c r="R588">
        <v>2104</v>
      </c>
      <c r="S588">
        <v>2301</v>
      </c>
      <c r="T588">
        <v>2104</v>
      </c>
      <c r="U588">
        <v>1810</v>
      </c>
      <c r="V588">
        <v>1701</v>
      </c>
      <c r="W588">
        <v>9999</v>
      </c>
      <c r="X588" t="s">
        <v>38</v>
      </c>
      <c r="Y588">
        <v>1</v>
      </c>
      <c r="Z588">
        <f>ROUND(Table_hqolymsql14p_BridgeInventoryLocation_BRIDGEUNDERLOCATIONS[[#This Row],[VCMIN]] / 100, 0) * 12 + MOD(Table_hqolymsql14p_BridgeInventoryLocation_BRIDGEUNDERLOCATIONS[[#This Row],[VCMIN]], 100)</f>
        <v>256</v>
      </c>
      <c r="AA588">
        <f>Table_hqolymsql14p_BridgeInventoryLocation_BRIDGEUNDERLOCATIONS[[#This Row],[VCMIN_Inches]]-3</f>
        <v>253</v>
      </c>
      <c r="AB588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589" spans="1:28" x14ac:dyDescent="0.3">
      <c r="A589">
        <v>588</v>
      </c>
      <c r="B589" t="s">
        <v>2360</v>
      </c>
      <c r="C589" t="s">
        <v>2361</v>
      </c>
      <c r="D589" t="s">
        <v>2314</v>
      </c>
      <c r="E589">
        <v>0.47099999999999997</v>
      </c>
      <c r="G589">
        <v>0</v>
      </c>
      <c r="H589" t="s">
        <v>2362</v>
      </c>
      <c r="I589">
        <v>0.47</v>
      </c>
      <c r="J589" t="s">
        <v>34</v>
      </c>
      <c r="K589">
        <v>47.465133000000002</v>
      </c>
      <c r="L589">
        <v>-122.29872400000001</v>
      </c>
      <c r="M589" t="s">
        <v>2363</v>
      </c>
      <c r="N589" t="s">
        <v>2364</v>
      </c>
      <c r="O589" t="s">
        <v>810</v>
      </c>
      <c r="P589">
        <v>556</v>
      </c>
      <c r="Q589">
        <v>1605</v>
      </c>
      <c r="R589">
        <v>1604</v>
      </c>
      <c r="U589">
        <v>1605</v>
      </c>
      <c r="V589">
        <v>1604</v>
      </c>
      <c r="W589">
        <v>9999</v>
      </c>
      <c r="X589" t="s">
        <v>239</v>
      </c>
      <c r="Y589">
        <v>1</v>
      </c>
      <c r="Z589">
        <f>ROUND(Table_hqolymsql14p_BridgeInventoryLocation_BRIDGEUNDERLOCATIONS[[#This Row],[VCMIN]] / 100, 0) * 12 + MOD(Table_hqolymsql14p_BridgeInventoryLocation_BRIDGEUNDERLOCATIONS[[#This Row],[VCMIN]], 100)</f>
        <v>196</v>
      </c>
      <c r="AA589">
        <f>Table_hqolymsql14p_BridgeInventoryLocation_BRIDGEUNDERLOCATIONS[[#This Row],[VCMIN_Inches]]-3</f>
        <v>193</v>
      </c>
      <c r="AB58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590" spans="1:28" x14ac:dyDescent="0.3">
      <c r="A590">
        <v>589</v>
      </c>
      <c r="B590" t="s">
        <v>441</v>
      </c>
      <c r="C590" t="s">
        <v>442</v>
      </c>
      <c r="D590" t="s">
        <v>2314</v>
      </c>
      <c r="E590">
        <v>0.29899999999999999</v>
      </c>
      <c r="G590">
        <v>0</v>
      </c>
      <c r="H590" t="s">
        <v>2365</v>
      </c>
      <c r="I590">
        <v>0.3</v>
      </c>
      <c r="J590" t="s">
        <v>34</v>
      </c>
      <c r="K590">
        <v>45.622608</v>
      </c>
      <c r="L590">
        <v>-122.672532</v>
      </c>
      <c r="M590" t="s">
        <v>443</v>
      </c>
      <c r="N590" t="s">
        <v>444</v>
      </c>
      <c r="O590" t="s">
        <v>113</v>
      </c>
      <c r="P590">
        <v>284</v>
      </c>
      <c r="Q590">
        <v>1605</v>
      </c>
      <c r="R590">
        <v>1605</v>
      </c>
      <c r="U590">
        <v>1605</v>
      </c>
      <c r="V590">
        <v>1605</v>
      </c>
      <c r="W590">
        <v>9999</v>
      </c>
      <c r="X590" t="s">
        <v>89</v>
      </c>
      <c r="Y590">
        <v>1</v>
      </c>
      <c r="Z590">
        <f>ROUND(Table_hqolymsql14p_BridgeInventoryLocation_BRIDGEUNDERLOCATIONS[[#This Row],[VCMIN]] / 100, 0) * 12 + MOD(Table_hqolymsql14p_BridgeInventoryLocation_BRIDGEUNDERLOCATIONS[[#This Row],[VCMIN]], 100)</f>
        <v>197</v>
      </c>
      <c r="AA590">
        <f>Table_hqolymsql14p_BridgeInventoryLocation_BRIDGEUNDERLOCATIONS[[#This Row],[VCMIN_Inches]]-3</f>
        <v>194</v>
      </c>
      <c r="AB59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591" spans="1:28" x14ac:dyDescent="0.3">
      <c r="A591">
        <v>590</v>
      </c>
      <c r="B591" t="s">
        <v>2269</v>
      </c>
      <c r="C591" t="s">
        <v>2270</v>
      </c>
      <c r="D591" t="s">
        <v>2314</v>
      </c>
      <c r="E591">
        <v>6.3E-2</v>
      </c>
      <c r="G591">
        <v>0</v>
      </c>
      <c r="H591" t="s">
        <v>2366</v>
      </c>
      <c r="I591">
        <v>0.06</v>
      </c>
      <c r="J591" t="s">
        <v>34</v>
      </c>
      <c r="K591">
        <v>47.920516999999997</v>
      </c>
      <c r="L591">
        <v>-122.206976</v>
      </c>
      <c r="M591" t="s">
        <v>2367</v>
      </c>
      <c r="N591" t="s">
        <v>2272</v>
      </c>
      <c r="O591" t="s">
        <v>2273</v>
      </c>
      <c r="P591">
        <v>1043</v>
      </c>
      <c r="Q591">
        <v>2606</v>
      </c>
      <c r="R591">
        <v>2606</v>
      </c>
      <c r="U591">
        <v>2606</v>
      </c>
      <c r="V591">
        <v>2606</v>
      </c>
      <c r="W591">
        <v>9999</v>
      </c>
      <c r="X591" t="s">
        <v>239</v>
      </c>
      <c r="Y591">
        <v>1</v>
      </c>
      <c r="Z591">
        <f>ROUND(Table_hqolymsql14p_BridgeInventoryLocation_BRIDGEUNDERLOCATIONS[[#This Row],[VCMIN]] / 100, 0) * 12 + MOD(Table_hqolymsql14p_BridgeInventoryLocation_BRIDGEUNDERLOCATIONS[[#This Row],[VCMIN]], 100)</f>
        <v>318</v>
      </c>
      <c r="AA591">
        <f>Table_hqolymsql14p_BridgeInventoryLocation_BRIDGEUNDERLOCATIONS[[#This Row],[VCMIN_Inches]]-3</f>
        <v>315</v>
      </c>
      <c r="AB591">
        <f>(TRUNC((Table_hqolymsql14p_BridgeInventoryLocation_BRIDGEUNDERLOCATIONS[[#This Row],[Reported Inches]]/12))*100) + MOD(Table_hqolymsql14p_BridgeInventoryLocation_BRIDGEUNDERLOCATIONS[[#This Row],[Reported Inches]], 12)</f>
        <v>2603</v>
      </c>
    </row>
    <row r="592" spans="1:28" x14ac:dyDescent="0.3">
      <c r="A592">
        <v>591</v>
      </c>
      <c r="B592" t="s">
        <v>2368</v>
      </c>
      <c r="C592" t="s">
        <v>2369</v>
      </c>
      <c r="D592" t="s">
        <v>2314</v>
      </c>
      <c r="E592">
        <v>0.23100000000000001</v>
      </c>
      <c r="G592">
        <v>0</v>
      </c>
      <c r="H592" t="s">
        <v>2370</v>
      </c>
      <c r="I592">
        <v>0.23</v>
      </c>
      <c r="J592" t="s">
        <v>34</v>
      </c>
      <c r="K592">
        <v>47.608170000000001</v>
      </c>
      <c r="L592">
        <v>-122.33134699999999</v>
      </c>
      <c r="M592" t="s">
        <v>2371</v>
      </c>
      <c r="N592" t="s">
        <v>2372</v>
      </c>
      <c r="O592" t="s">
        <v>2373</v>
      </c>
      <c r="P592">
        <v>83</v>
      </c>
      <c r="Q592">
        <v>1705</v>
      </c>
      <c r="R592">
        <v>1611</v>
      </c>
      <c r="U592">
        <v>1705</v>
      </c>
      <c r="V592">
        <v>1611</v>
      </c>
      <c r="W592">
        <v>9999</v>
      </c>
      <c r="X592" t="s">
        <v>38</v>
      </c>
      <c r="Y592">
        <v>1</v>
      </c>
      <c r="Z592">
        <f>ROUND(Table_hqolymsql14p_BridgeInventoryLocation_BRIDGEUNDERLOCATIONS[[#This Row],[VCMIN]] / 100, 0) * 12 + MOD(Table_hqolymsql14p_BridgeInventoryLocation_BRIDGEUNDERLOCATIONS[[#This Row],[VCMIN]], 100)</f>
        <v>203</v>
      </c>
      <c r="AA592">
        <f>Table_hqolymsql14p_BridgeInventoryLocation_BRIDGEUNDERLOCATIONS[[#This Row],[VCMIN_Inches]]-3</f>
        <v>200</v>
      </c>
      <c r="AB59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593" spans="1:28" x14ac:dyDescent="0.3">
      <c r="A593">
        <v>592</v>
      </c>
      <c r="B593" t="s">
        <v>2312</v>
      </c>
      <c r="C593" t="s">
        <v>2313</v>
      </c>
      <c r="D593" t="s">
        <v>2314</v>
      </c>
      <c r="E593">
        <v>7.2999999999999995E-2</v>
      </c>
      <c r="G593">
        <v>0</v>
      </c>
      <c r="H593" t="s">
        <v>2374</v>
      </c>
      <c r="I593">
        <v>7.0000000000000007E-2</v>
      </c>
      <c r="J593" t="s">
        <v>34</v>
      </c>
      <c r="K593">
        <v>47.923459000000001</v>
      </c>
      <c r="L593">
        <v>-122.228466</v>
      </c>
      <c r="M593" t="s">
        <v>2375</v>
      </c>
      <c r="N593" t="s">
        <v>2316</v>
      </c>
      <c r="O593" t="s">
        <v>2139</v>
      </c>
      <c r="P593">
        <v>429</v>
      </c>
      <c r="Q593">
        <v>1903</v>
      </c>
      <c r="R593">
        <v>1705</v>
      </c>
      <c r="U593">
        <v>1903</v>
      </c>
      <c r="V593">
        <v>1705</v>
      </c>
      <c r="W593">
        <v>9999</v>
      </c>
      <c r="X593" t="s">
        <v>239</v>
      </c>
      <c r="Y593">
        <v>1</v>
      </c>
      <c r="Z593">
        <f>ROUND(Table_hqolymsql14p_BridgeInventoryLocation_BRIDGEUNDERLOCATIONS[[#This Row],[VCMIN]] / 100, 0) * 12 + MOD(Table_hqolymsql14p_BridgeInventoryLocation_BRIDGEUNDERLOCATIONS[[#This Row],[VCMIN]], 100)</f>
        <v>209</v>
      </c>
      <c r="AA593">
        <f>Table_hqolymsql14p_BridgeInventoryLocation_BRIDGEUNDERLOCATIONS[[#This Row],[VCMIN_Inches]]-3</f>
        <v>206</v>
      </c>
      <c r="AB593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594" spans="1:28" x14ac:dyDescent="0.3">
      <c r="A594">
        <v>593</v>
      </c>
      <c r="B594" t="s">
        <v>2360</v>
      </c>
      <c r="C594" t="s">
        <v>2361</v>
      </c>
      <c r="D594" t="s">
        <v>2314</v>
      </c>
      <c r="E594">
        <v>0</v>
      </c>
      <c r="G594">
        <v>0</v>
      </c>
      <c r="H594" t="s">
        <v>2376</v>
      </c>
      <c r="I594">
        <v>0</v>
      </c>
      <c r="J594" t="s">
        <v>34</v>
      </c>
      <c r="K594">
        <v>47.465128</v>
      </c>
      <c r="L594">
        <v>-122.299573</v>
      </c>
      <c r="M594" t="s">
        <v>2377</v>
      </c>
      <c r="N594" t="s">
        <v>2364</v>
      </c>
      <c r="O594" t="s">
        <v>810</v>
      </c>
      <c r="P594">
        <v>556</v>
      </c>
      <c r="Q594">
        <v>1609</v>
      </c>
      <c r="R594">
        <v>1609</v>
      </c>
      <c r="S594">
        <v>1609</v>
      </c>
      <c r="T594">
        <v>1609</v>
      </c>
      <c r="W594">
        <v>9999</v>
      </c>
      <c r="X594" t="s">
        <v>89</v>
      </c>
      <c r="Y594">
        <v>1</v>
      </c>
      <c r="Z594">
        <f>ROUND(Table_hqolymsql14p_BridgeInventoryLocation_BRIDGEUNDERLOCATIONS[[#This Row],[VCMIN]] / 100, 0) * 12 + MOD(Table_hqolymsql14p_BridgeInventoryLocation_BRIDGEUNDERLOCATIONS[[#This Row],[VCMIN]], 100)</f>
        <v>201</v>
      </c>
      <c r="AA594">
        <f>Table_hqolymsql14p_BridgeInventoryLocation_BRIDGEUNDERLOCATIONS[[#This Row],[VCMIN_Inches]]-3</f>
        <v>198</v>
      </c>
      <c r="AB59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595" spans="1:28" x14ac:dyDescent="0.3">
      <c r="A595">
        <v>594</v>
      </c>
      <c r="B595" t="s">
        <v>465</v>
      </c>
      <c r="C595" t="s">
        <v>466</v>
      </c>
      <c r="D595" t="s">
        <v>2314</v>
      </c>
      <c r="E595">
        <v>0.36199999999999999</v>
      </c>
      <c r="G595">
        <v>0</v>
      </c>
      <c r="H595" t="s">
        <v>2378</v>
      </c>
      <c r="I595">
        <v>0.36</v>
      </c>
      <c r="J595" t="s">
        <v>34</v>
      </c>
      <c r="K595">
        <v>47.758473000000002</v>
      </c>
      <c r="L595">
        <v>-122.184754</v>
      </c>
      <c r="M595" t="s">
        <v>2379</v>
      </c>
      <c r="N595" t="s">
        <v>468</v>
      </c>
      <c r="O595" t="s">
        <v>469</v>
      </c>
      <c r="P595">
        <v>1469</v>
      </c>
      <c r="Q595">
        <v>5605</v>
      </c>
      <c r="R595">
        <v>5605</v>
      </c>
      <c r="U595">
        <v>5605</v>
      </c>
      <c r="V595">
        <v>5605</v>
      </c>
      <c r="W595">
        <v>9999</v>
      </c>
      <c r="X595" t="s">
        <v>32</v>
      </c>
      <c r="Y595">
        <v>1</v>
      </c>
      <c r="Z595">
        <f>ROUND(Table_hqolymsql14p_BridgeInventoryLocation_BRIDGEUNDERLOCATIONS[[#This Row],[VCMIN]] / 100, 0) * 12 + MOD(Table_hqolymsql14p_BridgeInventoryLocation_BRIDGEUNDERLOCATIONS[[#This Row],[VCMIN]], 100)</f>
        <v>677</v>
      </c>
      <c r="AA595">
        <f>Table_hqolymsql14p_BridgeInventoryLocation_BRIDGEUNDERLOCATIONS[[#This Row],[VCMIN_Inches]]-3</f>
        <v>674</v>
      </c>
      <c r="AB595">
        <f>(TRUNC((Table_hqolymsql14p_BridgeInventoryLocation_BRIDGEUNDERLOCATIONS[[#This Row],[Reported Inches]]/12))*100) + MOD(Table_hqolymsql14p_BridgeInventoryLocation_BRIDGEUNDERLOCATIONS[[#This Row],[Reported Inches]], 12)</f>
        <v>5602</v>
      </c>
    </row>
    <row r="596" spans="1:28" x14ac:dyDescent="0.3">
      <c r="A596">
        <v>595</v>
      </c>
      <c r="B596" t="s">
        <v>2380</v>
      </c>
      <c r="C596" t="s">
        <v>2381</v>
      </c>
      <c r="D596" t="s">
        <v>2314</v>
      </c>
      <c r="E596">
        <v>0.318</v>
      </c>
      <c r="G596">
        <v>0</v>
      </c>
      <c r="H596" t="s">
        <v>2382</v>
      </c>
      <c r="I596">
        <v>0.32</v>
      </c>
      <c r="J596" t="s">
        <v>34</v>
      </c>
      <c r="K596">
        <v>47.578820999999998</v>
      </c>
      <c r="L596">
        <v>-122.19005</v>
      </c>
      <c r="M596" t="s">
        <v>2383</v>
      </c>
      <c r="N596" t="s">
        <v>2384</v>
      </c>
      <c r="O596" t="s">
        <v>2385</v>
      </c>
      <c r="P596">
        <v>1333</v>
      </c>
      <c r="Q596">
        <v>3000</v>
      </c>
      <c r="R596">
        <v>3000</v>
      </c>
      <c r="S596">
        <v>3000</v>
      </c>
      <c r="T596">
        <v>3000</v>
      </c>
      <c r="W596">
        <v>9999</v>
      </c>
      <c r="X596" t="s">
        <v>89</v>
      </c>
      <c r="Y596">
        <v>1</v>
      </c>
      <c r="Z596">
        <f>ROUND(Table_hqolymsql14p_BridgeInventoryLocation_BRIDGEUNDERLOCATIONS[[#This Row],[VCMIN]] / 100, 0) * 12 + MOD(Table_hqolymsql14p_BridgeInventoryLocation_BRIDGEUNDERLOCATIONS[[#This Row],[VCMIN]], 100)</f>
        <v>360</v>
      </c>
      <c r="AA596">
        <f>Table_hqolymsql14p_BridgeInventoryLocation_BRIDGEUNDERLOCATIONS[[#This Row],[VCMIN_Inches]]-3</f>
        <v>357</v>
      </c>
      <c r="AB596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597" spans="1:28" x14ac:dyDescent="0.3">
      <c r="A597">
        <v>596</v>
      </c>
      <c r="B597" t="s">
        <v>449</v>
      </c>
      <c r="C597" t="s">
        <v>450</v>
      </c>
      <c r="D597" t="s">
        <v>2314</v>
      </c>
      <c r="E597">
        <v>28.827999999999999</v>
      </c>
      <c r="G597">
        <v>0</v>
      </c>
      <c r="H597" t="s">
        <v>344</v>
      </c>
      <c r="I597">
        <v>35.090000000000003</v>
      </c>
      <c r="J597" t="s">
        <v>34</v>
      </c>
      <c r="K597">
        <v>47.656610000000001</v>
      </c>
      <c r="L597">
        <v>-122.347262</v>
      </c>
      <c r="M597" t="s">
        <v>345</v>
      </c>
      <c r="N597" t="s">
        <v>451</v>
      </c>
      <c r="O597" t="s">
        <v>452</v>
      </c>
      <c r="P597">
        <v>176</v>
      </c>
      <c r="Q597">
        <v>1601</v>
      </c>
      <c r="R597">
        <v>1308</v>
      </c>
      <c r="S597">
        <v>1601</v>
      </c>
      <c r="T597">
        <v>1308</v>
      </c>
      <c r="U597">
        <v>1603</v>
      </c>
      <c r="V597">
        <v>1305</v>
      </c>
      <c r="W597">
        <v>9999</v>
      </c>
      <c r="X597" t="s">
        <v>38</v>
      </c>
      <c r="Y597">
        <v>1</v>
      </c>
      <c r="Z597">
        <f>ROUND(Table_hqolymsql14p_BridgeInventoryLocation_BRIDGEUNDERLOCATIONS[[#This Row],[VCMIN]] / 100, 0) * 12 + MOD(Table_hqolymsql14p_BridgeInventoryLocation_BRIDGEUNDERLOCATIONS[[#This Row],[VCMIN]], 100)</f>
        <v>164</v>
      </c>
      <c r="AA597">
        <f>Table_hqolymsql14p_BridgeInventoryLocation_BRIDGEUNDERLOCATIONS[[#This Row],[VCMIN_Inches]]-3</f>
        <v>161</v>
      </c>
      <c r="AB597">
        <f>(TRUNC((Table_hqolymsql14p_BridgeInventoryLocation_BRIDGEUNDERLOCATIONS[[#This Row],[Reported Inches]]/12))*100) + MOD(Table_hqolymsql14p_BridgeInventoryLocation_BRIDGEUNDERLOCATIONS[[#This Row],[Reported Inches]], 12)</f>
        <v>1305</v>
      </c>
    </row>
    <row r="598" spans="1:28" x14ac:dyDescent="0.3">
      <c r="A598">
        <v>597</v>
      </c>
      <c r="B598" t="s">
        <v>1136</v>
      </c>
      <c r="C598" t="s">
        <v>1137</v>
      </c>
      <c r="D598" t="s">
        <v>2314</v>
      </c>
      <c r="E598">
        <v>252.14</v>
      </c>
      <c r="G598">
        <v>0</v>
      </c>
      <c r="H598" t="s">
        <v>110</v>
      </c>
      <c r="I598">
        <v>252.08</v>
      </c>
      <c r="J598" t="s">
        <v>34</v>
      </c>
      <c r="K598">
        <v>48.731935</v>
      </c>
      <c r="L598">
        <v>-122.46883200000001</v>
      </c>
      <c r="M598" t="s">
        <v>1138</v>
      </c>
      <c r="N598" t="s">
        <v>1139</v>
      </c>
      <c r="O598" t="s">
        <v>113</v>
      </c>
      <c r="P598">
        <v>247</v>
      </c>
      <c r="Q598">
        <v>1711</v>
      </c>
      <c r="R598">
        <v>1711</v>
      </c>
      <c r="S598">
        <v>1711</v>
      </c>
      <c r="T598">
        <v>1711</v>
      </c>
      <c r="U598">
        <v>1702</v>
      </c>
      <c r="V598">
        <v>1702</v>
      </c>
      <c r="W598">
        <v>9999</v>
      </c>
      <c r="X598" t="s">
        <v>38</v>
      </c>
      <c r="Y598">
        <v>1</v>
      </c>
      <c r="Z598">
        <f>ROUND(Table_hqolymsql14p_BridgeInventoryLocation_BRIDGEUNDERLOCATIONS[[#This Row],[VCMIN]] / 100, 0) * 12 + MOD(Table_hqolymsql14p_BridgeInventoryLocation_BRIDGEUNDERLOCATIONS[[#This Row],[VCMIN]], 100)</f>
        <v>215</v>
      </c>
      <c r="AA598">
        <f>Table_hqolymsql14p_BridgeInventoryLocation_BRIDGEUNDERLOCATIONS[[#This Row],[VCMIN_Inches]]-3</f>
        <v>212</v>
      </c>
      <c r="AB598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599" spans="1:28" x14ac:dyDescent="0.3">
      <c r="A599">
        <v>598</v>
      </c>
      <c r="B599" t="s">
        <v>256</v>
      </c>
      <c r="C599" t="s">
        <v>257</v>
      </c>
      <c r="D599" t="s">
        <v>2314</v>
      </c>
      <c r="E599">
        <v>5.7089999999999996</v>
      </c>
      <c r="G599">
        <v>0</v>
      </c>
      <c r="H599" t="s">
        <v>1061</v>
      </c>
      <c r="I599">
        <v>7.7</v>
      </c>
      <c r="J599" t="s">
        <v>34</v>
      </c>
      <c r="K599">
        <v>47.582144</v>
      </c>
      <c r="L599">
        <v>-122.219266</v>
      </c>
      <c r="M599" t="s">
        <v>2386</v>
      </c>
      <c r="N599" t="s">
        <v>259</v>
      </c>
      <c r="O599" t="s">
        <v>37</v>
      </c>
      <c r="P599">
        <v>205</v>
      </c>
      <c r="Q599">
        <v>2102</v>
      </c>
      <c r="R599">
        <v>2102</v>
      </c>
      <c r="S599">
        <v>2102</v>
      </c>
      <c r="T599">
        <v>2102</v>
      </c>
      <c r="W599">
        <v>9999</v>
      </c>
      <c r="X599" t="s">
        <v>89</v>
      </c>
      <c r="Y599">
        <v>1</v>
      </c>
      <c r="Z599">
        <f>ROUND(Table_hqolymsql14p_BridgeInventoryLocation_BRIDGEUNDERLOCATIONS[[#This Row],[VCMIN]] / 100, 0) * 12 + MOD(Table_hqolymsql14p_BridgeInventoryLocation_BRIDGEUNDERLOCATIONS[[#This Row],[VCMIN]], 100)</f>
        <v>254</v>
      </c>
      <c r="AA599">
        <f>Table_hqolymsql14p_BridgeInventoryLocation_BRIDGEUNDERLOCATIONS[[#This Row],[VCMIN_Inches]]-3</f>
        <v>251</v>
      </c>
      <c r="AB599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600" spans="1:28" x14ac:dyDescent="0.3">
      <c r="A600">
        <v>599</v>
      </c>
      <c r="B600" t="s">
        <v>1166</v>
      </c>
      <c r="C600" t="s">
        <v>1167</v>
      </c>
      <c r="D600" t="s">
        <v>2314</v>
      </c>
      <c r="E600">
        <v>0.06</v>
      </c>
      <c r="G600">
        <v>0</v>
      </c>
      <c r="H600" t="s">
        <v>2387</v>
      </c>
      <c r="I600">
        <v>0.06</v>
      </c>
      <c r="J600" t="s">
        <v>34</v>
      </c>
      <c r="K600">
        <v>46.258961999999997</v>
      </c>
      <c r="L600">
        <v>-119.263344</v>
      </c>
      <c r="M600" t="s">
        <v>2388</v>
      </c>
      <c r="N600" t="s">
        <v>1169</v>
      </c>
      <c r="O600" t="s">
        <v>123</v>
      </c>
      <c r="P600">
        <v>412</v>
      </c>
      <c r="Q600">
        <v>1609</v>
      </c>
      <c r="R600">
        <v>1609</v>
      </c>
      <c r="U600">
        <v>1609</v>
      </c>
      <c r="V600">
        <v>1609</v>
      </c>
      <c r="W600">
        <v>9999</v>
      </c>
      <c r="X600" t="s">
        <v>239</v>
      </c>
      <c r="Y600">
        <v>1</v>
      </c>
      <c r="Z600">
        <f>ROUND(Table_hqolymsql14p_BridgeInventoryLocation_BRIDGEUNDERLOCATIONS[[#This Row],[VCMIN]] / 100, 0) * 12 + MOD(Table_hqolymsql14p_BridgeInventoryLocation_BRIDGEUNDERLOCATIONS[[#This Row],[VCMIN]], 100)</f>
        <v>201</v>
      </c>
      <c r="AA600">
        <f>Table_hqolymsql14p_BridgeInventoryLocation_BRIDGEUNDERLOCATIONS[[#This Row],[VCMIN_Inches]]-3</f>
        <v>198</v>
      </c>
      <c r="AB60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601" spans="1:28" x14ac:dyDescent="0.3">
      <c r="A601">
        <v>600</v>
      </c>
      <c r="B601" t="s">
        <v>2203</v>
      </c>
      <c r="C601" t="s">
        <v>2204</v>
      </c>
      <c r="D601" t="s">
        <v>2314</v>
      </c>
      <c r="E601">
        <v>21.72</v>
      </c>
      <c r="G601">
        <v>0</v>
      </c>
      <c r="H601" t="s">
        <v>201</v>
      </c>
      <c r="I601">
        <v>23.8</v>
      </c>
      <c r="J601" t="s">
        <v>34</v>
      </c>
      <c r="K601">
        <v>47.484799000000002</v>
      </c>
      <c r="L601">
        <v>-122.63053499999999</v>
      </c>
      <c r="M601" t="s">
        <v>2205</v>
      </c>
      <c r="N601" t="s">
        <v>2206</v>
      </c>
      <c r="O601" t="s">
        <v>204</v>
      </c>
      <c r="P601">
        <v>265</v>
      </c>
      <c r="Q601">
        <v>1708</v>
      </c>
      <c r="R601">
        <v>1708</v>
      </c>
      <c r="S601">
        <v>1708</v>
      </c>
      <c r="T601">
        <v>1708</v>
      </c>
      <c r="U601">
        <v>1605</v>
      </c>
      <c r="V601">
        <v>1605</v>
      </c>
      <c r="W601">
        <v>9999</v>
      </c>
      <c r="X601" t="s">
        <v>38</v>
      </c>
      <c r="Y601">
        <v>1</v>
      </c>
      <c r="Z601">
        <f>ROUND(Table_hqolymsql14p_BridgeInventoryLocation_BRIDGEUNDERLOCATIONS[[#This Row],[VCMIN]] / 100, 0) * 12 + MOD(Table_hqolymsql14p_BridgeInventoryLocation_BRIDGEUNDERLOCATIONS[[#This Row],[VCMIN]], 100)</f>
        <v>212</v>
      </c>
      <c r="AA601">
        <f>Table_hqolymsql14p_BridgeInventoryLocation_BRIDGEUNDERLOCATIONS[[#This Row],[VCMIN_Inches]]-3</f>
        <v>209</v>
      </c>
      <c r="AB601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602" spans="1:28" x14ac:dyDescent="0.3">
      <c r="A602">
        <v>601</v>
      </c>
      <c r="B602" t="s">
        <v>2389</v>
      </c>
      <c r="C602" t="s">
        <v>2390</v>
      </c>
      <c r="D602" t="s">
        <v>2314</v>
      </c>
      <c r="E602">
        <v>0.51300000000000001</v>
      </c>
      <c r="G602">
        <v>0</v>
      </c>
      <c r="H602" t="s">
        <v>2391</v>
      </c>
      <c r="I602">
        <v>0.51</v>
      </c>
      <c r="J602" t="s">
        <v>34</v>
      </c>
      <c r="K602">
        <v>47.832464999999999</v>
      </c>
      <c r="L602">
        <v>-122.26252700000001</v>
      </c>
      <c r="M602" t="s">
        <v>2392</v>
      </c>
      <c r="N602" t="s">
        <v>113</v>
      </c>
      <c r="O602" t="s">
        <v>2393</v>
      </c>
      <c r="P602">
        <v>274</v>
      </c>
      <c r="Q602">
        <v>1700</v>
      </c>
      <c r="R602">
        <v>1610</v>
      </c>
      <c r="U602">
        <v>1700</v>
      </c>
      <c r="V602">
        <v>1610</v>
      </c>
      <c r="W602">
        <v>9999</v>
      </c>
      <c r="X602" t="s">
        <v>34</v>
      </c>
      <c r="Y602">
        <v>1</v>
      </c>
      <c r="Z602">
        <f>ROUND(Table_hqolymsql14p_BridgeInventoryLocation_BRIDGEUNDERLOCATIONS[[#This Row],[VCMIN]] / 100, 0) * 12 + MOD(Table_hqolymsql14p_BridgeInventoryLocation_BRIDGEUNDERLOCATIONS[[#This Row],[VCMIN]], 100)</f>
        <v>202</v>
      </c>
      <c r="AA602">
        <f>Table_hqolymsql14p_BridgeInventoryLocation_BRIDGEUNDERLOCATIONS[[#This Row],[VCMIN_Inches]]-3</f>
        <v>199</v>
      </c>
      <c r="AB60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03" spans="1:28" x14ac:dyDescent="0.3">
      <c r="A603">
        <v>602</v>
      </c>
      <c r="B603" t="s">
        <v>2173</v>
      </c>
      <c r="C603" t="s">
        <v>2174</v>
      </c>
      <c r="D603" t="s">
        <v>2314</v>
      </c>
      <c r="E603">
        <v>37.768999999999998</v>
      </c>
      <c r="G603">
        <v>0</v>
      </c>
      <c r="H603" t="s">
        <v>51</v>
      </c>
      <c r="I603">
        <v>37.82</v>
      </c>
      <c r="J603" t="s">
        <v>34</v>
      </c>
      <c r="K603">
        <v>47.564059</v>
      </c>
      <c r="L603">
        <v>-122.677995</v>
      </c>
      <c r="M603" t="s">
        <v>2175</v>
      </c>
      <c r="N603" t="s">
        <v>2176</v>
      </c>
      <c r="O603" t="s">
        <v>779</v>
      </c>
      <c r="P603">
        <v>240</v>
      </c>
      <c r="Q603">
        <v>1704</v>
      </c>
      <c r="R603">
        <v>1611</v>
      </c>
      <c r="S603">
        <v>1704</v>
      </c>
      <c r="T603">
        <v>1611</v>
      </c>
      <c r="U603">
        <v>1800</v>
      </c>
      <c r="V603">
        <v>1706</v>
      </c>
      <c r="W603">
        <v>9999</v>
      </c>
      <c r="X603" t="s">
        <v>38</v>
      </c>
      <c r="Y603">
        <v>1</v>
      </c>
      <c r="Z603">
        <f>ROUND(Table_hqolymsql14p_BridgeInventoryLocation_BRIDGEUNDERLOCATIONS[[#This Row],[VCMIN]] / 100, 0) * 12 + MOD(Table_hqolymsql14p_BridgeInventoryLocation_BRIDGEUNDERLOCATIONS[[#This Row],[VCMIN]], 100)</f>
        <v>203</v>
      </c>
      <c r="AA603">
        <f>Table_hqolymsql14p_BridgeInventoryLocation_BRIDGEUNDERLOCATIONS[[#This Row],[VCMIN_Inches]]-3</f>
        <v>200</v>
      </c>
      <c r="AB603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604" spans="1:28" x14ac:dyDescent="0.3">
      <c r="A604">
        <v>603</v>
      </c>
      <c r="B604" t="s">
        <v>1596</v>
      </c>
      <c r="C604" t="s">
        <v>1597</v>
      </c>
      <c r="D604" t="s">
        <v>2314</v>
      </c>
      <c r="E604">
        <v>6.02</v>
      </c>
      <c r="G604">
        <v>0</v>
      </c>
      <c r="H604" t="s">
        <v>195</v>
      </c>
      <c r="I604">
        <v>32.61</v>
      </c>
      <c r="J604" t="s">
        <v>34</v>
      </c>
      <c r="K604">
        <v>45.678860999999998</v>
      </c>
      <c r="L604">
        <v>-122.58655</v>
      </c>
      <c r="M604" t="s">
        <v>1598</v>
      </c>
      <c r="N604" t="s">
        <v>1599</v>
      </c>
      <c r="O604" t="s">
        <v>198</v>
      </c>
      <c r="P604">
        <v>429</v>
      </c>
      <c r="Q604">
        <v>1710</v>
      </c>
      <c r="R604">
        <v>1702</v>
      </c>
      <c r="S604">
        <v>1710</v>
      </c>
      <c r="T604">
        <v>1702</v>
      </c>
      <c r="U604">
        <v>1708</v>
      </c>
      <c r="V604">
        <v>1702</v>
      </c>
      <c r="W604">
        <v>9999</v>
      </c>
      <c r="X604" t="s">
        <v>38</v>
      </c>
      <c r="Y604">
        <v>1</v>
      </c>
      <c r="Z604">
        <f>ROUND(Table_hqolymsql14p_BridgeInventoryLocation_BRIDGEUNDERLOCATIONS[[#This Row],[VCMIN]] / 100, 0) * 12 + MOD(Table_hqolymsql14p_BridgeInventoryLocation_BRIDGEUNDERLOCATIONS[[#This Row],[VCMIN]], 100)</f>
        <v>206</v>
      </c>
      <c r="AA604">
        <f>Table_hqolymsql14p_BridgeInventoryLocation_BRIDGEUNDERLOCATIONS[[#This Row],[VCMIN_Inches]]-3</f>
        <v>203</v>
      </c>
      <c r="AB60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605" spans="1:28" x14ac:dyDescent="0.3">
      <c r="A605">
        <v>604</v>
      </c>
      <c r="B605" t="s">
        <v>1236</v>
      </c>
      <c r="C605" t="s">
        <v>1237</v>
      </c>
      <c r="D605" t="s">
        <v>2314</v>
      </c>
      <c r="E605">
        <v>4.9800000000000004</v>
      </c>
      <c r="G605">
        <v>0</v>
      </c>
      <c r="H605" t="s">
        <v>2394</v>
      </c>
      <c r="I605">
        <v>4.9800000000000004</v>
      </c>
      <c r="J605" t="s">
        <v>34</v>
      </c>
      <c r="K605">
        <v>48.421100000000003</v>
      </c>
      <c r="L605">
        <v>-122.335763</v>
      </c>
      <c r="M605" t="s">
        <v>2395</v>
      </c>
      <c r="N605" t="s">
        <v>1239</v>
      </c>
      <c r="O605" t="s">
        <v>1240</v>
      </c>
      <c r="P605">
        <v>650</v>
      </c>
      <c r="Q605">
        <v>1904</v>
      </c>
      <c r="R605">
        <v>1806</v>
      </c>
      <c r="S605">
        <v>1904</v>
      </c>
      <c r="T605">
        <v>1806</v>
      </c>
      <c r="W605">
        <v>9999</v>
      </c>
      <c r="X605" t="s">
        <v>89</v>
      </c>
      <c r="Y605">
        <v>1</v>
      </c>
      <c r="Z605">
        <f>ROUND(Table_hqolymsql14p_BridgeInventoryLocation_BRIDGEUNDERLOCATIONS[[#This Row],[VCMIN]] / 100, 0) * 12 + MOD(Table_hqolymsql14p_BridgeInventoryLocation_BRIDGEUNDERLOCATIONS[[#This Row],[VCMIN]], 100)</f>
        <v>222</v>
      </c>
      <c r="AA605">
        <f>Table_hqolymsql14p_BridgeInventoryLocation_BRIDGEUNDERLOCATIONS[[#This Row],[VCMIN_Inches]]-3</f>
        <v>219</v>
      </c>
      <c r="AB605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606" spans="1:28" x14ac:dyDescent="0.3">
      <c r="A606">
        <v>605</v>
      </c>
      <c r="B606" t="s">
        <v>2396</v>
      </c>
      <c r="C606" t="s">
        <v>2397</v>
      </c>
      <c r="D606" t="s">
        <v>32</v>
      </c>
      <c r="E606">
        <v>0.03</v>
      </c>
      <c r="G606">
        <v>0</v>
      </c>
      <c r="H606" t="s">
        <v>1079</v>
      </c>
      <c r="I606">
        <v>8.8699999999999992</v>
      </c>
      <c r="J606" t="s">
        <v>34</v>
      </c>
      <c r="K606">
        <v>47.202367000000002</v>
      </c>
      <c r="L606">
        <v>-122.25633500000001</v>
      </c>
      <c r="M606" t="s">
        <v>2398</v>
      </c>
      <c r="N606" t="s">
        <v>748</v>
      </c>
      <c r="O606" t="s">
        <v>70</v>
      </c>
      <c r="P606">
        <v>234</v>
      </c>
      <c r="Q606">
        <v>1603</v>
      </c>
      <c r="R606">
        <v>1603</v>
      </c>
      <c r="U606">
        <v>1603</v>
      </c>
      <c r="V606">
        <v>1603</v>
      </c>
      <c r="W606">
        <v>9999</v>
      </c>
      <c r="X606" t="s">
        <v>38</v>
      </c>
      <c r="Y606">
        <v>1</v>
      </c>
      <c r="Z606">
        <f>ROUND(Table_hqolymsql14p_BridgeInventoryLocation_BRIDGEUNDERLOCATIONS[[#This Row],[VCMIN]] / 100, 0) * 12 + MOD(Table_hqolymsql14p_BridgeInventoryLocation_BRIDGEUNDERLOCATIONS[[#This Row],[VCMIN]], 100)</f>
        <v>195</v>
      </c>
      <c r="AA606">
        <f>Table_hqolymsql14p_BridgeInventoryLocation_BRIDGEUNDERLOCATIONS[[#This Row],[VCMIN_Inches]]-3</f>
        <v>192</v>
      </c>
      <c r="AB606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607" spans="1:28" x14ac:dyDescent="0.3">
      <c r="A607">
        <v>606</v>
      </c>
      <c r="B607" t="s">
        <v>2399</v>
      </c>
      <c r="C607" t="s">
        <v>2400</v>
      </c>
      <c r="D607" t="s">
        <v>32</v>
      </c>
      <c r="E607">
        <v>2.2810000000000001</v>
      </c>
      <c r="G607">
        <v>0</v>
      </c>
      <c r="H607" t="s">
        <v>45</v>
      </c>
      <c r="I607">
        <v>1.75</v>
      </c>
      <c r="J607" t="s">
        <v>34</v>
      </c>
      <c r="K607">
        <v>47.302954999999997</v>
      </c>
      <c r="L607">
        <v>-122.27592</v>
      </c>
      <c r="M607" t="s">
        <v>2401</v>
      </c>
      <c r="N607" t="s">
        <v>1847</v>
      </c>
      <c r="O607" t="s">
        <v>48</v>
      </c>
      <c r="P607">
        <v>319</v>
      </c>
      <c r="Q607">
        <v>6000</v>
      </c>
      <c r="R607">
        <v>6000</v>
      </c>
      <c r="S607">
        <v>6000</v>
      </c>
      <c r="T607">
        <v>6000</v>
      </c>
      <c r="U607">
        <v>6000</v>
      </c>
      <c r="V607">
        <v>6000</v>
      </c>
      <c r="W607">
        <v>9999</v>
      </c>
      <c r="X607" t="s">
        <v>38</v>
      </c>
      <c r="Y607">
        <v>1</v>
      </c>
      <c r="Z607">
        <f>ROUND(Table_hqolymsql14p_BridgeInventoryLocation_BRIDGEUNDERLOCATIONS[[#This Row],[VCMIN]] / 100, 0) * 12 + MOD(Table_hqolymsql14p_BridgeInventoryLocation_BRIDGEUNDERLOCATIONS[[#This Row],[VCMIN]], 100)</f>
        <v>720</v>
      </c>
      <c r="AA607">
        <f>Table_hqolymsql14p_BridgeInventoryLocation_BRIDGEUNDERLOCATIONS[[#This Row],[VCMIN_Inches]]-3</f>
        <v>717</v>
      </c>
      <c r="AB607">
        <f>(TRUNC((Table_hqolymsql14p_BridgeInventoryLocation_BRIDGEUNDERLOCATIONS[[#This Row],[Reported Inches]]/12))*100) + MOD(Table_hqolymsql14p_BridgeInventoryLocation_BRIDGEUNDERLOCATIONS[[#This Row],[Reported Inches]], 12)</f>
        <v>5909</v>
      </c>
    </row>
    <row r="608" spans="1:28" x14ac:dyDescent="0.3">
      <c r="A608">
        <v>607</v>
      </c>
      <c r="B608" t="s">
        <v>2402</v>
      </c>
      <c r="C608" t="s">
        <v>2403</v>
      </c>
      <c r="D608" t="s">
        <v>32</v>
      </c>
      <c r="E608">
        <v>134.71</v>
      </c>
      <c r="G608">
        <v>0</v>
      </c>
      <c r="H608" t="s">
        <v>33</v>
      </c>
      <c r="I608">
        <v>136.43</v>
      </c>
      <c r="J608" t="s">
        <v>34</v>
      </c>
      <c r="K608">
        <v>46.940323999999997</v>
      </c>
      <c r="L608">
        <v>-119.98943800000001</v>
      </c>
      <c r="M608" t="s">
        <v>2404</v>
      </c>
      <c r="N608" t="s">
        <v>2405</v>
      </c>
      <c r="O608" t="s">
        <v>37</v>
      </c>
      <c r="P608">
        <v>219</v>
      </c>
      <c r="Q608">
        <v>1710</v>
      </c>
      <c r="R608">
        <v>1710</v>
      </c>
      <c r="S608">
        <v>1605</v>
      </c>
      <c r="T608">
        <v>1605</v>
      </c>
      <c r="U608">
        <v>1710</v>
      </c>
      <c r="V608">
        <v>1710</v>
      </c>
      <c r="W608">
        <v>9999</v>
      </c>
      <c r="X608" t="s">
        <v>38</v>
      </c>
      <c r="Y608">
        <v>1</v>
      </c>
      <c r="Z608">
        <f>ROUND(Table_hqolymsql14p_BridgeInventoryLocation_BRIDGEUNDERLOCATIONS[[#This Row],[VCMIN]] / 100, 0) * 12 + MOD(Table_hqolymsql14p_BridgeInventoryLocation_BRIDGEUNDERLOCATIONS[[#This Row],[VCMIN]], 100)</f>
        <v>214</v>
      </c>
      <c r="AA608">
        <f>Table_hqolymsql14p_BridgeInventoryLocation_BRIDGEUNDERLOCATIONS[[#This Row],[VCMIN_Inches]]-3</f>
        <v>211</v>
      </c>
      <c r="AB608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609" spans="1:28" x14ac:dyDescent="0.3">
      <c r="A609">
        <v>608</v>
      </c>
      <c r="B609" t="s">
        <v>2406</v>
      </c>
      <c r="C609" t="s">
        <v>2407</v>
      </c>
      <c r="D609" t="s">
        <v>32</v>
      </c>
      <c r="E609">
        <v>11.05</v>
      </c>
      <c r="G609">
        <v>0</v>
      </c>
      <c r="H609" t="s">
        <v>207</v>
      </c>
      <c r="I609">
        <v>11.1</v>
      </c>
      <c r="J609" t="s">
        <v>34</v>
      </c>
      <c r="K609">
        <v>47.758871999999997</v>
      </c>
      <c r="L609">
        <v>-122.184214</v>
      </c>
      <c r="M609" t="s">
        <v>865</v>
      </c>
      <c r="N609" t="s">
        <v>101</v>
      </c>
      <c r="O609" t="s">
        <v>866</v>
      </c>
      <c r="P609">
        <v>1410</v>
      </c>
      <c r="Q609">
        <v>1707</v>
      </c>
      <c r="R609">
        <v>1609</v>
      </c>
      <c r="S609">
        <v>1909</v>
      </c>
      <c r="T609">
        <v>1811</v>
      </c>
      <c r="U609">
        <v>1707</v>
      </c>
      <c r="V609">
        <v>1609</v>
      </c>
      <c r="W609">
        <v>9999</v>
      </c>
      <c r="X609" t="s">
        <v>38</v>
      </c>
      <c r="Y609">
        <v>1</v>
      </c>
      <c r="Z609">
        <f>ROUND(Table_hqolymsql14p_BridgeInventoryLocation_BRIDGEUNDERLOCATIONS[[#This Row],[VCMIN]] / 100, 0) * 12 + MOD(Table_hqolymsql14p_BridgeInventoryLocation_BRIDGEUNDERLOCATIONS[[#This Row],[VCMIN]], 100)</f>
        <v>201</v>
      </c>
      <c r="AA609">
        <f>Table_hqolymsql14p_BridgeInventoryLocation_BRIDGEUNDERLOCATIONS[[#This Row],[VCMIN_Inches]]-3</f>
        <v>198</v>
      </c>
      <c r="AB60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610" spans="1:28" x14ac:dyDescent="0.3">
      <c r="A610">
        <v>609</v>
      </c>
      <c r="B610" t="s">
        <v>2408</v>
      </c>
      <c r="C610" t="s">
        <v>2409</v>
      </c>
      <c r="D610" t="s">
        <v>32</v>
      </c>
      <c r="E610">
        <v>146.93</v>
      </c>
      <c r="G610">
        <v>0</v>
      </c>
      <c r="H610" t="s">
        <v>33</v>
      </c>
      <c r="I610">
        <v>148.65</v>
      </c>
      <c r="J610" t="s">
        <v>34</v>
      </c>
      <c r="K610">
        <v>47.072090000000003</v>
      </c>
      <c r="L610">
        <v>-119.876045</v>
      </c>
      <c r="M610" t="s">
        <v>2410</v>
      </c>
      <c r="N610" t="s">
        <v>2411</v>
      </c>
      <c r="O610" t="s">
        <v>37</v>
      </c>
      <c r="P610">
        <v>287</v>
      </c>
      <c r="Q610">
        <v>1610</v>
      </c>
      <c r="R610">
        <v>1608</v>
      </c>
      <c r="S610">
        <v>1700</v>
      </c>
      <c r="T610">
        <v>1607</v>
      </c>
      <c r="U610">
        <v>1610</v>
      </c>
      <c r="V610">
        <v>1608</v>
      </c>
      <c r="W610">
        <v>9999</v>
      </c>
      <c r="X610" t="s">
        <v>38</v>
      </c>
      <c r="Y610">
        <v>1</v>
      </c>
      <c r="Z610">
        <f>ROUND(Table_hqolymsql14p_BridgeInventoryLocation_BRIDGEUNDERLOCATIONS[[#This Row],[VCMIN]] / 100, 0) * 12 + MOD(Table_hqolymsql14p_BridgeInventoryLocation_BRIDGEUNDERLOCATIONS[[#This Row],[VCMIN]], 100)</f>
        <v>200</v>
      </c>
      <c r="AA610">
        <f>Table_hqolymsql14p_BridgeInventoryLocation_BRIDGEUNDERLOCATIONS[[#This Row],[VCMIN_Inches]]-3</f>
        <v>197</v>
      </c>
      <c r="AB61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611" spans="1:28" x14ac:dyDescent="0.3">
      <c r="A611">
        <v>610</v>
      </c>
      <c r="B611" t="s">
        <v>2412</v>
      </c>
      <c r="C611" t="s">
        <v>2413</v>
      </c>
      <c r="D611" t="s">
        <v>32</v>
      </c>
      <c r="E611">
        <v>284.43</v>
      </c>
      <c r="G611">
        <v>0</v>
      </c>
      <c r="H611" t="s">
        <v>33</v>
      </c>
      <c r="I611">
        <v>286.73</v>
      </c>
      <c r="J611" t="s">
        <v>34</v>
      </c>
      <c r="K611">
        <v>47.667659</v>
      </c>
      <c r="L611">
        <v>-117.30402599999999</v>
      </c>
      <c r="M611" t="s">
        <v>2414</v>
      </c>
      <c r="N611" t="s">
        <v>2415</v>
      </c>
      <c r="O611" t="s">
        <v>37</v>
      </c>
      <c r="P611">
        <v>228</v>
      </c>
      <c r="Q611">
        <v>1701</v>
      </c>
      <c r="R611">
        <v>1701</v>
      </c>
      <c r="S611">
        <v>1701</v>
      </c>
      <c r="T611">
        <v>1701</v>
      </c>
      <c r="U611">
        <v>1701</v>
      </c>
      <c r="V611">
        <v>1701</v>
      </c>
      <c r="W611">
        <v>9999</v>
      </c>
      <c r="X611" t="s">
        <v>38</v>
      </c>
      <c r="Y611">
        <v>1</v>
      </c>
      <c r="Z611">
        <f>ROUND(Table_hqolymsql14p_BridgeInventoryLocation_BRIDGEUNDERLOCATIONS[[#This Row],[VCMIN]] / 100, 0) * 12 + MOD(Table_hqolymsql14p_BridgeInventoryLocation_BRIDGEUNDERLOCATIONS[[#This Row],[VCMIN]], 100)</f>
        <v>205</v>
      </c>
      <c r="AA611">
        <f>Table_hqolymsql14p_BridgeInventoryLocation_BRIDGEUNDERLOCATIONS[[#This Row],[VCMIN_Inches]]-3</f>
        <v>202</v>
      </c>
      <c r="AB611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612" spans="1:28" x14ac:dyDescent="0.3">
      <c r="A612">
        <v>611</v>
      </c>
      <c r="B612" t="s">
        <v>2416</v>
      </c>
      <c r="C612" t="s">
        <v>2417</v>
      </c>
      <c r="D612" t="s">
        <v>32</v>
      </c>
      <c r="E612">
        <v>190.27</v>
      </c>
      <c r="G612">
        <v>0</v>
      </c>
      <c r="H612" t="s">
        <v>110</v>
      </c>
      <c r="I612">
        <v>190.21</v>
      </c>
      <c r="J612" t="s">
        <v>34</v>
      </c>
      <c r="K612">
        <v>47.929732999999999</v>
      </c>
      <c r="L612">
        <v>-122.198199</v>
      </c>
      <c r="M612" t="s">
        <v>2418</v>
      </c>
      <c r="N612" t="s">
        <v>2419</v>
      </c>
      <c r="O612" t="s">
        <v>113</v>
      </c>
      <c r="P612">
        <v>210</v>
      </c>
      <c r="Q612">
        <v>1810</v>
      </c>
      <c r="R612">
        <v>1707</v>
      </c>
      <c r="S612">
        <v>2006</v>
      </c>
      <c r="T612">
        <v>1807</v>
      </c>
      <c r="U612">
        <v>1810</v>
      </c>
      <c r="V612">
        <v>1707</v>
      </c>
      <c r="W612">
        <v>9999</v>
      </c>
      <c r="X612" t="s">
        <v>38</v>
      </c>
      <c r="Y612">
        <v>1</v>
      </c>
      <c r="Z612">
        <f>ROUND(Table_hqolymsql14p_BridgeInventoryLocation_BRIDGEUNDERLOCATIONS[[#This Row],[VCMIN]] / 100, 0) * 12 + MOD(Table_hqolymsql14p_BridgeInventoryLocation_BRIDGEUNDERLOCATIONS[[#This Row],[VCMIN]], 100)</f>
        <v>211</v>
      </c>
      <c r="AA612">
        <f>Table_hqolymsql14p_BridgeInventoryLocation_BRIDGEUNDERLOCATIONS[[#This Row],[VCMIN_Inches]]-3</f>
        <v>208</v>
      </c>
      <c r="AB612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613" spans="1:28" x14ac:dyDescent="0.3">
      <c r="A613">
        <v>612</v>
      </c>
      <c r="B613" t="s">
        <v>2420</v>
      </c>
      <c r="C613" t="s">
        <v>2421</v>
      </c>
      <c r="D613" t="s">
        <v>32</v>
      </c>
      <c r="E613">
        <v>1.46</v>
      </c>
      <c r="G613">
        <v>0</v>
      </c>
      <c r="H613" t="s">
        <v>1470</v>
      </c>
      <c r="I613">
        <v>1.46</v>
      </c>
      <c r="J613" t="s">
        <v>34</v>
      </c>
      <c r="K613">
        <v>47.466501000000001</v>
      </c>
      <c r="L613">
        <v>-122.30243299999999</v>
      </c>
      <c r="M613" t="s">
        <v>2422</v>
      </c>
      <c r="N613" t="s">
        <v>2423</v>
      </c>
      <c r="O613" t="s">
        <v>810</v>
      </c>
      <c r="P613">
        <v>363</v>
      </c>
      <c r="Q613">
        <v>1706</v>
      </c>
      <c r="R613">
        <v>1700</v>
      </c>
      <c r="S613">
        <v>1606</v>
      </c>
      <c r="T613">
        <v>1606</v>
      </c>
      <c r="U613">
        <v>1706</v>
      </c>
      <c r="V613">
        <v>1700</v>
      </c>
      <c r="W613">
        <v>9999</v>
      </c>
      <c r="X613" t="s">
        <v>38</v>
      </c>
      <c r="Y613">
        <v>1</v>
      </c>
      <c r="Z613">
        <f>ROUND(Table_hqolymsql14p_BridgeInventoryLocation_BRIDGEUNDERLOCATIONS[[#This Row],[VCMIN]] / 100, 0) * 12 + MOD(Table_hqolymsql14p_BridgeInventoryLocation_BRIDGEUNDERLOCATIONS[[#This Row],[VCMIN]], 100)</f>
        <v>204</v>
      </c>
      <c r="AA613">
        <f>Table_hqolymsql14p_BridgeInventoryLocation_BRIDGEUNDERLOCATIONS[[#This Row],[VCMIN_Inches]]-3</f>
        <v>201</v>
      </c>
      <c r="AB61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614" spans="1:28" x14ac:dyDescent="0.3">
      <c r="A614">
        <v>613</v>
      </c>
      <c r="B614" t="s">
        <v>2424</v>
      </c>
      <c r="C614" t="s">
        <v>2425</v>
      </c>
      <c r="D614" t="s">
        <v>32</v>
      </c>
      <c r="E614">
        <v>27</v>
      </c>
      <c r="G614">
        <v>0</v>
      </c>
      <c r="H614" t="s">
        <v>201</v>
      </c>
      <c r="I614">
        <v>29.03</v>
      </c>
      <c r="J614" t="s">
        <v>34</v>
      </c>
      <c r="K614">
        <v>47.527411000000001</v>
      </c>
      <c r="L614">
        <v>-122.700142</v>
      </c>
      <c r="M614" t="s">
        <v>2426</v>
      </c>
      <c r="N614" t="s">
        <v>2427</v>
      </c>
      <c r="O614" t="s">
        <v>204</v>
      </c>
      <c r="P614">
        <v>1347</v>
      </c>
      <c r="Q614">
        <v>1805</v>
      </c>
      <c r="R614">
        <v>1707</v>
      </c>
      <c r="U614">
        <v>1805</v>
      </c>
      <c r="V614">
        <v>1707</v>
      </c>
      <c r="W614">
        <v>9999</v>
      </c>
      <c r="X614" t="s">
        <v>89</v>
      </c>
      <c r="Y614">
        <v>1</v>
      </c>
      <c r="Z614">
        <f>ROUND(Table_hqolymsql14p_BridgeInventoryLocation_BRIDGEUNDERLOCATIONS[[#This Row],[VCMIN]] / 100, 0) * 12 + MOD(Table_hqolymsql14p_BridgeInventoryLocation_BRIDGEUNDERLOCATIONS[[#This Row],[VCMIN]], 100)</f>
        <v>211</v>
      </c>
      <c r="AA614">
        <f>Table_hqolymsql14p_BridgeInventoryLocation_BRIDGEUNDERLOCATIONS[[#This Row],[VCMIN_Inches]]-3</f>
        <v>208</v>
      </c>
      <c r="AB614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615" spans="1:28" x14ac:dyDescent="0.3">
      <c r="A615">
        <v>614</v>
      </c>
      <c r="B615" t="s">
        <v>2428</v>
      </c>
      <c r="C615" t="s">
        <v>2429</v>
      </c>
      <c r="D615" t="s">
        <v>32</v>
      </c>
      <c r="E615">
        <v>39.131999999999998</v>
      </c>
      <c r="G615">
        <v>0</v>
      </c>
      <c r="H615" t="s">
        <v>110</v>
      </c>
      <c r="I615">
        <v>39.130000000000003</v>
      </c>
      <c r="J615" t="s">
        <v>34</v>
      </c>
      <c r="K615">
        <v>46.133709000000003</v>
      </c>
      <c r="L615">
        <v>-122.89872800000001</v>
      </c>
      <c r="M615" t="s">
        <v>2430</v>
      </c>
      <c r="N615" t="s">
        <v>2431</v>
      </c>
      <c r="O615" t="s">
        <v>113</v>
      </c>
      <c r="P615">
        <v>214</v>
      </c>
      <c r="Q615">
        <v>1607</v>
      </c>
      <c r="R615">
        <v>1607</v>
      </c>
      <c r="S615">
        <v>1611</v>
      </c>
      <c r="T615">
        <v>1611</v>
      </c>
      <c r="U615">
        <v>1607</v>
      </c>
      <c r="V615">
        <v>1607</v>
      </c>
      <c r="W615">
        <v>9999</v>
      </c>
      <c r="X615" t="s">
        <v>38</v>
      </c>
      <c r="Y615">
        <v>1</v>
      </c>
      <c r="Z615">
        <f>ROUND(Table_hqolymsql14p_BridgeInventoryLocation_BRIDGEUNDERLOCATIONS[[#This Row],[VCMIN]] / 100, 0) * 12 + MOD(Table_hqolymsql14p_BridgeInventoryLocation_BRIDGEUNDERLOCATIONS[[#This Row],[VCMIN]], 100)</f>
        <v>199</v>
      </c>
      <c r="AA615">
        <f>Table_hqolymsql14p_BridgeInventoryLocation_BRIDGEUNDERLOCATIONS[[#This Row],[VCMIN_Inches]]-3</f>
        <v>196</v>
      </c>
      <c r="AB61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16" spans="1:28" x14ac:dyDescent="0.3">
      <c r="A616">
        <v>615</v>
      </c>
      <c r="B616" t="s">
        <v>2432</v>
      </c>
      <c r="C616" t="s">
        <v>2433</v>
      </c>
      <c r="D616" t="s">
        <v>32</v>
      </c>
      <c r="E616">
        <v>6.9080000000000004</v>
      </c>
      <c r="G616">
        <v>0</v>
      </c>
      <c r="H616" t="s">
        <v>391</v>
      </c>
      <c r="I616">
        <v>6.91</v>
      </c>
      <c r="J616" t="s">
        <v>34</v>
      </c>
      <c r="K616">
        <v>47.63259</v>
      </c>
      <c r="L616">
        <v>-122.18853</v>
      </c>
      <c r="M616" t="s">
        <v>2434</v>
      </c>
      <c r="N616" t="s">
        <v>2435</v>
      </c>
      <c r="O616" t="s">
        <v>394</v>
      </c>
      <c r="P616">
        <v>720</v>
      </c>
      <c r="Q616">
        <v>2906</v>
      </c>
      <c r="R616">
        <v>2906</v>
      </c>
      <c r="S616">
        <v>2402</v>
      </c>
      <c r="T616">
        <v>2402</v>
      </c>
      <c r="U616">
        <v>2906</v>
      </c>
      <c r="V616">
        <v>2906</v>
      </c>
      <c r="W616">
        <v>9999</v>
      </c>
      <c r="X616" t="s">
        <v>38</v>
      </c>
      <c r="Y616">
        <v>1</v>
      </c>
      <c r="Z616">
        <f>ROUND(Table_hqolymsql14p_BridgeInventoryLocation_BRIDGEUNDERLOCATIONS[[#This Row],[VCMIN]] / 100, 0) * 12 + MOD(Table_hqolymsql14p_BridgeInventoryLocation_BRIDGEUNDERLOCATIONS[[#This Row],[VCMIN]], 100)</f>
        <v>354</v>
      </c>
      <c r="AA616">
        <f>Table_hqolymsql14p_BridgeInventoryLocation_BRIDGEUNDERLOCATIONS[[#This Row],[VCMIN_Inches]]-3</f>
        <v>351</v>
      </c>
      <c r="AB616">
        <f>(TRUNC((Table_hqolymsql14p_BridgeInventoryLocation_BRIDGEUNDERLOCATIONS[[#This Row],[Reported Inches]]/12))*100) + MOD(Table_hqolymsql14p_BridgeInventoryLocation_BRIDGEUNDERLOCATIONS[[#This Row],[Reported Inches]], 12)</f>
        <v>2903</v>
      </c>
    </row>
    <row r="617" spans="1:28" x14ac:dyDescent="0.3">
      <c r="A617">
        <v>616</v>
      </c>
      <c r="B617" t="s">
        <v>2436</v>
      </c>
      <c r="C617" t="s">
        <v>2437</v>
      </c>
      <c r="D617" t="s">
        <v>32</v>
      </c>
      <c r="E617">
        <v>91.9</v>
      </c>
      <c r="G617">
        <v>0</v>
      </c>
      <c r="H617" t="s">
        <v>33</v>
      </c>
      <c r="I617">
        <v>93.62</v>
      </c>
      <c r="J617" t="s">
        <v>34</v>
      </c>
      <c r="K617">
        <v>47.114654999999999</v>
      </c>
      <c r="L617">
        <v>-120.790498</v>
      </c>
      <c r="M617" t="s">
        <v>2438</v>
      </c>
      <c r="N617" t="s">
        <v>2439</v>
      </c>
      <c r="O617" t="s">
        <v>37</v>
      </c>
      <c r="P617">
        <v>266</v>
      </c>
      <c r="Q617">
        <v>1608</v>
      </c>
      <c r="R617">
        <v>1607</v>
      </c>
      <c r="S617">
        <v>1705</v>
      </c>
      <c r="T617">
        <v>1705</v>
      </c>
      <c r="U617">
        <v>1608</v>
      </c>
      <c r="V617">
        <v>1607</v>
      </c>
      <c r="W617">
        <v>9999</v>
      </c>
      <c r="X617" t="s">
        <v>38</v>
      </c>
      <c r="Y617">
        <v>1</v>
      </c>
      <c r="Z617">
        <f>ROUND(Table_hqolymsql14p_BridgeInventoryLocation_BRIDGEUNDERLOCATIONS[[#This Row],[VCMIN]] / 100, 0) * 12 + MOD(Table_hqolymsql14p_BridgeInventoryLocation_BRIDGEUNDERLOCATIONS[[#This Row],[VCMIN]], 100)</f>
        <v>199</v>
      </c>
      <c r="AA617">
        <f>Table_hqolymsql14p_BridgeInventoryLocation_BRIDGEUNDERLOCATIONS[[#This Row],[VCMIN_Inches]]-3</f>
        <v>196</v>
      </c>
      <c r="AB61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18" spans="1:28" x14ac:dyDescent="0.3">
      <c r="A618">
        <v>617</v>
      </c>
      <c r="B618" t="s">
        <v>2440</v>
      </c>
      <c r="C618" t="s">
        <v>2441</v>
      </c>
      <c r="D618" t="s">
        <v>32</v>
      </c>
      <c r="E618">
        <v>2.8820000000000001</v>
      </c>
      <c r="G618">
        <v>0</v>
      </c>
      <c r="H618" t="s">
        <v>98</v>
      </c>
      <c r="I618">
        <v>2.88</v>
      </c>
      <c r="J618" t="s">
        <v>34</v>
      </c>
      <c r="K618">
        <v>47.469909999999999</v>
      </c>
      <c r="L618">
        <v>-122.20641000000001</v>
      </c>
      <c r="M618" t="s">
        <v>2442</v>
      </c>
      <c r="N618" t="s">
        <v>2443</v>
      </c>
      <c r="O618" t="s">
        <v>101</v>
      </c>
      <c r="P618">
        <v>520</v>
      </c>
      <c r="Q618">
        <v>1800</v>
      </c>
      <c r="R618">
        <v>1800</v>
      </c>
      <c r="S618">
        <v>1709</v>
      </c>
      <c r="T618">
        <v>1709</v>
      </c>
      <c r="U618">
        <v>1800</v>
      </c>
      <c r="V618">
        <v>1800</v>
      </c>
      <c r="W618">
        <v>9999</v>
      </c>
      <c r="X618" t="s">
        <v>38</v>
      </c>
      <c r="Y618">
        <v>1</v>
      </c>
      <c r="Z618">
        <f>ROUND(Table_hqolymsql14p_BridgeInventoryLocation_BRIDGEUNDERLOCATIONS[[#This Row],[VCMIN]] / 100, 0) * 12 + MOD(Table_hqolymsql14p_BridgeInventoryLocation_BRIDGEUNDERLOCATIONS[[#This Row],[VCMIN]], 100)</f>
        <v>216</v>
      </c>
      <c r="AA618">
        <f>Table_hqolymsql14p_BridgeInventoryLocation_BRIDGEUNDERLOCATIONS[[#This Row],[VCMIN_Inches]]-3</f>
        <v>213</v>
      </c>
      <c r="AB618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619" spans="1:28" x14ac:dyDescent="0.3">
      <c r="A619">
        <v>618</v>
      </c>
      <c r="B619" t="s">
        <v>2444</v>
      </c>
      <c r="C619" t="s">
        <v>2445</v>
      </c>
      <c r="D619" t="s">
        <v>32</v>
      </c>
      <c r="E619">
        <v>0.28000000000000003</v>
      </c>
      <c r="G619">
        <v>0</v>
      </c>
      <c r="H619" t="s">
        <v>229</v>
      </c>
      <c r="I619">
        <v>0.28000000000000003</v>
      </c>
      <c r="J619" t="s">
        <v>34</v>
      </c>
      <c r="K619">
        <v>47.240107999999999</v>
      </c>
      <c r="L619">
        <v>-122.402469</v>
      </c>
      <c r="M619" t="s">
        <v>903</v>
      </c>
      <c r="N619" t="s">
        <v>113</v>
      </c>
      <c r="O619" t="s">
        <v>904</v>
      </c>
      <c r="P619">
        <v>1455</v>
      </c>
      <c r="Q619">
        <v>2006</v>
      </c>
      <c r="R619">
        <v>1906</v>
      </c>
      <c r="U619">
        <v>2006</v>
      </c>
      <c r="V619">
        <v>1906</v>
      </c>
      <c r="W619">
        <v>9999</v>
      </c>
      <c r="X619" t="s">
        <v>38</v>
      </c>
      <c r="Y619">
        <v>1</v>
      </c>
      <c r="Z619">
        <f>ROUND(Table_hqolymsql14p_BridgeInventoryLocation_BRIDGEUNDERLOCATIONS[[#This Row],[VCMIN]] / 100, 0) * 12 + MOD(Table_hqolymsql14p_BridgeInventoryLocation_BRIDGEUNDERLOCATIONS[[#This Row],[VCMIN]], 100)</f>
        <v>234</v>
      </c>
      <c r="AA619">
        <f>Table_hqolymsql14p_BridgeInventoryLocation_BRIDGEUNDERLOCATIONS[[#This Row],[VCMIN_Inches]]-3</f>
        <v>231</v>
      </c>
      <c r="AB619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620" spans="1:28" x14ac:dyDescent="0.3">
      <c r="A620">
        <v>619</v>
      </c>
      <c r="B620" t="s">
        <v>2446</v>
      </c>
      <c r="C620" t="s">
        <v>2447</v>
      </c>
      <c r="D620" t="s">
        <v>32</v>
      </c>
      <c r="E620">
        <v>0</v>
      </c>
      <c r="G620">
        <v>0</v>
      </c>
      <c r="H620" t="s">
        <v>120</v>
      </c>
      <c r="I620">
        <v>0</v>
      </c>
      <c r="J620" t="s">
        <v>34</v>
      </c>
      <c r="K620">
        <v>46.244272000000002</v>
      </c>
      <c r="L620">
        <v>-119.36254700000001</v>
      </c>
      <c r="M620" t="s">
        <v>1827</v>
      </c>
      <c r="N620" t="s">
        <v>95</v>
      </c>
      <c r="O620" t="s">
        <v>123</v>
      </c>
      <c r="P620">
        <v>256</v>
      </c>
      <c r="Q620">
        <v>1701</v>
      </c>
      <c r="R620">
        <v>1701</v>
      </c>
      <c r="S620">
        <v>1611</v>
      </c>
      <c r="T620">
        <v>1611</v>
      </c>
      <c r="U620">
        <v>1701</v>
      </c>
      <c r="V620">
        <v>1701</v>
      </c>
      <c r="W620">
        <v>9999</v>
      </c>
      <c r="X620" t="s">
        <v>38</v>
      </c>
      <c r="Y620">
        <v>1</v>
      </c>
      <c r="Z620">
        <f>ROUND(Table_hqolymsql14p_BridgeInventoryLocation_BRIDGEUNDERLOCATIONS[[#This Row],[VCMIN]] / 100, 0) * 12 + MOD(Table_hqolymsql14p_BridgeInventoryLocation_BRIDGEUNDERLOCATIONS[[#This Row],[VCMIN]], 100)</f>
        <v>205</v>
      </c>
      <c r="AA620">
        <f>Table_hqolymsql14p_BridgeInventoryLocation_BRIDGEUNDERLOCATIONS[[#This Row],[VCMIN_Inches]]-3</f>
        <v>202</v>
      </c>
      <c r="AB620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621" spans="1:28" x14ac:dyDescent="0.3">
      <c r="A621">
        <v>620</v>
      </c>
      <c r="B621" t="s">
        <v>2448</v>
      </c>
      <c r="C621" t="s">
        <v>2449</v>
      </c>
      <c r="D621" t="s">
        <v>32</v>
      </c>
      <c r="E621">
        <v>4</v>
      </c>
      <c r="G621">
        <v>0</v>
      </c>
      <c r="H621" t="s">
        <v>1830</v>
      </c>
      <c r="I621">
        <v>166.03</v>
      </c>
      <c r="J621" t="s">
        <v>34</v>
      </c>
      <c r="K621">
        <v>47.776330000000002</v>
      </c>
      <c r="L621">
        <v>-117.37441800000001</v>
      </c>
      <c r="M621" t="s">
        <v>2450</v>
      </c>
      <c r="N621" t="s">
        <v>2451</v>
      </c>
      <c r="O621" t="s">
        <v>237</v>
      </c>
      <c r="P621">
        <v>345</v>
      </c>
      <c r="Q621">
        <v>2110</v>
      </c>
      <c r="R621">
        <v>2102</v>
      </c>
      <c r="S621">
        <v>2010</v>
      </c>
      <c r="T621">
        <v>2000</v>
      </c>
      <c r="U621">
        <v>2110</v>
      </c>
      <c r="V621">
        <v>2102</v>
      </c>
      <c r="W621">
        <v>9999</v>
      </c>
      <c r="X621" t="s">
        <v>38</v>
      </c>
      <c r="Y621">
        <v>1</v>
      </c>
      <c r="Z621">
        <f>ROUND(Table_hqolymsql14p_BridgeInventoryLocation_BRIDGEUNDERLOCATIONS[[#This Row],[VCMIN]] / 100, 0) * 12 + MOD(Table_hqolymsql14p_BridgeInventoryLocation_BRIDGEUNDERLOCATIONS[[#This Row],[VCMIN]], 100)</f>
        <v>254</v>
      </c>
      <c r="AA621">
        <f>Table_hqolymsql14p_BridgeInventoryLocation_BRIDGEUNDERLOCATIONS[[#This Row],[VCMIN_Inches]]-3</f>
        <v>251</v>
      </c>
      <c r="AB621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622" spans="1:28" x14ac:dyDescent="0.3">
      <c r="A622">
        <v>621</v>
      </c>
      <c r="B622" t="s">
        <v>2452</v>
      </c>
      <c r="C622" t="s">
        <v>2453</v>
      </c>
      <c r="D622" t="s">
        <v>32</v>
      </c>
      <c r="E622">
        <v>20.59</v>
      </c>
      <c r="G622">
        <v>0</v>
      </c>
      <c r="H622" t="s">
        <v>33</v>
      </c>
      <c r="I622">
        <v>22.52</v>
      </c>
      <c r="J622" t="s">
        <v>34</v>
      </c>
      <c r="K622">
        <v>47.526572000000002</v>
      </c>
      <c r="L622">
        <v>-121.9387</v>
      </c>
      <c r="M622" t="s">
        <v>2454</v>
      </c>
      <c r="N622" t="s">
        <v>2455</v>
      </c>
      <c r="O622" t="s">
        <v>37</v>
      </c>
      <c r="P622">
        <v>284</v>
      </c>
      <c r="Q622">
        <v>1703</v>
      </c>
      <c r="R622">
        <v>1609</v>
      </c>
      <c r="S622">
        <v>1610</v>
      </c>
      <c r="T622">
        <v>1604</v>
      </c>
      <c r="U622">
        <v>1703</v>
      </c>
      <c r="V622">
        <v>1609</v>
      </c>
      <c r="W622">
        <v>9999</v>
      </c>
      <c r="X622" t="s">
        <v>38</v>
      </c>
      <c r="Y622">
        <v>1</v>
      </c>
      <c r="Z622">
        <f>ROUND(Table_hqolymsql14p_BridgeInventoryLocation_BRIDGEUNDERLOCATIONS[[#This Row],[VCMIN]] / 100, 0) * 12 + MOD(Table_hqolymsql14p_BridgeInventoryLocation_BRIDGEUNDERLOCATIONS[[#This Row],[VCMIN]], 100)</f>
        <v>201</v>
      </c>
      <c r="AA622">
        <f>Table_hqolymsql14p_BridgeInventoryLocation_BRIDGEUNDERLOCATIONS[[#This Row],[VCMIN_Inches]]-3</f>
        <v>198</v>
      </c>
      <c r="AB62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623" spans="1:28" x14ac:dyDescent="0.3">
      <c r="A623">
        <v>622</v>
      </c>
      <c r="B623" t="s">
        <v>2456</v>
      </c>
      <c r="C623" t="s">
        <v>2457</v>
      </c>
      <c r="D623" t="s">
        <v>32</v>
      </c>
      <c r="E623">
        <v>10.31</v>
      </c>
      <c r="G623">
        <v>0</v>
      </c>
      <c r="H623" t="s">
        <v>195</v>
      </c>
      <c r="I623">
        <v>36.9</v>
      </c>
      <c r="J623" t="s">
        <v>34</v>
      </c>
      <c r="K623">
        <v>45.719363999999999</v>
      </c>
      <c r="L623">
        <v>-122.65136699999999</v>
      </c>
      <c r="M623" t="s">
        <v>2458</v>
      </c>
      <c r="N623" t="s">
        <v>2459</v>
      </c>
      <c r="O623" t="s">
        <v>198</v>
      </c>
      <c r="P623">
        <v>391</v>
      </c>
      <c r="Q623">
        <v>1702</v>
      </c>
      <c r="R623">
        <v>1610</v>
      </c>
      <c r="S623">
        <v>1701</v>
      </c>
      <c r="T623">
        <v>1609</v>
      </c>
      <c r="U623">
        <v>1702</v>
      </c>
      <c r="V623">
        <v>1610</v>
      </c>
      <c r="W623">
        <v>9999</v>
      </c>
      <c r="X623" t="s">
        <v>38</v>
      </c>
      <c r="Y623">
        <v>1</v>
      </c>
      <c r="Z623">
        <f>ROUND(Table_hqolymsql14p_BridgeInventoryLocation_BRIDGEUNDERLOCATIONS[[#This Row],[VCMIN]] / 100, 0) * 12 + MOD(Table_hqolymsql14p_BridgeInventoryLocation_BRIDGEUNDERLOCATIONS[[#This Row],[VCMIN]], 100)</f>
        <v>202</v>
      </c>
      <c r="AA623">
        <f>Table_hqolymsql14p_BridgeInventoryLocation_BRIDGEUNDERLOCATIONS[[#This Row],[VCMIN_Inches]]-3</f>
        <v>199</v>
      </c>
      <c r="AB62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24" spans="1:28" x14ac:dyDescent="0.3">
      <c r="A624">
        <v>623</v>
      </c>
      <c r="B624" t="s">
        <v>2460</v>
      </c>
      <c r="C624" t="s">
        <v>2461</v>
      </c>
      <c r="D624" t="s">
        <v>32</v>
      </c>
      <c r="E624">
        <v>0.45</v>
      </c>
      <c r="G624">
        <v>0</v>
      </c>
      <c r="H624" t="s">
        <v>110</v>
      </c>
      <c r="I624">
        <v>0.45</v>
      </c>
      <c r="J624" t="s">
        <v>34</v>
      </c>
      <c r="K624">
        <v>45.623995999999998</v>
      </c>
      <c r="L624">
        <v>-122.67058299999999</v>
      </c>
      <c r="M624" t="s">
        <v>2462</v>
      </c>
      <c r="N624" t="s">
        <v>422</v>
      </c>
      <c r="O624" t="s">
        <v>113</v>
      </c>
      <c r="P624">
        <v>390</v>
      </c>
      <c r="Q624">
        <v>1702</v>
      </c>
      <c r="R624">
        <v>1610</v>
      </c>
      <c r="S624">
        <v>1607</v>
      </c>
      <c r="T624">
        <v>1605</v>
      </c>
      <c r="U624">
        <v>1702</v>
      </c>
      <c r="V624">
        <v>1610</v>
      </c>
      <c r="W624">
        <v>9999</v>
      </c>
      <c r="X624" t="s">
        <v>38</v>
      </c>
      <c r="Y624">
        <v>1</v>
      </c>
      <c r="Z624">
        <f>ROUND(Table_hqolymsql14p_BridgeInventoryLocation_BRIDGEUNDERLOCATIONS[[#This Row],[VCMIN]] / 100, 0) * 12 + MOD(Table_hqolymsql14p_BridgeInventoryLocation_BRIDGEUNDERLOCATIONS[[#This Row],[VCMIN]], 100)</f>
        <v>202</v>
      </c>
      <c r="AA624">
        <f>Table_hqolymsql14p_BridgeInventoryLocation_BRIDGEUNDERLOCATIONS[[#This Row],[VCMIN_Inches]]-3</f>
        <v>199</v>
      </c>
      <c r="AB624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25" spans="1:28" x14ac:dyDescent="0.3">
      <c r="A625">
        <v>624</v>
      </c>
      <c r="B625" t="s">
        <v>2463</v>
      </c>
      <c r="C625" t="s">
        <v>2464</v>
      </c>
      <c r="D625" t="s">
        <v>32</v>
      </c>
      <c r="E625">
        <v>19.440000000000001</v>
      </c>
      <c r="G625">
        <v>0</v>
      </c>
      <c r="H625" t="s">
        <v>45</v>
      </c>
      <c r="I625">
        <v>18.940000000000001</v>
      </c>
      <c r="J625" t="s">
        <v>34</v>
      </c>
      <c r="K625">
        <v>47.422218000000001</v>
      </c>
      <c r="L625">
        <v>-121.998386</v>
      </c>
      <c r="M625" t="s">
        <v>2465</v>
      </c>
      <c r="N625" t="s">
        <v>2466</v>
      </c>
      <c r="O625" t="s">
        <v>48</v>
      </c>
      <c r="P625">
        <v>392</v>
      </c>
      <c r="Q625">
        <v>2006</v>
      </c>
      <c r="R625">
        <v>2006</v>
      </c>
      <c r="S625">
        <v>1804</v>
      </c>
      <c r="T625">
        <v>1804</v>
      </c>
      <c r="U625">
        <v>2006</v>
      </c>
      <c r="V625">
        <v>2006</v>
      </c>
      <c r="W625">
        <v>9999</v>
      </c>
      <c r="X625" t="s">
        <v>38</v>
      </c>
      <c r="Y625">
        <v>1</v>
      </c>
      <c r="Z625">
        <f>ROUND(Table_hqolymsql14p_BridgeInventoryLocation_BRIDGEUNDERLOCATIONS[[#This Row],[VCMIN]] / 100, 0) * 12 + MOD(Table_hqolymsql14p_BridgeInventoryLocation_BRIDGEUNDERLOCATIONS[[#This Row],[VCMIN]], 100)</f>
        <v>246</v>
      </c>
      <c r="AA625">
        <f>Table_hqolymsql14p_BridgeInventoryLocation_BRIDGEUNDERLOCATIONS[[#This Row],[VCMIN_Inches]]-3</f>
        <v>243</v>
      </c>
      <c r="AB625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626" spans="1:28" x14ac:dyDescent="0.3">
      <c r="A626">
        <v>625</v>
      </c>
      <c r="B626" t="s">
        <v>2467</v>
      </c>
      <c r="C626" t="s">
        <v>2468</v>
      </c>
      <c r="D626" t="s">
        <v>32</v>
      </c>
      <c r="E626">
        <v>7.6189999999999998</v>
      </c>
      <c r="G626">
        <v>0</v>
      </c>
      <c r="H626" t="s">
        <v>79</v>
      </c>
      <c r="I626">
        <v>7.62</v>
      </c>
      <c r="J626" t="s">
        <v>34</v>
      </c>
      <c r="K626">
        <v>45.682335999999999</v>
      </c>
      <c r="L626">
        <v>-122.53938599999999</v>
      </c>
      <c r="M626" t="s">
        <v>2469</v>
      </c>
      <c r="N626" t="s">
        <v>2470</v>
      </c>
      <c r="O626" t="s">
        <v>82</v>
      </c>
      <c r="P626">
        <v>110</v>
      </c>
      <c r="Q626">
        <v>1701</v>
      </c>
      <c r="R626">
        <v>1701</v>
      </c>
      <c r="S626">
        <v>1701</v>
      </c>
      <c r="T626">
        <v>1701</v>
      </c>
      <c r="U626">
        <v>1701</v>
      </c>
      <c r="V626">
        <v>1701</v>
      </c>
      <c r="W626">
        <v>9999</v>
      </c>
      <c r="X626" t="s">
        <v>38</v>
      </c>
      <c r="Y626">
        <v>1</v>
      </c>
      <c r="Z626">
        <f>ROUND(Table_hqolymsql14p_BridgeInventoryLocation_BRIDGEUNDERLOCATIONS[[#This Row],[VCMIN]] / 100, 0) * 12 + MOD(Table_hqolymsql14p_BridgeInventoryLocation_BRIDGEUNDERLOCATIONS[[#This Row],[VCMIN]], 100)</f>
        <v>205</v>
      </c>
      <c r="AA626">
        <f>Table_hqolymsql14p_BridgeInventoryLocation_BRIDGEUNDERLOCATIONS[[#This Row],[VCMIN_Inches]]-3</f>
        <v>202</v>
      </c>
      <c r="AB62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627" spans="1:28" x14ac:dyDescent="0.3">
      <c r="A627">
        <v>626</v>
      </c>
      <c r="B627" t="s">
        <v>2471</v>
      </c>
      <c r="C627" t="s">
        <v>2472</v>
      </c>
      <c r="D627" t="s">
        <v>32</v>
      </c>
      <c r="E627">
        <v>9.0619999999999994</v>
      </c>
      <c r="G627">
        <v>0</v>
      </c>
      <c r="H627" t="s">
        <v>195</v>
      </c>
      <c r="I627">
        <v>35.65</v>
      </c>
      <c r="J627" t="s">
        <v>34</v>
      </c>
      <c r="K627">
        <v>45.707481000000001</v>
      </c>
      <c r="L627">
        <v>-122.632575</v>
      </c>
      <c r="M627" t="s">
        <v>2473</v>
      </c>
      <c r="N627" t="s">
        <v>2474</v>
      </c>
      <c r="O627" t="s">
        <v>198</v>
      </c>
      <c r="P627">
        <v>384</v>
      </c>
      <c r="Q627">
        <v>1607</v>
      </c>
      <c r="R627">
        <v>1607</v>
      </c>
      <c r="S627">
        <v>1607</v>
      </c>
      <c r="T627">
        <v>1607</v>
      </c>
      <c r="U627">
        <v>1607</v>
      </c>
      <c r="V627">
        <v>1607</v>
      </c>
      <c r="W627">
        <v>9999</v>
      </c>
      <c r="X627" t="s">
        <v>38</v>
      </c>
      <c r="Y627">
        <v>1</v>
      </c>
      <c r="Z627">
        <f>ROUND(Table_hqolymsql14p_BridgeInventoryLocation_BRIDGEUNDERLOCATIONS[[#This Row],[VCMIN]] / 100, 0) * 12 + MOD(Table_hqolymsql14p_BridgeInventoryLocation_BRIDGEUNDERLOCATIONS[[#This Row],[VCMIN]], 100)</f>
        <v>199</v>
      </c>
      <c r="AA627">
        <f>Table_hqolymsql14p_BridgeInventoryLocation_BRIDGEUNDERLOCATIONS[[#This Row],[VCMIN_Inches]]-3</f>
        <v>196</v>
      </c>
      <c r="AB62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28" spans="1:28" x14ac:dyDescent="0.3">
      <c r="A628">
        <v>627</v>
      </c>
      <c r="B628" t="s">
        <v>2475</v>
      </c>
      <c r="C628" t="s">
        <v>2476</v>
      </c>
      <c r="D628" t="s">
        <v>32</v>
      </c>
      <c r="E628">
        <v>281.55</v>
      </c>
      <c r="G628">
        <v>0</v>
      </c>
      <c r="H628" t="s">
        <v>33</v>
      </c>
      <c r="I628">
        <v>283.85000000000002</v>
      </c>
      <c r="J628" t="s">
        <v>34</v>
      </c>
      <c r="K628">
        <v>47.653973000000001</v>
      </c>
      <c r="L628">
        <v>-117.357671</v>
      </c>
      <c r="M628" t="s">
        <v>2477</v>
      </c>
      <c r="N628" t="s">
        <v>2478</v>
      </c>
      <c r="O628" t="s">
        <v>37</v>
      </c>
      <c r="P628">
        <v>112</v>
      </c>
      <c r="Q628">
        <v>1609</v>
      </c>
      <c r="R628">
        <v>1509</v>
      </c>
      <c r="S628">
        <v>1602</v>
      </c>
      <c r="T628">
        <v>1509</v>
      </c>
      <c r="U628">
        <v>1609</v>
      </c>
      <c r="V628">
        <v>1509</v>
      </c>
      <c r="W628">
        <v>9999</v>
      </c>
      <c r="X628" t="s">
        <v>38</v>
      </c>
      <c r="Y628">
        <v>1</v>
      </c>
      <c r="Z628">
        <f>ROUND(Table_hqolymsql14p_BridgeInventoryLocation_BRIDGEUNDERLOCATIONS[[#This Row],[VCMIN]] / 100, 0) * 12 + MOD(Table_hqolymsql14p_BridgeInventoryLocation_BRIDGEUNDERLOCATIONS[[#This Row],[VCMIN]], 100)</f>
        <v>189</v>
      </c>
      <c r="AA628">
        <f>Table_hqolymsql14p_BridgeInventoryLocation_BRIDGEUNDERLOCATIONS[[#This Row],[VCMIN_Inches]]-3</f>
        <v>186</v>
      </c>
      <c r="AB628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629" spans="1:28" x14ac:dyDescent="0.3">
      <c r="A629">
        <v>628</v>
      </c>
      <c r="B629" t="s">
        <v>2479</v>
      </c>
      <c r="C629" t="s">
        <v>2480</v>
      </c>
      <c r="D629" t="s">
        <v>32</v>
      </c>
      <c r="E629">
        <v>86.409000000000006</v>
      </c>
      <c r="G629">
        <v>0</v>
      </c>
      <c r="H629" t="s">
        <v>110</v>
      </c>
      <c r="I629">
        <v>86.34</v>
      </c>
      <c r="J629" t="s">
        <v>34</v>
      </c>
      <c r="K629">
        <v>46.775607999999998</v>
      </c>
      <c r="L629">
        <v>-122.99930000000001</v>
      </c>
      <c r="M629" t="s">
        <v>2481</v>
      </c>
      <c r="N629" t="s">
        <v>2482</v>
      </c>
      <c r="O629" t="s">
        <v>2483</v>
      </c>
      <c r="P629">
        <v>357</v>
      </c>
      <c r="Q629">
        <v>2210</v>
      </c>
      <c r="R629">
        <v>2210</v>
      </c>
      <c r="S629">
        <v>2202</v>
      </c>
      <c r="T629">
        <v>2201</v>
      </c>
      <c r="U629">
        <v>2210</v>
      </c>
      <c r="V629">
        <v>2210</v>
      </c>
      <c r="W629">
        <v>9999</v>
      </c>
      <c r="X629" t="s">
        <v>38</v>
      </c>
      <c r="Y629">
        <v>1</v>
      </c>
      <c r="Z629">
        <f>ROUND(Table_hqolymsql14p_BridgeInventoryLocation_BRIDGEUNDERLOCATIONS[[#This Row],[VCMIN]] / 100, 0) * 12 + MOD(Table_hqolymsql14p_BridgeInventoryLocation_BRIDGEUNDERLOCATIONS[[#This Row],[VCMIN]], 100)</f>
        <v>274</v>
      </c>
      <c r="AA629">
        <f>Table_hqolymsql14p_BridgeInventoryLocation_BRIDGEUNDERLOCATIONS[[#This Row],[VCMIN_Inches]]-3</f>
        <v>271</v>
      </c>
      <c r="AB629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630" spans="1:28" x14ac:dyDescent="0.3">
      <c r="A630">
        <v>629</v>
      </c>
      <c r="B630" t="s">
        <v>1464</v>
      </c>
      <c r="C630" t="s">
        <v>1465</v>
      </c>
      <c r="D630" t="s">
        <v>32</v>
      </c>
      <c r="E630">
        <v>23.73</v>
      </c>
      <c r="G630">
        <v>0</v>
      </c>
      <c r="H630" t="s">
        <v>98</v>
      </c>
      <c r="I630">
        <v>23.74</v>
      </c>
      <c r="J630" t="s">
        <v>34</v>
      </c>
      <c r="K630">
        <v>47.758670000000002</v>
      </c>
      <c r="L630">
        <v>-122.184246</v>
      </c>
      <c r="M630" t="s">
        <v>2484</v>
      </c>
      <c r="N630" t="s">
        <v>210</v>
      </c>
      <c r="O630" t="s">
        <v>1467</v>
      </c>
      <c r="P630">
        <v>2335</v>
      </c>
      <c r="Q630">
        <v>3309</v>
      </c>
      <c r="R630">
        <v>3109</v>
      </c>
      <c r="S630">
        <v>3609</v>
      </c>
      <c r="T630">
        <v>3109</v>
      </c>
      <c r="U630">
        <v>3309</v>
      </c>
      <c r="V630">
        <v>3109</v>
      </c>
      <c r="W630">
        <v>9999</v>
      </c>
      <c r="X630" t="s">
        <v>38</v>
      </c>
      <c r="Y630">
        <v>1</v>
      </c>
      <c r="Z630">
        <f>ROUND(Table_hqolymsql14p_BridgeInventoryLocation_BRIDGEUNDERLOCATIONS[[#This Row],[VCMIN]] / 100, 0) * 12 + MOD(Table_hqolymsql14p_BridgeInventoryLocation_BRIDGEUNDERLOCATIONS[[#This Row],[VCMIN]], 100)</f>
        <v>381</v>
      </c>
      <c r="AA630">
        <f>Table_hqolymsql14p_BridgeInventoryLocation_BRIDGEUNDERLOCATIONS[[#This Row],[VCMIN_Inches]]-3</f>
        <v>378</v>
      </c>
      <c r="AB630">
        <f>(TRUNC((Table_hqolymsql14p_BridgeInventoryLocation_BRIDGEUNDERLOCATIONS[[#This Row],[Reported Inches]]/12))*100) + MOD(Table_hqolymsql14p_BridgeInventoryLocation_BRIDGEUNDERLOCATIONS[[#This Row],[Reported Inches]], 12)</f>
        <v>3106</v>
      </c>
    </row>
    <row r="631" spans="1:28" x14ac:dyDescent="0.3">
      <c r="A631">
        <v>630</v>
      </c>
      <c r="B631" t="s">
        <v>2485</v>
      </c>
      <c r="C631" t="s">
        <v>2486</v>
      </c>
      <c r="D631" t="s">
        <v>32</v>
      </c>
      <c r="E631">
        <v>154.58099999999999</v>
      </c>
      <c r="G631">
        <v>0</v>
      </c>
      <c r="H631" t="s">
        <v>110</v>
      </c>
      <c r="I631">
        <v>154.52000000000001</v>
      </c>
      <c r="J631" t="s">
        <v>34</v>
      </c>
      <c r="K631">
        <v>47.462747</v>
      </c>
      <c r="L631">
        <v>-122.265753</v>
      </c>
      <c r="M631" t="s">
        <v>2487</v>
      </c>
      <c r="N631" t="s">
        <v>101</v>
      </c>
      <c r="O631" t="s">
        <v>113</v>
      </c>
      <c r="P631">
        <v>560</v>
      </c>
      <c r="Q631">
        <v>2011</v>
      </c>
      <c r="R631">
        <v>2010</v>
      </c>
      <c r="S631">
        <v>1903</v>
      </c>
      <c r="T631">
        <v>1605</v>
      </c>
      <c r="U631">
        <v>2011</v>
      </c>
      <c r="V631">
        <v>2010</v>
      </c>
      <c r="W631">
        <v>9999</v>
      </c>
      <c r="X631" t="s">
        <v>38</v>
      </c>
      <c r="Y631">
        <v>1</v>
      </c>
      <c r="Z631">
        <f>ROUND(Table_hqolymsql14p_BridgeInventoryLocation_BRIDGEUNDERLOCATIONS[[#This Row],[VCMIN]] / 100, 0) * 12 + MOD(Table_hqolymsql14p_BridgeInventoryLocation_BRIDGEUNDERLOCATIONS[[#This Row],[VCMIN]], 100)</f>
        <v>250</v>
      </c>
      <c r="AA631">
        <f>Table_hqolymsql14p_BridgeInventoryLocation_BRIDGEUNDERLOCATIONS[[#This Row],[VCMIN_Inches]]-3</f>
        <v>247</v>
      </c>
      <c r="AB631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632" spans="1:28" x14ac:dyDescent="0.3">
      <c r="A632">
        <v>631</v>
      </c>
      <c r="B632" t="s">
        <v>2488</v>
      </c>
      <c r="C632" t="s">
        <v>2489</v>
      </c>
      <c r="D632" t="s">
        <v>32</v>
      </c>
      <c r="E632">
        <v>3.38</v>
      </c>
      <c r="G632">
        <v>0</v>
      </c>
      <c r="H632" t="s">
        <v>110</v>
      </c>
      <c r="I632">
        <v>3.38</v>
      </c>
      <c r="J632" t="s">
        <v>34</v>
      </c>
      <c r="K632">
        <v>45.664262000000001</v>
      </c>
      <c r="L632">
        <v>-122.667323</v>
      </c>
      <c r="M632" t="s">
        <v>718</v>
      </c>
      <c r="N632" t="s">
        <v>169</v>
      </c>
      <c r="O632" t="s">
        <v>113</v>
      </c>
      <c r="P632">
        <v>238</v>
      </c>
      <c r="Q632">
        <v>1707</v>
      </c>
      <c r="R632">
        <v>1707</v>
      </c>
      <c r="S632">
        <v>2001</v>
      </c>
      <c r="T632">
        <v>2001</v>
      </c>
      <c r="U632">
        <v>1707</v>
      </c>
      <c r="V632">
        <v>1707</v>
      </c>
      <c r="W632">
        <v>9999</v>
      </c>
      <c r="X632" t="s">
        <v>38</v>
      </c>
      <c r="Y632">
        <v>1</v>
      </c>
      <c r="Z632">
        <f>ROUND(Table_hqolymsql14p_BridgeInventoryLocation_BRIDGEUNDERLOCATIONS[[#This Row],[VCMIN]] / 100, 0) * 12 + MOD(Table_hqolymsql14p_BridgeInventoryLocation_BRIDGEUNDERLOCATIONS[[#This Row],[VCMIN]], 100)</f>
        <v>211</v>
      </c>
      <c r="AA632">
        <f>Table_hqolymsql14p_BridgeInventoryLocation_BRIDGEUNDERLOCATIONS[[#This Row],[VCMIN_Inches]]-3</f>
        <v>208</v>
      </c>
      <c r="AB632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633" spans="1:28" x14ac:dyDescent="0.3">
      <c r="A633">
        <v>632</v>
      </c>
      <c r="B633" t="s">
        <v>2490</v>
      </c>
      <c r="C633" t="s">
        <v>2491</v>
      </c>
      <c r="D633" t="s">
        <v>32</v>
      </c>
      <c r="E633">
        <v>0.88</v>
      </c>
      <c r="G633">
        <v>0</v>
      </c>
      <c r="H633" t="s">
        <v>92</v>
      </c>
      <c r="I633">
        <v>0.88</v>
      </c>
      <c r="J633" t="s">
        <v>34</v>
      </c>
      <c r="K633">
        <v>46.9587</v>
      </c>
      <c r="L633">
        <v>-120.50663299999999</v>
      </c>
      <c r="M633" t="s">
        <v>2492</v>
      </c>
      <c r="N633" t="s">
        <v>2493</v>
      </c>
      <c r="O633" t="s">
        <v>95</v>
      </c>
      <c r="P633">
        <v>233</v>
      </c>
      <c r="Q633">
        <v>1710</v>
      </c>
      <c r="R633">
        <v>1702</v>
      </c>
      <c r="S633">
        <v>1700</v>
      </c>
      <c r="T633">
        <v>1606</v>
      </c>
      <c r="U633">
        <v>1710</v>
      </c>
      <c r="V633">
        <v>1702</v>
      </c>
      <c r="W633">
        <v>9999</v>
      </c>
      <c r="X633" t="s">
        <v>38</v>
      </c>
      <c r="Y633">
        <v>1</v>
      </c>
      <c r="Z633">
        <f>ROUND(Table_hqolymsql14p_BridgeInventoryLocation_BRIDGEUNDERLOCATIONS[[#This Row],[VCMIN]] / 100, 0) * 12 + MOD(Table_hqolymsql14p_BridgeInventoryLocation_BRIDGEUNDERLOCATIONS[[#This Row],[VCMIN]], 100)</f>
        <v>206</v>
      </c>
      <c r="AA633">
        <f>Table_hqolymsql14p_BridgeInventoryLocation_BRIDGEUNDERLOCATIONS[[#This Row],[VCMIN_Inches]]-3</f>
        <v>203</v>
      </c>
      <c r="AB633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634" spans="1:28" x14ac:dyDescent="0.3">
      <c r="A634">
        <v>633</v>
      </c>
      <c r="B634" t="s">
        <v>2494</v>
      </c>
      <c r="C634" t="s">
        <v>2495</v>
      </c>
      <c r="D634" t="s">
        <v>32</v>
      </c>
      <c r="E634">
        <v>4.9089999999999998</v>
      </c>
      <c r="G634">
        <v>0</v>
      </c>
      <c r="H634" t="s">
        <v>33</v>
      </c>
      <c r="I634">
        <v>6.85</v>
      </c>
      <c r="J634" t="s">
        <v>34</v>
      </c>
      <c r="K634">
        <v>47.588946</v>
      </c>
      <c r="L634">
        <v>-122.234472</v>
      </c>
      <c r="M634" t="s">
        <v>2496</v>
      </c>
      <c r="N634" t="s">
        <v>2497</v>
      </c>
      <c r="O634" t="s">
        <v>37</v>
      </c>
      <c r="P634">
        <v>287</v>
      </c>
      <c r="Q634">
        <v>2103</v>
      </c>
      <c r="R634">
        <v>2002</v>
      </c>
      <c r="S634">
        <v>2206</v>
      </c>
      <c r="T634">
        <v>2205</v>
      </c>
      <c r="U634">
        <v>2103</v>
      </c>
      <c r="V634">
        <v>2002</v>
      </c>
      <c r="W634">
        <v>9999</v>
      </c>
      <c r="X634" t="s">
        <v>38</v>
      </c>
      <c r="Y634">
        <v>1</v>
      </c>
      <c r="Z634">
        <f>ROUND(Table_hqolymsql14p_BridgeInventoryLocation_BRIDGEUNDERLOCATIONS[[#This Row],[VCMIN]] / 100, 0) * 12 + MOD(Table_hqolymsql14p_BridgeInventoryLocation_BRIDGEUNDERLOCATIONS[[#This Row],[VCMIN]], 100)</f>
        <v>242</v>
      </c>
      <c r="AA634">
        <f>Table_hqolymsql14p_BridgeInventoryLocation_BRIDGEUNDERLOCATIONS[[#This Row],[VCMIN_Inches]]-3</f>
        <v>239</v>
      </c>
      <c r="AB634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635" spans="1:28" x14ac:dyDescent="0.3">
      <c r="A635">
        <v>634</v>
      </c>
      <c r="B635" t="s">
        <v>2498</v>
      </c>
      <c r="C635" t="s">
        <v>2499</v>
      </c>
      <c r="D635" t="s">
        <v>32</v>
      </c>
      <c r="E635">
        <v>73.540000000000006</v>
      </c>
      <c r="G635">
        <v>0</v>
      </c>
      <c r="H635" t="s">
        <v>92</v>
      </c>
      <c r="I635">
        <v>73.569999999999993</v>
      </c>
      <c r="J635" t="s">
        <v>34</v>
      </c>
      <c r="K635">
        <v>46.266629999999999</v>
      </c>
      <c r="L635">
        <v>-119.905096</v>
      </c>
      <c r="M635" t="s">
        <v>2500</v>
      </c>
      <c r="N635" t="s">
        <v>2501</v>
      </c>
      <c r="O635" t="s">
        <v>95</v>
      </c>
      <c r="P635">
        <v>262</v>
      </c>
      <c r="Q635">
        <v>1705</v>
      </c>
      <c r="R635">
        <v>1700</v>
      </c>
      <c r="S635">
        <v>1609</v>
      </c>
      <c r="T635">
        <v>1609</v>
      </c>
      <c r="U635">
        <v>1705</v>
      </c>
      <c r="V635">
        <v>1700</v>
      </c>
      <c r="W635">
        <v>9999</v>
      </c>
      <c r="X635" t="s">
        <v>38</v>
      </c>
      <c r="Y635">
        <v>1</v>
      </c>
      <c r="Z635">
        <f>ROUND(Table_hqolymsql14p_BridgeInventoryLocation_BRIDGEUNDERLOCATIONS[[#This Row],[VCMIN]] / 100, 0) * 12 + MOD(Table_hqolymsql14p_BridgeInventoryLocation_BRIDGEUNDERLOCATIONS[[#This Row],[VCMIN]], 100)</f>
        <v>204</v>
      </c>
      <c r="AA635">
        <f>Table_hqolymsql14p_BridgeInventoryLocation_BRIDGEUNDERLOCATIONS[[#This Row],[VCMIN_Inches]]-3</f>
        <v>201</v>
      </c>
      <c r="AB635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636" spans="1:28" x14ac:dyDescent="0.3">
      <c r="A636">
        <v>635</v>
      </c>
      <c r="B636" t="s">
        <v>2502</v>
      </c>
      <c r="C636" t="s">
        <v>2503</v>
      </c>
      <c r="D636" t="s">
        <v>32</v>
      </c>
      <c r="E636">
        <v>3.65</v>
      </c>
      <c r="G636">
        <v>0</v>
      </c>
      <c r="H636" t="s">
        <v>98</v>
      </c>
      <c r="I636">
        <v>3.65</v>
      </c>
      <c r="J636" t="s">
        <v>34</v>
      </c>
      <c r="K636">
        <v>47.480103</v>
      </c>
      <c r="L636">
        <v>-122.201024</v>
      </c>
      <c r="M636" t="s">
        <v>2504</v>
      </c>
      <c r="N636" t="s">
        <v>2505</v>
      </c>
      <c r="O636" t="s">
        <v>378</v>
      </c>
      <c r="P636">
        <v>142</v>
      </c>
      <c r="Q636">
        <v>1909</v>
      </c>
      <c r="R636">
        <v>1909</v>
      </c>
      <c r="S636">
        <v>2302</v>
      </c>
      <c r="T636">
        <v>2302</v>
      </c>
      <c r="U636">
        <v>1909</v>
      </c>
      <c r="V636">
        <v>1909</v>
      </c>
      <c r="W636">
        <v>9999</v>
      </c>
      <c r="X636" t="s">
        <v>38</v>
      </c>
      <c r="Y636">
        <v>1</v>
      </c>
      <c r="Z636">
        <f>ROUND(Table_hqolymsql14p_BridgeInventoryLocation_BRIDGEUNDERLOCATIONS[[#This Row],[VCMIN]] / 100, 0) * 12 + MOD(Table_hqolymsql14p_BridgeInventoryLocation_BRIDGEUNDERLOCATIONS[[#This Row],[VCMIN]], 100)</f>
        <v>237</v>
      </c>
      <c r="AA636">
        <f>Table_hqolymsql14p_BridgeInventoryLocation_BRIDGEUNDERLOCATIONS[[#This Row],[VCMIN_Inches]]-3</f>
        <v>234</v>
      </c>
      <c r="AB636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637" spans="1:28" x14ac:dyDescent="0.3">
      <c r="A637">
        <v>636</v>
      </c>
      <c r="B637" t="s">
        <v>2506</v>
      </c>
      <c r="C637" t="s">
        <v>2507</v>
      </c>
      <c r="D637" t="s">
        <v>32</v>
      </c>
      <c r="E637">
        <v>13.3</v>
      </c>
      <c r="G637">
        <v>0</v>
      </c>
      <c r="H637" t="s">
        <v>98</v>
      </c>
      <c r="I637">
        <v>13.31</v>
      </c>
      <c r="J637" t="s">
        <v>34</v>
      </c>
      <c r="K637">
        <v>47.610047000000002</v>
      </c>
      <c r="L637">
        <v>-122.188631</v>
      </c>
      <c r="M637" t="s">
        <v>2508</v>
      </c>
      <c r="N637" t="s">
        <v>2509</v>
      </c>
      <c r="O637" t="s">
        <v>101</v>
      </c>
      <c r="P637">
        <v>260</v>
      </c>
      <c r="Q637">
        <v>1808</v>
      </c>
      <c r="R637">
        <v>1703</v>
      </c>
      <c r="S637">
        <v>1711</v>
      </c>
      <c r="T637">
        <v>1701</v>
      </c>
      <c r="U637">
        <v>1808</v>
      </c>
      <c r="V637">
        <v>1703</v>
      </c>
      <c r="W637">
        <v>9999</v>
      </c>
      <c r="X637" t="s">
        <v>38</v>
      </c>
      <c r="Y637">
        <v>1</v>
      </c>
      <c r="Z637">
        <f>ROUND(Table_hqolymsql14p_BridgeInventoryLocation_BRIDGEUNDERLOCATIONS[[#This Row],[VCMIN]] / 100, 0) * 12 + MOD(Table_hqolymsql14p_BridgeInventoryLocation_BRIDGEUNDERLOCATIONS[[#This Row],[VCMIN]], 100)</f>
        <v>207</v>
      </c>
      <c r="AA637">
        <f>Table_hqolymsql14p_BridgeInventoryLocation_BRIDGEUNDERLOCATIONS[[#This Row],[VCMIN_Inches]]-3</f>
        <v>204</v>
      </c>
      <c r="AB637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638" spans="1:28" x14ac:dyDescent="0.3">
      <c r="A638">
        <v>637</v>
      </c>
      <c r="B638" t="s">
        <v>1493</v>
      </c>
      <c r="C638" t="s">
        <v>1494</v>
      </c>
      <c r="D638" t="s">
        <v>32</v>
      </c>
      <c r="E638">
        <v>0.56999999999999995</v>
      </c>
      <c r="G638">
        <v>0</v>
      </c>
      <c r="H638" t="s">
        <v>45</v>
      </c>
      <c r="I638">
        <v>0.04</v>
      </c>
      <c r="J638" t="s">
        <v>34</v>
      </c>
      <c r="K638">
        <v>47.289667000000001</v>
      </c>
      <c r="L638">
        <v>-122.30579</v>
      </c>
      <c r="M638" t="s">
        <v>2510</v>
      </c>
      <c r="N638" t="s">
        <v>1495</v>
      </c>
      <c r="O638" t="s">
        <v>1496</v>
      </c>
      <c r="P638">
        <v>1449</v>
      </c>
      <c r="Q638">
        <v>3800</v>
      </c>
      <c r="R638">
        <v>3800</v>
      </c>
      <c r="S638">
        <v>3800</v>
      </c>
      <c r="T638">
        <v>3800</v>
      </c>
      <c r="U638">
        <v>3800</v>
      </c>
      <c r="V638">
        <v>3800</v>
      </c>
      <c r="W638">
        <v>9999</v>
      </c>
      <c r="X638" t="s">
        <v>89</v>
      </c>
      <c r="Y638">
        <v>1</v>
      </c>
      <c r="Z638">
        <f>ROUND(Table_hqolymsql14p_BridgeInventoryLocation_BRIDGEUNDERLOCATIONS[[#This Row],[VCMIN]] / 100, 0) * 12 + MOD(Table_hqolymsql14p_BridgeInventoryLocation_BRIDGEUNDERLOCATIONS[[#This Row],[VCMIN]], 100)</f>
        <v>456</v>
      </c>
      <c r="AA638">
        <f>Table_hqolymsql14p_BridgeInventoryLocation_BRIDGEUNDERLOCATIONS[[#This Row],[VCMIN_Inches]]-3</f>
        <v>453</v>
      </c>
      <c r="AB638">
        <f>(TRUNC((Table_hqolymsql14p_BridgeInventoryLocation_BRIDGEUNDERLOCATIONS[[#This Row],[Reported Inches]]/12))*100) + MOD(Table_hqolymsql14p_BridgeInventoryLocation_BRIDGEUNDERLOCATIONS[[#This Row],[Reported Inches]], 12)</f>
        <v>3709</v>
      </c>
    </row>
    <row r="639" spans="1:28" x14ac:dyDescent="0.3">
      <c r="A639">
        <v>638</v>
      </c>
      <c r="B639" t="s">
        <v>2511</v>
      </c>
      <c r="C639" t="s">
        <v>2512</v>
      </c>
      <c r="D639" t="s">
        <v>32</v>
      </c>
      <c r="E639">
        <v>166.41900000000001</v>
      </c>
      <c r="G639">
        <v>0</v>
      </c>
      <c r="H639" t="s">
        <v>110</v>
      </c>
      <c r="I639">
        <v>166.36</v>
      </c>
      <c r="J639" t="s">
        <v>34</v>
      </c>
      <c r="K639">
        <v>47.618462000000001</v>
      </c>
      <c r="L639">
        <v>-122.32867899999999</v>
      </c>
      <c r="M639" t="s">
        <v>2513</v>
      </c>
      <c r="N639" t="s">
        <v>2514</v>
      </c>
      <c r="O639" t="s">
        <v>113</v>
      </c>
      <c r="P639">
        <v>321</v>
      </c>
      <c r="Q639">
        <v>2303</v>
      </c>
      <c r="R639">
        <v>1909</v>
      </c>
      <c r="S639">
        <v>1608</v>
      </c>
      <c r="T639">
        <v>1602</v>
      </c>
      <c r="U639">
        <v>2303</v>
      </c>
      <c r="V639">
        <v>1909</v>
      </c>
      <c r="W639">
        <v>9999</v>
      </c>
      <c r="X639" t="s">
        <v>38</v>
      </c>
      <c r="Y639">
        <v>1</v>
      </c>
      <c r="Z639">
        <f>ROUND(Table_hqolymsql14p_BridgeInventoryLocation_BRIDGEUNDERLOCATIONS[[#This Row],[VCMIN]] / 100, 0) * 12 + MOD(Table_hqolymsql14p_BridgeInventoryLocation_BRIDGEUNDERLOCATIONS[[#This Row],[VCMIN]], 100)</f>
        <v>237</v>
      </c>
      <c r="AA639">
        <f>Table_hqolymsql14p_BridgeInventoryLocation_BRIDGEUNDERLOCATIONS[[#This Row],[VCMIN_Inches]]-3</f>
        <v>234</v>
      </c>
      <c r="AB639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640" spans="1:28" x14ac:dyDescent="0.3">
      <c r="A640">
        <v>639</v>
      </c>
      <c r="B640" t="s">
        <v>2515</v>
      </c>
      <c r="C640" t="s">
        <v>2516</v>
      </c>
      <c r="D640" t="s">
        <v>32</v>
      </c>
      <c r="E640">
        <v>105.98</v>
      </c>
      <c r="G640">
        <v>0</v>
      </c>
      <c r="H640" t="s">
        <v>92</v>
      </c>
      <c r="I640">
        <v>106.01</v>
      </c>
      <c r="J640" t="s">
        <v>34</v>
      </c>
      <c r="K640">
        <v>46.201473</v>
      </c>
      <c r="L640">
        <v>-119.327584</v>
      </c>
      <c r="M640" t="s">
        <v>2517</v>
      </c>
      <c r="N640" t="s">
        <v>2518</v>
      </c>
      <c r="O640" t="s">
        <v>95</v>
      </c>
      <c r="P640">
        <v>410</v>
      </c>
      <c r="Q640">
        <v>1606</v>
      </c>
      <c r="R640">
        <v>1603</v>
      </c>
      <c r="S640">
        <v>1611</v>
      </c>
      <c r="T640">
        <v>1607</v>
      </c>
      <c r="U640">
        <v>1606</v>
      </c>
      <c r="V640">
        <v>1603</v>
      </c>
      <c r="W640">
        <v>9999</v>
      </c>
      <c r="X640" t="s">
        <v>38</v>
      </c>
      <c r="Y640">
        <v>1</v>
      </c>
      <c r="Z640">
        <f>ROUND(Table_hqolymsql14p_BridgeInventoryLocation_BRIDGEUNDERLOCATIONS[[#This Row],[VCMIN]] / 100, 0) * 12 + MOD(Table_hqolymsql14p_BridgeInventoryLocation_BRIDGEUNDERLOCATIONS[[#This Row],[VCMIN]], 100)</f>
        <v>195</v>
      </c>
      <c r="AA640">
        <f>Table_hqolymsql14p_BridgeInventoryLocation_BRIDGEUNDERLOCATIONS[[#This Row],[VCMIN_Inches]]-3</f>
        <v>192</v>
      </c>
      <c r="AB64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641" spans="1:28" x14ac:dyDescent="0.3">
      <c r="A641">
        <v>640</v>
      </c>
      <c r="B641" t="s">
        <v>2519</v>
      </c>
      <c r="C641" t="s">
        <v>2520</v>
      </c>
      <c r="D641" t="s">
        <v>32</v>
      </c>
      <c r="E641">
        <v>7.7140000000000004</v>
      </c>
      <c r="G641">
        <v>0</v>
      </c>
      <c r="H641" t="s">
        <v>402</v>
      </c>
      <c r="I641">
        <v>7.71</v>
      </c>
      <c r="J641" t="s">
        <v>34</v>
      </c>
      <c r="K641">
        <v>47.669980000000002</v>
      </c>
      <c r="L641">
        <v>-122.107955</v>
      </c>
      <c r="M641" t="s">
        <v>2521</v>
      </c>
      <c r="N641" t="s">
        <v>2522</v>
      </c>
      <c r="O641" t="s">
        <v>2523</v>
      </c>
      <c r="P641">
        <v>435</v>
      </c>
      <c r="Q641">
        <v>1706</v>
      </c>
      <c r="R641">
        <v>1706</v>
      </c>
      <c r="S641">
        <v>2500</v>
      </c>
      <c r="T641">
        <v>2500</v>
      </c>
      <c r="U641">
        <v>1706</v>
      </c>
      <c r="V641">
        <v>1706</v>
      </c>
      <c r="W641">
        <v>9999</v>
      </c>
      <c r="X641" t="s">
        <v>38</v>
      </c>
      <c r="Y641">
        <v>1</v>
      </c>
      <c r="Z641">
        <f>ROUND(Table_hqolymsql14p_BridgeInventoryLocation_BRIDGEUNDERLOCATIONS[[#This Row],[VCMIN]] / 100, 0) * 12 + MOD(Table_hqolymsql14p_BridgeInventoryLocation_BRIDGEUNDERLOCATIONS[[#This Row],[VCMIN]], 100)</f>
        <v>210</v>
      </c>
      <c r="AA641">
        <f>Table_hqolymsql14p_BridgeInventoryLocation_BRIDGEUNDERLOCATIONS[[#This Row],[VCMIN_Inches]]-3</f>
        <v>207</v>
      </c>
      <c r="AB641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642" spans="1:28" x14ac:dyDescent="0.3">
      <c r="A642">
        <v>641</v>
      </c>
      <c r="B642" t="s">
        <v>2524</v>
      </c>
      <c r="C642" t="s">
        <v>2525</v>
      </c>
      <c r="D642" t="s">
        <v>32</v>
      </c>
      <c r="E642">
        <v>16.190000000000001</v>
      </c>
      <c r="G642">
        <v>0</v>
      </c>
      <c r="H642" t="s">
        <v>33</v>
      </c>
      <c r="I642">
        <v>18.12</v>
      </c>
      <c r="J642" t="s">
        <v>34</v>
      </c>
      <c r="K642">
        <v>47.532162999999997</v>
      </c>
      <c r="L642">
        <v>-122.021378</v>
      </c>
      <c r="M642" t="s">
        <v>986</v>
      </c>
      <c r="N642" t="s">
        <v>37</v>
      </c>
      <c r="O642" t="s">
        <v>2526</v>
      </c>
      <c r="P642">
        <v>419</v>
      </c>
      <c r="Q642">
        <v>2310</v>
      </c>
      <c r="R642">
        <v>2202</v>
      </c>
      <c r="S642">
        <v>2206</v>
      </c>
      <c r="T642">
        <v>1708</v>
      </c>
      <c r="U642">
        <v>2310</v>
      </c>
      <c r="V642">
        <v>2202</v>
      </c>
      <c r="W642">
        <v>9999</v>
      </c>
      <c r="X642" t="s">
        <v>38</v>
      </c>
      <c r="Y642">
        <v>1</v>
      </c>
      <c r="Z642">
        <f>ROUND(Table_hqolymsql14p_BridgeInventoryLocation_BRIDGEUNDERLOCATIONS[[#This Row],[VCMIN]] / 100, 0) * 12 + MOD(Table_hqolymsql14p_BridgeInventoryLocation_BRIDGEUNDERLOCATIONS[[#This Row],[VCMIN]], 100)</f>
        <v>266</v>
      </c>
      <c r="AA642">
        <f>Table_hqolymsql14p_BridgeInventoryLocation_BRIDGEUNDERLOCATIONS[[#This Row],[VCMIN_Inches]]-3</f>
        <v>263</v>
      </c>
      <c r="AB642">
        <f>(TRUNC((Table_hqolymsql14p_BridgeInventoryLocation_BRIDGEUNDERLOCATIONS[[#This Row],[Reported Inches]]/12))*100) + MOD(Table_hqolymsql14p_BridgeInventoryLocation_BRIDGEUNDERLOCATIONS[[#This Row],[Reported Inches]], 12)</f>
        <v>2111</v>
      </c>
    </row>
    <row r="643" spans="1:28" x14ac:dyDescent="0.3">
      <c r="A643">
        <v>642</v>
      </c>
      <c r="B643" t="s">
        <v>2527</v>
      </c>
      <c r="C643" t="s">
        <v>2528</v>
      </c>
      <c r="D643" t="s">
        <v>32</v>
      </c>
      <c r="E643">
        <v>9.51</v>
      </c>
      <c r="G643">
        <v>0</v>
      </c>
      <c r="H643" t="s">
        <v>33</v>
      </c>
      <c r="I643">
        <v>11.45</v>
      </c>
      <c r="J643" t="s">
        <v>34</v>
      </c>
      <c r="K643">
        <v>47.579199000000003</v>
      </c>
      <c r="L643">
        <v>-122.14190600000001</v>
      </c>
      <c r="M643" t="s">
        <v>938</v>
      </c>
      <c r="N643" t="s">
        <v>579</v>
      </c>
      <c r="O643" t="s">
        <v>37</v>
      </c>
      <c r="P643">
        <v>1742</v>
      </c>
      <c r="Q643">
        <v>2409</v>
      </c>
      <c r="R643">
        <v>2310</v>
      </c>
      <c r="S643">
        <v>1906</v>
      </c>
      <c r="T643">
        <v>1705</v>
      </c>
      <c r="U643">
        <v>2409</v>
      </c>
      <c r="V643">
        <v>2310</v>
      </c>
      <c r="W643">
        <v>9999</v>
      </c>
      <c r="X643" t="s">
        <v>38</v>
      </c>
      <c r="Y643">
        <v>1</v>
      </c>
      <c r="Z643">
        <f>ROUND(Table_hqolymsql14p_BridgeInventoryLocation_BRIDGEUNDERLOCATIONS[[#This Row],[VCMIN]] / 100, 0) * 12 + MOD(Table_hqolymsql14p_BridgeInventoryLocation_BRIDGEUNDERLOCATIONS[[#This Row],[VCMIN]], 100)</f>
        <v>286</v>
      </c>
      <c r="AA643">
        <f>Table_hqolymsql14p_BridgeInventoryLocation_BRIDGEUNDERLOCATIONS[[#This Row],[VCMIN_Inches]]-3</f>
        <v>283</v>
      </c>
      <c r="AB643">
        <f>(TRUNC((Table_hqolymsql14p_BridgeInventoryLocation_BRIDGEUNDERLOCATIONS[[#This Row],[Reported Inches]]/12))*100) + MOD(Table_hqolymsql14p_BridgeInventoryLocation_BRIDGEUNDERLOCATIONS[[#This Row],[Reported Inches]], 12)</f>
        <v>2307</v>
      </c>
    </row>
    <row r="644" spans="1:28" x14ac:dyDescent="0.3">
      <c r="A644">
        <v>643</v>
      </c>
      <c r="B644" t="s">
        <v>2529</v>
      </c>
      <c r="C644" t="s">
        <v>2530</v>
      </c>
      <c r="D644" t="s">
        <v>32</v>
      </c>
      <c r="E644">
        <v>276.92099999999999</v>
      </c>
      <c r="G644">
        <v>0</v>
      </c>
      <c r="H644" t="s">
        <v>33</v>
      </c>
      <c r="I644">
        <v>279.20999999999998</v>
      </c>
      <c r="J644" t="s">
        <v>34</v>
      </c>
      <c r="K644">
        <v>47.645575000000001</v>
      </c>
      <c r="L644">
        <v>-117.453981</v>
      </c>
      <c r="M644" t="s">
        <v>437</v>
      </c>
      <c r="N644" t="s">
        <v>2531</v>
      </c>
      <c r="O644" t="s">
        <v>37</v>
      </c>
      <c r="P644">
        <v>220</v>
      </c>
      <c r="Q644">
        <v>2300</v>
      </c>
      <c r="R644">
        <v>2210</v>
      </c>
      <c r="S644">
        <v>2311</v>
      </c>
      <c r="T644">
        <v>2210</v>
      </c>
      <c r="U644">
        <v>2300</v>
      </c>
      <c r="V644">
        <v>2210</v>
      </c>
      <c r="W644">
        <v>9999</v>
      </c>
      <c r="X644" t="s">
        <v>38</v>
      </c>
      <c r="Y644">
        <v>1</v>
      </c>
      <c r="Z644">
        <f>ROUND(Table_hqolymsql14p_BridgeInventoryLocation_BRIDGEUNDERLOCATIONS[[#This Row],[VCMIN]] / 100, 0) * 12 + MOD(Table_hqolymsql14p_BridgeInventoryLocation_BRIDGEUNDERLOCATIONS[[#This Row],[VCMIN]], 100)</f>
        <v>274</v>
      </c>
      <c r="AA644">
        <f>Table_hqolymsql14p_BridgeInventoryLocation_BRIDGEUNDERLOCATIONS[[#This Row],[VCMIN_Inches]]-3</f>
        <v>271</v>
      </c>
      <c r="AB644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645" spans="1:28" x14ac:dyDescent="0.3">
      <c r="A645">
        <v>644</v>
      </c>
      <c r="B645" t="s">
        <v>2532</v>
      </c>
      <c r="C645" t="s">
        <v>2533</v>
      </c>
      <c r="D645" t="s">
        <v>32</v>
      </c>
      <c r="E645">
        <v>228.94</v>
      </c>
      <c r="G645">
        <v>0</v>
      </c>
      <c r="H645" t="s">
        <v>33</v>
      </c>
      <c r="I645">
        <v>231.23</v>
      </c>
      <c r="J645" t="s">
        <v>34</v>
      </c>
      <c r="K645">
        <v>47.211373999999999</v>
      </c>
      <c r="L645">
        <v>-118.226645</v>
      </c>
      <c r="M645" t="s">
        <v>2534</v>
      </c>
      <c r="N645" t="s">
        <v>2535</v>
      </c>
      <c r="O645" t="s">
        <v>37</v>
      </c>
      <c r="P645">
        <v>225</v>
      </c>
      <c r="Q645">
        <v>1504</v>
      </c>
      <c r="R645">
        <v>1503</v>
      </c>
      <c r="S645">
        <v>1506</v>
      </c>
      <c r="T645">
        <v>1506</v>
      </c>
      <c r="U645">
        <v>1504</v>
      </c>
      <c r="V645">
        <v>1503</v>
      </c>
      <c r="W645">
        <v>9999</v>
      </c>
      <c r="X645" t="s">
        <v>38</v>
      </c>
      <c r="Y645">
        <v>1</v>
      </c>
      <c r="Z645">
        <f>ROUND(Table_hqolymsql14p_BridgeInventoryLocation_BRIDGEUNDERLOCATIONS[[#This Row],[VCMIN]] / 100, 0) * 12 + MOD(Table_hqolymsql14p_BridgeInventoryLocation_BRIDGEUNDERLOCATIONS[[#This Row],[VCMIN]], 100)</f>
        <v>183</v>
      </c>
      <c r="AA645">
        <f>Table_hqolymsql14p_BridgeInventoryLocation_BRIDGEUNDERLOCATIONS[[#This Row],[VCMIN_Inches]]-3</f>
        <v>180</v>
      </c>
      <c r="AB645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646" spans="1:28" x14ac:dyDescent="0.3">
      <c r="A646">
        <v>645</v>
      </c>
      <c r="B646" t="s">
        <v>2536</v>
      </c>
      <c r="C646" t="s">
        <v>2537</v>
      </c>
      <c r="D646" t="s">
        <v>32</v>
      </c>
      <c r="E646">
        <v>57.44</v>
      </c>
      <c r="G646">
        <v>0</v>
      </c>
      <c r="H646" t="s">
        <v>607</v>
      </c>
      <c r="I646">
        <v>57.78</v>
      </c>
      <c r="J646" t="s">
        <v>34</v>
      </c>
      <c r="K646">
        <v>47.223111000000003</v>
      </c>
      <c r="L646">
        <v>-122.42674700000001</v>
      </c>
      <c r="M646" t="s">
        <v>2538</v>
      </c>
      <c r="N646" t="s">
        <v>2539</v>
      </c>
      <c r="O646" t="s">
        <v>2540</v>
      </c>
      <c r="P646">
        <v>512</v>
      </c>
      <c r="Q646">
        <v>2909</v>
      </c>
      <c r="R646">
        <v>2909</v>
      </c>
      <c r="S646">
        <v>1900</v>
      </c>
      <c r="T646">
        <v>1900</v>
      </c>
      <c r="U646">
        <v>2909</v>
      </c>
      <c r="V646">
        <v>2909</v>
      </c>
      <c r="W646">
        <v>9999</v>
      </c>
      <c r="X646" t="s">
        <v>38</v>
      </c>
      <c r="Y646">
        <v>1</v>
      </c>
      <c r="Z646">
        <f>ROUND(Table_hqolymsql14p_BridgeInventoryLocation_BRIDGEUNDERLOCATIONS[[#This Row],[VCMIN]] / 100, 0) * 12 + MOD(Table_hqolymsql14p_BridgeInventoryLocation_BRIDGEUNDERLOCATIONS[[#This Row],[VCMIN]], 100)</f>
        <v>357</v>
      </c>
      <c r="AA646">
        <f>Table_hqolymsql14p_BridgeInventoryLocation_BRIDGEUNDERLOCATIONS[[#This Row],[VCMIN_Inches]]-3</f>
        <v>354</v>
      </c>
      <c r="AB646">
        <f>(TRUNC((Table_hqolymsql14p_BridgeInventoryLocation_BRIDGEUNDERLOCATIONS[[#This Row],[Reported Inches]]/12))*100) + MOD(Table_hqolymsql14p_BridgeInventoryLocation_BRIDGEUNDERLOCATIONS[[#This Row],[Reported Inches]], 12)</f>
        <v>2906</v>
      </c>
    </row>
    <row r="647" spans="1:28" x14ac:dyDescent="0.3">
      <c r="A647">
        <v>646</v>
      </c>
      <c r="B647" t="s">
        <v>2541</v>
      </c>
      <c r="C647" t="s">
        <v>2542</v>
      </c>
      <c r="D647" t="s">
        <v>32</v>
      </c>
      <c r="E647">
        <v>52.22</v>
      </c>
      <c r="G647">
        <v>0</v>
      </c>
      <c r="H647" t="s">
        <v>51</v>
      </c>
      <c r="I647">
        <v>52.27</v>
      </c>
      <c r="J647" t="s">
        <v>34</v>
      </c>
      <c r="K647">
        <v>47.753010000000003</v>
      </c>
      <c r="L647">
        <v>-122.66337300000001</v>
      </c>
      <c r="M647" t="s">
        <v>2543</v>
      </c>
      <c r="N647" t="s">
        <v>2544</v>
      </c>
      <c r="O647" t="s">
        <v>779</v>
      </c>
      <c r="P647">
        <v>186</v>
      </c>
      <c r="Q647">
        <v>1802</v>
      </c>
      <c r="R647">
        <v>1710</v>
      </c>
      <c r="S647">
        <v>1707</v>
      </c>
      <c r="T647">
        <v>1610</v>
      </c>
      <c r="U647">
        <v>1802</v>
      </c>
      <c r="V647">
        <v>1710</v>
      </c>
      <c r="W647">
        <v>9999</v>
      </c>
      <c r="X647" t="s">
        <v>38</v>
      </c>
      <c r="Y647">
        <v>1</v>
      </c>
      <c r="Z647">
        <f>ROUND(Table_hqolymsql14p_BridgeInventoryLocation_BRIDGEUNDERLOCATIONS[[#This Row],[VCMIN]] / 100, 0) * 12 + MOD(Table_hqolymsql14p_BridgeInventoryLocation_BRIDGEUNDERLOCATIONS[[#This Row],[VCMIN]], 100)</f>
        <v>214</v>
      </c>
      <c r="AA647">
        <f>Table_hqolymsql14p_BridgeInventoryLocation_BRIDGEUNDERLOCATIONS[[#This Row],[VCMIN_Inches]]-3</f>
        <v>211</v>
      </c>
      <c r="AB647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648" spans="1:28" x14ac:dyDescent="0.3">
      <c r="A648">
        <v>647</v>
      </c>
      <c r="B648" t="s">
        <v>2545</v>
      </c>
      <c r="C648" t="s">
        <v>2546</v>
      </c>
      <c r="D648" t="s">
        <v>32</v>
      </c>
      <c r="E648">
        <v>162.92599999999999</v>
      </c>
      <c r="G648">
        <v>0</v>
      </c>
      <c r="H648" t="s">
        <v>110</v>
      </c>
      <c r="I648">
        <v>162.87</v>
      </c>
      <c r="J648" t="s">
        <v>34</v>
      </c>
      <c r="K648">
        <v>47.570785000000001</v>
      </c>
      <c r="L648">
        <v>-122.320239</v>
      </c>
      <c r="M648" t="s">
        <v>1192</v>
      </c>
      <c r="N648" t="s">
        <v>2547</v>
      </c>
      <c r="O648" t="s">
        <v>2548</v>
      </c>
      <c r="P648">
        <v>1708</v>
      </c>
      <c r="Q648">
        <v>3207</v>
      </c>
      <c r="R648">
        <v>2808</v>
      </c>
      <c r="S648">
        <v>2509</v>
      </c>
      <c r="T648">
        <v>1906</v>
      </c>
      <c r="U648">
        <v>3207</v>
      </c>
      <c r="V648">
        <v>2808</v>
      </c>
      <c r="W648">
        <v>9999</v>
      </c>
      <c r="X648" t="s">
        <v>38</v>
      </c>
      <c r="Y648">
        <v>1</v>
      </c>
      <c r="Z648">
        <f>ROUND(Table_hqolymsql14p_BridgeInventoryLocation_BRIDGEUNDERLOCATIONS[[#This Row],[VCMIN]] / 100, 0) * 12 + MOD(Table_hqolymsql14p_BridgeInventoryLocation_BRIDGEUNDERLOCATIONS[[#This Row],[VCMIN]], 100)</f>
        <v>344</v>
      </c>
      <c r="AA648">
        <f>Table_hqolymsql14p_BridgeInventoryLocation_BRIDGEUNDERLOCATIONS[[#This Row],[VCMIN_Inches]]-3</f>
        <v>341</v>
      </c>
      <c r="AB648">
        <f>(TRUNC((Table_hqolymsql14p_BridgeInventoryLocation_BRIDGEUNDERLOCATIONS[[#This Row],[Reported Inches]]/12))*100) + MOD(Table_hqolymsql14p_BridgeInventoryLocation_BRIDGEUNDERLOCATIONS[[#This Row],[Reported Inches]], 12)</f>
        <v>2805</v>
      </c>
    </row>
    <row r="649" spans="1:28" x14ac:dyDescent="0.3">
      <c r="A649">
        <v>648</v>
      </c>
      <c r="B649" t="s">
        <v>2549</v>
      </c>
      <c r="C649" t="s">
        <v>2550</v>
      </c>
      <c r="D649" t="s">
        <v>32</v>
      </c>
      <c r="E649">
        <v>292.58</v>
      </c>
      <c r="G649">
        <v>0</v>
      </c>
      <c r="H649" t="s">
        <v>362</v>
      </c>
      <c r="I649">
        <v>295.36</v>
      </c>
      <c r="J649" t="s">
        <v>34</v>
      </c>
      <c r="K649">
        <v>46.208955000000003</v>
      </c>
      <c r="L649">
        <v>-119.01245</v>
      </c>
      <c r="M649" t="s">
        <v>2551</v>
      </c>
      <c r="N649" t="s">
        <v>2552</v>
      </c>
      <c r="O649" t="s">
        <v>365</v>
      </c>
      <c r="P649">
        <v>238</v>
      </c>
      <c r="Q649">
        <v>1606</v>
      </c>
      <c r="R649">
        <v>1606</v>
      </c>
      <c r="S649">
        <v>1609</v>
      </c>
      <c r="T649">
        <v>1607</v>
      </c>
      <c r="U649">
        <v>1606</v>
      </c>
      <c r="V649">
        <v>1606</v>
      </c>
      <c r="W649">
        <v>9999</v>
      </c>
      <c r="X649" t="s">
        <v>38</v>
      </c>
      <c r="Y649">
        <v>1</v>
      </c>
      <c r="Z649">
        <f>ROUND(Table_hqolymsql14p_BridgeInventoryLocation_BRIDGEUNDERLOCATIONS[[#This Row],[VCMIN]] / 100, 0) * 12 + MOD(Table_hqolymsql14p_BridgeInventoryLocation_BRIDGEUNDERLOCATIONS[[#This Row],[VCMIN]], 100)</f>
        <v>198</v>
      </c>
      <c r="AA649">
        <f>Table_hqolymsql14p_BridgeInventoryLocation_BRIDGEUNDERLOCATIONS[[#This Row],[VCMIN_Inches]]-3</f>
        <v>195</v>
      </c>
      <c r="AB64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650" spans="1:28" x14ac:dyDescent="0.3">
      <c r="A650">
        <v>649</v>
      </c>
      <c r="B650" t="s">
        <v>2553</v>
      </c>
      <c r="C650" t="s">
        <v>2554</v>
      </c>
      <c r="D650" t="s">
        <v>32</v>
      </c>
      <c r="E650">
        <v>109.55</v>
      </c>
      <c r="G650">
        <v>0</v>
      </c>
      <c r="H650" t="s">
        <v>92</v>
      </c>
      <c r="I650">
        <v>109.58</v>
      </c>
      <c r="J650" t="s">
        <v>34</v>
      </c>
      <c r="K650">
        <v>46.189169999999997</v>
      </c>
      <c r="L650">
        <v>-119.25763000000001</v>
      </c>
      <c r="M650" t="s">
        <v>2555</v>
      </c>
      <c r="N650" t="s">
        <v>2556</v>
      </c>
      <c r="O650" t="s">
        <v>95</v>
      </c>
      <c r="P650">
        <v>246</v>
      </c>
      <c r="Q650">
        <v>2100</v>
      </c>
      <c r="R650">
        <v>2010</v>
      </c>
      <c r="S650">
        <v>2203</v>
      </c>
      <c r="T650">
        <v>2108</v>
      </c>
      <c r="U650">
        <v>2100</v>
      </c>
      <c r="V650">
        <v>2010</v>
      </c>
      <c r="W650">
        <v>9999</v>
      </c>
      <c r="X650" t="s">
        <v>38</v>
      </c>
      <c r="Y650">
        <v>1</v>
      </c>
      <c r="Z650">
        <f>ROUND(Table_hqolymsql14p_BridgeInventoryLocation_BRIDGEUNDERLOCATIONS[[#This Row],[VCMIN]] / 100, 0) * 12 + MOD(Table_hqolymsql14p_BridgeInventoryLocation_BRIDGEUNDERLOCATIONS[[#This Row],[VCMIN]], 100)</f>
        <v>250</v>
      </c>
      <c r="AA650">
        <f>Table_hqolymsql14p_BridgeInventoryLocation_BRIDGEUNDERLOCATIONS[[#This Row],[VCMIN_Inches]]-3</f>
        <v>247</v>
      </c>
      <c r="AB650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651" spans="1:28" x14ac:dyDescent="0.3">
      <c r="A651">
        <v>650</v>
      </c>
      <c r="B651" t="s">
        <v>2557</v>
      </c>
      <c r="C651" t="s">
        <v>2558</v>
      </c>
      <c r="D651" t="s">
        <v>32</v>
      </c>
      <c r="E651">
        <v>9.09</v>
      </c>
      <c r="G651">
        <v>0</v>
      </c>
      <c r="H651" t="s">
        <v>33</v>
      </c>
      <c r="I651">
        <v>11.03</v>
      </c>
      <c r="J651" t="s">
        <v>34</v>
      </c>
      <c r="K651">
        <v>47.579653</v>
      </c>
      <c r="L651">
        <v>-122.15105699999999</v>
      </c>
      <c r="M651" t="s">
        <v>2559</v>
      </c>
      <c r="N651" t="s">
        <v>2560</v>
      </c>
      <c r="O651" t="s">
        <v>37</v>
      </c>
      <c r="P651">
        <v>1012</v>
      </c>
      <c r="Q651">
        <v>2201</v>
      </c>
      <c r="R651">
        <v>2105</v>
      </c>
      <c r="S651">
        <v>1901</v>
      </c>
      <c r="T651">
        <v>1710</v>
      </c>
      <c r="U651">
        <v>2201</v>
      </c>
      <c r="V651">
        <v>2105</v>
      </c>
      <c r="W651">
        <v>9999</v>
      </c>
      <c r="X651" t="s">
        <v>38</v>
      </c>
      <c r="Y651">
        <v>1</v>
      </c>
      <c r="Z651">
        <f>ROUND(Table_hqolymsql14p_BridgeInventoryLocation_BRIDGEUNDERLOCATIONS[[#This Row],[VCMIN]] / 100, 0) * 12 + MOD(Table_hqolymsql14p_BridgeInventoryLocation_BRIDGEUNDERLOCATIONS[[#This Row],[VCMIN]], 100)</f>
        <v>257</v>
      </c>
      <c r="AA651">
        <f>Table_hqolymsql14p_BridgeInventoryLocation_BRIDGEUNDERLOCATIONS[[#This Row],[VCMIN_Inches]]-3</f>
        <v>254</v>
      </c>
      <c r="AB651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652" spans="1:28" x14ac:dyDescent="0.3">
      <c r="A652">
        <v>651</v>
      </c>
      <c r="B652" t="s">
        <v>2561</v>
      </c>
      <c r="C652" t="s">
        <v>2562</v>
      </c>
      <c r="D652" t="s">
        <v>32</v>
      </c>
      <c r="E652">
        <v>14.37</v>
      </c>
      <c r="G652">
        <v>0</v>
      </c>
      <c r="H652" t="s">
        <v>120</v>
      </c>
      <c r="I652">
        <v>14.37</v>
      </c>
      <c r="J652" t="s">
        <v>34</v>
      </c>
      <c r="K652">
        <v>46.251918000000003</v>
      </c>
      <c r="L652">
        <v>-119.08271000000001</v>
      </c>
      <c r="M652" t="s">
        <v>2563</v>
      </c>
      <c r="N652" t="s">
        <v>237</v>
      </c>
      <c r="O652" t="s">
        <v>2564</v>
      </c>
      <c r="P652">
        <v>332</v>
      </c>
      <c r="Q652">
        <v>1902</v>
      </c>
      <c r="R652">
        <v>1804</v>
      </c>
      <c r="S652">
        <v>2108</v>
      </c>
      <c r="T652">
        <v>2008</v>
      </c>
      <c r="U652">
        <v>1902</v>
      </c>
      <c r="V652">
        <v>1804</v>
      </c>
      <c r="W652">
        <v>9999</v>
      </c>
      <c r="X652" t="s">
        <v>38</v>
      </c>
      <c r="Y652">
        <v>1</v>
      </c>
      <c r="Z652">
        <f>ROUND(Table_hqolymsql14p_BridgeInventoryLocation_BRIDGEUNDERLOCATIONS[[#This Row],[VCMIN]] / 100, 0) * 12 + MOD(Table_hqolymsql14p_BridgeInventoryLocation_BRIDGEUNDERLOCATIONS[[#This Row],[VCMIN]], 100)</f>
        <v>220</v>
      </c>
      <c r="AA652">
        <f>Table_hqolymsql14p_BridgeInventoryLocation_BRIDGEUNDERLOCATIONS[[#This Row],[VCMIN_Inches]]-3</f>
        <v>217</v>
      </c>
      <c r="AB652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653" spans="1:28" x14ac:dyDescent="0.3">
      <c r="A653">
        <v>652</v>
      </c>
      <c r="B653" t="s">
        <v>2565</v>
      </c>
      <c r="C653" t="s">
        <v>2566</v>
      </c>
      <c r="D653" t="s">
        <v>32</v>
      </c>
      <c r="E653">
        <v>107.94</v>
      </c>
      <c r="G653">
        <v>0</v>
      </c>
      <c r="H653" t="s">
        <v>110</v>
      </c>
      <c r="I653">
        <v>107.87</v>
      </c>
      <c r="J653" t="s">
        <v>34</v>
      </c>
      <c r="K653">
        <v>47.044376999999997</v>
      </c>
      <c r="L653">
        <v>-122.844312</v>
      </c>
      <c r="M653" t="s">
        <v>2567</v>
      </c>
      <c r="N653" t="s">
        <v>2568</v>
      </c>
      <c r="O653" t="s">
        <v>113</v>
      </c>
      <c r="P653">
        <v>219</v>
      </c>
      <c r="Q653">
        <v>1606</v>
      </c>
      <c r="R653">
        <v>1604</v>
      </c>
      <c r="S653">
        <v>1606</v>
      </c>
      <c r="T653">
        <v>1605</v>
      </c>
      <c r="U653">
        <v>1606</v>
      </c>
      <c r="V653">
        <v>1604</v>
      </c>
      <c r="W653">
        <v>9999</v>
      </c>
      <c r="X653" t="s">
        <v>38</v>
      </c>
      <c r="Y653">
        <v>1</v>
      </c>
      <c r="Z653">
        <f>ROUND(Table_hqolymsql14p_BridgeInventoryLocation_BRIDGEUNDERLOCATIONS[[#This Row],[VCMIN]] / 100, 0) * 12 + MOD(Table_hqolymsql14p_BridgeInventoryLocation_BRIDGEUNDERLOCATIONS[[#This Row],[VCMIN]], 100)</f>
        <v>196</v>
      </c>
      <c r="AA653">
        <f>Table_hqolymsql14p_BridgeInventoryLocation_BRIDGEUNDERLOCATIONS[[#This Row],[VCMIN_Inches]]-3</f>
        <v>193</v>
      </c>
      <c r="AB65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654" spans="1:28" x14ac:dyDescent="0.3">
      <c r="A654">
        <v>653</v>
      </c>
      <c r="B654" t="s">
        <v>2569</v>
      </c>
      <c r="C654" t="s">
        <v>2570</v>
      </c>
      <c r="D654" t="s">
        <v>32</v>
      </c>
      <c r="E654">
        <v>124.7</v>
      </c>
      <c r="G654">
        <v>0</v>
      </c>
      <c r="H654" t="s">
        <v>110</v>
      </c>
      <c r="I654">
        <v>124.64</v>
      </c>
      <c r="J654" t="s">
        <v>34</v>
      </c>
      <c r="K654">
        <v>47.137008999999999</v>
      </c>
      <c r="L654">
        <v>-122.52554600000001</v>
      </c>
      <c r="M654" t="s">
        <v>2571</v>
      </c>
      <c r="N654" t="s">
        <v>2572</v>
      </c>
      <c r="O654" t="s">
        <v>113</v>
      </c>
      <c r="P654">
        <v>145</v>
      </c>
      <c r="Q654">
        <v>1610</v>
      </c>
      <c r="R654">
        <v>1603</v>
      </c>
      <c r="S654">
        <v>1606</v>
      </c>
      <c r="T654">
        <v>1601</v>
      </c>
      <c r="U654">
        <v>1610</v>
      </c>
      <c r="V654">
        <v>1603</v>
      </c>
      <c r="W654">
        <v>9999</v>
      </c>
      <c r="X654" t="s">
        <v>38</v>
      </c>
      <c r="Y654">
        <v>1</v>
      </c>
      <c r="Z654">
        <f>ROUND(Table_hqolymsql14p_BridgeInventoryLocation_BRIDGEUNDERLOCATIONS[[#This Row],[VCMIN]] / 100, 0) * 12 + MOD(Table_hqolymsql14p_BridgeInventoryLocation_BRIDGEUNDERLOCATIONS[[#This Row],[VCMIN]], 100)</f>
        <v>195</v>
      </c>
      <c r="AA654">
        <f>Table_hqolymsql14p_BridgeInventoryLocation_BRIDGEUNDERLOCATIONS[[#This Row],[VCMIN_Inches]]-3</f>
        <v>192</v>
      </c>
      <c r="AB654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655" spans="1:28" x14ac:dyDescent="0.3">
      <c r="A655">
        <v>654</v>
      </c>
      <c r="B655" t="s">
        <v>2573</v>
      </c>
      <c r="C655" t="s">
        <v>2574</v>
      </c>
      <c r="D655" t="s">
        <v>32</v>
      </c>
      <c r="E655">
        <v>165.62899999999999</v>
      </c>
      <c r="G655">
        <v>0</v>
      </c>
      <c r="H655" t="s">
        <v>110</v>
      </c>
      <c r="I655">
        <v>165.57</v>
      </c>
      <c r="J655" t="s">
        <v>34</v>
      </c>
      <c r="K655">
        <v>47.607197999999997</v>
      </c>
      <c r="L655">
        <v>-122.330224</v>
      </c>
      <c r="M655" t="s">
        <v>2575</v>
      </c>
      <c r="N655" t="s">
        <v>2576</v>
      </c>
      <c r="O655" t="s">
        <v>113</v>
      </c>
      <c r="P655">
        <v>280</v>
      </c>
      <c r="Q655">
        <v>3911</v>
      </c>
      <c r="R655">
        <v>3811</v>
      </c>
      <c r="S655">
        <v>2109</v>
      </c>
      <c r="T655">
        <v>2100</v>
      </c>
      <c r="U655">
        <v>3911</v>
      </c>
      <c r="V655">
        <v>3811</v>
      </c>
      <c r="W655">
        <v>9999</v>
      </c>
      <c r="X655" t="s">
        <v>38</v>
      </c>
      <c r="Y655">
        <v>1</v>
      </c>
      <c r="Z655">
        <f>ROUND(Table_hqolymsql14p_BridgeInventoryLocation_BRIDGEUNDERLOCATIONS[[#This Row],[VCMIN]] / 100, 0) * 12 + MOD(Table_hqolymsql14p_BridgeInventoryLocation_BRIDGEUNDERLOCATIONS[[#This Row],[VCMIN]], 100)</f>
        <v>467</v>
      </c>
      <c r="AA655">
        <f>Table_hqolymsql14p_BridgeInventoryLocation_BRIDGEUNDERLOCATIONS[[#This Row],[VCMIN_Inches]]-3</f>
        <v>464</v>
      </c>
      <c r="AB655">
        <f>(TRUNC((Table_hqolymsql14p_BridgeInventoryLocation_BRIDGEUNDERLOCATIONS[[#This Row],[Reported Inches]]/12))*100) + MOD(Table_hqolymsql14p_BridgeInventoryLocation_BRIDGEUNDERLOCATIONS[[#This Row],[Reported Inches]], 12)</f>
        <v>3808</v>
      </c>
    </row>
    <row r="656" spans="1:28" x14ac:dyDescent="0.3">
      <c r="A656">
        <v>655</v>
      </c>
      <c r="B656" t="s">
        <v>2577</v>
      </c>
      <c r="C656" t="s">
        <v>2578</v>
      </c>
      <c r="D656" t="s">
        <v>32</v>
      </c>
      <c r="E656">
        <v>68.91</v>
      </c>
      <c r="G656">
        <v>0</v>
      </c>
      <c r="H656" t="s">
        <v>92</v>
      </c>
      <c r="I656">
        <v>68.94</v>
      </c>
      <c r="J656" t="s">
        <v>34</v>
      </c>
      <c r="K656">
        <v>46.306502999999999</v>
      </c>
      <c r="L656">
        <v>-119.978425</v>
      </c>
      <c r="M656" t="s">
        <v>2579</v>
      </c>
      <c r="N656" t="s">
        <v>2580</v>
      </c>
      <c r="O656" t="s">
        <v>95</v>
      </c>
      <c r="P656">
        <v>233</v>
      </c>
      <c r="Q656">
        <v>1611</v>
      </c>
      <c r="R656">
        <v>1605</v>
      </c>
      <c r="S656">
        <v>1611</v>
      </c>
      <c r="T656">
        <v>1605</v>
      </c>
      <c r="U656">
        <v>1611</v>
      </c>
      <c r="V656">
        <v>1605</v>
      </c>
      <c r="W656">
        <v>9999</v>
      </c>
      <c r="X656" t="s">
        <v>38</v>
      </c>
      <c r="Y656">
        <v>1</v>
      </c>
      <c r="Z656">
        <f>ROUND(Table_hqolymsql14p_BridgeInventoryLocation_BRIDGEUNDERLOCATIONS[[#This Row],[VCMIN]] / 100, 0) * 12 + MOD(Table_hqolymsql14p_BridgeInventoryLocation_BRIDGEUNDERLOCATIONS[[#This Row],[VCMIN]], 100)</f>
        <v>197</v>
      </c>
      <c r="AA656">
        <f>Table_hqolymsql14p_BridgeInventoryLocation_BRIDGEUNDERLOCATIONS[[#This Row],[VCMIN_Inches]]-3</f>
        <v>194</v>
      </c>
      <c r="AB656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657" spans="1:28" x14ac:dyDescent="0.3">
      <c r="A657">
        <v>656</v>
      </c>
      <c r="B657" t="s">
        <v>2581</v>
      </c>
      <c r="C657" t="s">
        <v>2582</v>
      </c>
      <c r="D657" t="s">
        <v>32</v>
      </c>
      <c r="E657">
        <v>13.54</v>
      </c>
      <c r="G657">
        <v>0</v>
      </c>
      <c r="H657" t="s">
        <v>98</v>
      </c>
      <c r="I657">
        <v>13.55</v>
      </c>
      <c r="J657" t="s">
        <v>34</v>
      </c>
      <c r="K657">
        <v>47.613526</v>
      </c>
      <c r="L657">
        <v>-122.18887599999999</v>
      </c>
      <c r="M657" t="s">
        <v>2583</v>
      </c>
      <c r="N657" t="s">
        <v>2584</v>
      </c>
      <c r="O657" t="s">
        <v>101</v>
      </c>
      <c r="P657">
        <v>224</v>
      </c>
      <c r="Q657">
        <v>1600</v>
      </c>
      <c r="R657">
        <v>1600</v>
      </c>
      <c r="S657">
        <v>1600</v>
      </c>
      <c r="T657">
        <v>1600</v>
      </c>
      <c r="U657">
        <v>1600</v>
      </c>
      <c r="V657">
        <v>1600</v>
      </c>
      <c r="W657">
        <v>9999</v>
      </c>
      <c r="X657" t="s">
        <v>38</v>
      </c>
      <c r="Y657">
        <v>1</v>
      </c>
      <c r="Z657">
        <f>ROUND(Table_hqolymsql14p_BridgeInventoryLocation_BRIDGEUNDERLOCATIONS[[#This Row],[VCMIN]] / 100, 0) * 12 + MOD(Table_hqolymsql14p_BridgeInventoryLocation_BRIDGEUNDERLOCATIONS[[#This Row],[VCMIN]], 100)</f>
        <v>192</v>
      </c>
      <c r="AA657">
        <f>Table_hqolymsql14p_BridgeInventoryLocation_BRIDGEUNDERLOCATIONS[[#This Row],[VCMIN_Inches]]-3</f>
        <v>189</v>
      </c>
      <c r="AB657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658" spans="1:28" x14ac:dyDescent="0.3">
      <c r="A658">
        <v>657</v>
      </c>
      <c r="B658" t="s">
        <v>2585</v>
      </c>
      <c r="C658" t="s">
        <v>2586</v>
      </c>
      <c r="D658" t="s">
        <v>32</v>
      </c>
      <c r="E658">
        <v>123.64</v>
      </c>
      <c r="G658">
        <v>0</v>
      </c>
      <c r="H658" t="s">
        <v>110</v>
      </c>
      <c r="I658">
        <v>123.58</v>
      </c>
      <c r="J658" t="s">
        <v>34</v>
      </c>
      <c r="K658">
        <v>47.127094999999997</v>
      </c>
      <c r="L658">
        <v>-122.542449</v>
      </c>
      <c r="M658" t="s">
        <v>2587</v>
      </c>
      <c r="N658" t="s">
        <v>2588</v>
      </c>
      <c r="O658" t="s">
        <v>113</v>
      </c>
      <c r="P658">
        <v>104</v>
      </c>
      <c r="Q658">
        <v>1509</v>
      </c>
      <c r="R658">
        <v>1406</v>
      </c>
      <c r="S658">
        <v>1511</v>
      </c>
      <c r="T658">
        <v>1409</v>
      </c>
      <c r="U658">
        <v>1509</v>
      </c>
      <c r="V658">
        <v>1406</v>
      </c>
      <c r="W658">
        <v>9999</v>
      </c>
      <c r="X658" t="s">
        <v>38</v>
      </c>
      <c r="Y658">
        <v>1</v>
      </c>
      <c r="Z658">
        <f>ROUND(Table_hqolymsql14p_BridgeInventoryLocation_BRIDGEUNDERLOCATIONS[[#This Row],[VCMIN]] / 100, 0) * 12 + MOD(Table_hqolymsql14p_BridgeInventoryLocation_BRIDGEUNDERLOCATIONS[[#This Row],[VCMIN]], 100)</f>
        <v>174</v>
      </c>
      <c r="AA658">
        <f>Table_hqolymsql14p_BridgeInventoryLocation_BRIDGEUNDERLOCATIONS[[#This Row],[VCMIN_Inches]]-3</f>
        <v>171</v>
      </c>
      <c r="AB658">
        <f>(TRUNC((Table_hqolymsql14p_BridgeInventoryLocation_BRIDGEUNDERLOCATIONS[[#This Row],[Reported Inches]]/12))*100) + MOD(Table_hqolymsql14p_BridgeInventoryLocation_BRIDGEUNDERLOCATIONS[[#This Row],[Reported Inches]], 12)</f>
        <v>1403</v>
      </c>
    </row>
    <row r="659" spans="1:28" x14ac:dyDescent="0.3">
      <c r="A659">
        <v>658</v>
      </c>
      <c r="B659" t="s">
        <v>2589</v>
      </c>
      <c r="C659" t="s">
        <v>2590</v>
      </c>
      <c r="D659" t="s">
        <v>32</v>
      </c>
      <c r="E659">
        <v>157.4</v>
      </c>
      <c r="G659">
        <v>0</v>
      </c>
      <c r="H659" t="s">
        <v>110</v>
      </c>
      <c r="I659">
        <v>157.34</v>
      </c>
      <c r="J659" t="s">
        <v>34</v>
      </c>
      <c r="K659">
        <v>47.499521000000001</v>
      </c>
      <c r="L659">
        <v>-122.274148</v>
      </c>
      <c r="M659" t="s">
        <v>583</v>
      </c>
      <c r="N659" t="s">
        <v>36</v>
      </c>
      <c r="O659" t="s">
        <v>113</v>
      </c>
      <c r="P659">
        <v>450</v>
      </c>
      <c r="Q659">
        <v>1708</v>
      </c>
      <c r="R659">
        <v>1610</v>
      </c>
      <c r="S659">
        <v>1907</v>
      </c>
      <c r="T659">
        <v>1808</v>
      </c>
      <c r="U659">
        <v>1708</v>
      </c>
      <c r="V659">
        <v>1610</v>
      </c>
      <c r="W659">
        <v>9999</v>
      </c>
      <c r="X659" t="s">
        <v>38</v>
      </c>
      <c r="Y659">
        <v>1</v>
      </c>
      <c r="Z659">
        <f>ROUND(Table_hqolymsql14p_BridgeInventoryLocation_BRIDGEUNDERLOCATIONS[[#This Row],[VCMIN]] / 100, 0) * 12 + MOD(Table_hqolymsql14p_BridgeInventoryLocation_BRIDGEUNDERLOCATIONS[[#This Row],[VCMIN]], 100)</f>
        <v>202</v>
      </c>
      <c r="AA659">
        <f>Table_hqolymsql14p_BridgeInventoryLocation_BRIDGEUNDERLOCATIONS[[#This Row],[VCMIN_Inches]]-3</f>
        <v>199</v>
      </c>
      <c r="AB659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60" spans="1:28" x14ac:dyDescent="0.3">
      <c r="A660">
        <v>659</v>
      </c>
      <c r="B660" t="s">
        <v>2591</v>
      </c>
      <c r="C660" t="s">
        <v>2592</v>
      </c>
      <c r="D660" t="s">
        <v>32</v>
      </c>
      <c r="E660">
        <v>10.862</v>
      </c>
      <c r="G660">
        <v>0</v>
      </c>
      <c r="H660" t="s">
        <v>73</v>
      </c>
      <c r="I660">
        <v>10.86</v>
      </c>
      <c r="J660" t="s">
        <v>34</v>
      </c>
      <c r="K660">
        <v>47.186207000000003</v>
      </c>
      <c r="L660">
        <v>-122.28313799999999</v>
      </c>
      <c r="M660" t="s">
        <v>2593</v>
      </c>
      <c r="N660" t="s">
        <v>2594</v>
      </c>
      <c r="O660" t="s">
        <v>76</v>
      </c>
      <c r="P660">
        <v>276</v>
      </c>
      <c r="Q660">
        <v>1701</v>
      </c>
      <c r="R660">
        <v>1611</v>
      </c>
      <c r="S660">
        <v>1610</v>
      </c>
      <c r="T660">
        <v>1610</v>
      </c>
      <c r="U660">
        <v>1701</v>
      </c>
      <c r="V660">
        <v>1611</v>
      </c>
      <c r="W660">
        <v>9999</v>
      </c>
      <c r="X660" t="s">
        <v>38</v>
      </c>
      <c r="Y660">
        <v>1</v>
      </c>
      <c r="Z660">
        <f>ROUND(Table_hqolymsql14p_BridgeInventoryLocation_BRIDGEUNDERLOCATIONS[[#This Row],[VCMIN]] / 100, 0) * 12 + MOD(Table_hqolymsql14p_BridgeInventoryLocation_BRIDGEUNDERLOCATIONS[[#This Row],[VCMIN]], 100)</f>
        <v>203</v>
      </c>
      <c r="AA660">
        <f>Table_hqolymsql14p_BridgeInventoryLocation_BRIDGEUNDERLOCATIONS[[#This Row],[VCMIN_Inches]]-3</f>
        <v>200</v>
      </c>
      <c r="AB660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661" spans="1:28" x14ac:dyDescent="0.3">
      <c r="A661">
        <v>660</v>
      </c>
      <c r="B661" t="s">
        <v>2595</v>
      </c>
      <c r="C661" t="s">
        <v>2596</v>
      </c>
      <c r="D661" t="s">
        <v>32</v>
      </c>
      <c r="E661">
        <v>29.536000000000001</v>
      </c>
      <c r="G661">
        <v>0</v>
      </c>
      <c r="H661" t="s">
        <v>344</v>
      </c>
      <c r="I661">
        <v>35.799999999999997</v>
      </c>
      <c r="J661" t="s">
        <v>34</v>
      </c>
      <c r="K661">
        <v>47.666649999999997</v>
      </c>
      <c r="L661">
        <v>-122.34729299999999</v>
      </c>
      <c r="M661" t="s">
        <v>345</v>
      </c>
      <c r="N661" t="s">
        <v>346</v>
      </c>
      <c r="O661" t="s">
        <v>347</v>
      </c>
      <c r="P661">
        <v>77</v>
      </c>
      <c r="Q661">
        <v>1810</v>
      </c>
      <c r="R661">
        <v>1504</v>
      </c>
      <c r="S661">
        <v>1809</v>
      </c>
      <c r="T661">
        <v>1509</v>
      </c>
      <c r="U661">
        <v>1810</v>
      </c>
      <c r="V661">
        <v>1504</v>
      </c>
      <c r="W661">
        <v>9999</v>
      </c>
      <c r="X661" t="s">
        <v>38</v>
      </c>
      <c r="Y661">
        <v>1</v>
      </c>
      <c r="Z661">
        <f>ROUND(Table_hqolymsql14p_BridgeInventoryLocation_BRIDGEUNDERLOCATIONS[[#This Row],[VCMIN]] / 100, 0) * 12 + MOD(Table_hqolymsql14p_BridgeInventoryLocation_BRIDGEUNDERLOCATIONS[[#This Row],[VCMIN]], 100)</f>
        <v>184</v>
      </c>
      <c r="AA661">
        <f>Table_hqolymsql14p_BridgeInventoryLocation_BRIDGEUNDERLOCATIONS[[#This Row],[VCMIN_Inches]]-3</f>
        <v>181</v>
      </c>
      <c r="AB661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662" spans="1:28" x14ac:dyDescent="0.3">
      <c r="A662">
        <v>661</v>
      </c>
      <c r="B662" t="s">
        <v>2597</v>
      </c>
      <c r="C662" t="s">
        <v>2598</v>
      </c>
      <c r="D662" t="s">
        <v>32</v>
      </c>
      <c r="E662">
        <v>119.07</v>
      </c>
      <c r="G662">
        <v>0</v>
      </c>
      <c r="H662" t="s">
        <v>110</v>
      </c>
      <c r="I662">
        <v>119.01</v>
      </c>
      <c r="J662" t="s">
        <v>34</v>
      </c>
      <c r="K662">
        <v>47.093007999999998</v>
      </c>
      <c r="L662">
        <v>-122.623846</v>
      </c>
      <c r="M662" t="s">
        <v>2599</v>
      </c>
      <c r="N662" t="s">
        <v>2600</v>
      </c>
      <c r="O662" t="s">
        <v>113</v>
      </c>
      <c r="P662">
        <v>111</v>
      </c>
      <c r="Q662">
        <v>1509</v>
      </c>
      <c r="R662">
        <v>1409</v>
      </c>
      <c r="S662">
        <v>1508</v>
      </c>
      <c r="T662">
        <v>1409</v>
      </c>
      <c r="U662">
        <v>1509</v>
      </c>
      <c r="V662">
        <v>1409</v>
      </c>
      <c r="W662">
        <v>9999</v>
      </c>
      <c r="X662" t="s">
        <v>38</v>
      </c>
      <c r="Y662">
        <v>1</v>
      </c>
      <c r="Z662">
        <f>ROUND(Table_hqolymsql14p_BridgeInventoryLocation_BRIDGEUNDERLOCATIONS[[#This Row],[VCMIN]] / 100, 0) * 12 + MOD(Table_hqolymsql14p_BridgeInventoryLocation_BRIDGEUNDERLOCATIONS[[#This Row],[VCMIN]], 100)</f>
        <v>177</v>
      </c>
      <c r="AA662">
        <f>Table_hqolymsql14p_BridgeInventoryLocation_BRIDGEUNDERLOCATIONS[[#This Row],[VCMIN_Inches]]-3</f>
        <v>174</v>
      </c>
      <c r="AB662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663" spans="1:28" x14ac:dyDescent="0.3">
      <c r="A663">
        <v>662</v>
      </c>
      <c r="B663" t="s">
        <v>2601</v>
      </c>
      <c r="C663" t="s">
        <v>2602</v>
      </c>
      <c r="D663" t="s">
        <v>32</v>
      </c>
      <c r="E663">
        <v>196.06</v>
      </c>
      <c r="G663">
        <v>0</v>
      </c>
      <c r="H663" t="s">
        <v>110</v>
      </c>
      <c r="I663">
        <v>196</v>
      </c>
      <c r="J663" t="s">
        <v>34</v>
      </c>
      <c r="K663">
        <v>48.007519000000002</v>
      </c>
      <c r="L663">
        <v>-122.17449999999999</v>
      </c>
      <c r="M663" t="s">
        <v>2603</v>
      </c>
      <c r="N663" t="s">
        <v>2604</v>
      </c>
      <c r="O663" t="s">
        <v>113</v>
      </c>
      <c r="P663">
        <v>212</v>
      </c>
      <c r="Q663">
        <v>1701</v>
      </c>
      <c r="R663">
        <v>1610</v>
      </c>
      <c r="S663">
        <v>1701</v>
      </c>
      <c r="T663">
        <v>1609</v>
      </c>
      <c r="U663">
        <v>1701</v>
      </c>
      <c r="V663">
        <v>1610</v>
      </c>
      <c r="W663">
        <v>9999</v>
      </c>
      <c r="X663" t="s">
        <v>38</v>
      </c>
      <c r="Y663">
        <v>1</v>
      </c>
      <c r="Z663">
        <f>ROUND(Table_hqolymsql14p_BridgeInventoryLocation_BRIDGEUNDERLOCATIONS[[#This Row],[VCMIN]] / 100, 0) * 12 + MOD(Table_hqolymsql14p_BridgeInventoryLocation_BRIDGEUNDERLOCATIONS[[#This Row],[VCMIN]], 100)</f>
        <v>202</v>
      </c>
      <c r="AA663">
        <f>Table_hqolymsql14p_BridgeInventoryLocation_BRIDGEUNDERLOCATIONS[[#This Row],[VCMIN_Inches]]-3</f>
        <v>199</v>
      </c>
      <c r="AB66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64" spans="1:28" x14ac:dyDescent="0.3">
      <c r="A664">
        <v>663</v>
      </c>
      <c r="B664" t="s">
        <v>2605</v>
      </c>
      <c r="C664" t="s">
        <v>2606</v>
      </c>
      <c r="D664" t="s">
        <v>32</v>
      </c>
      <c r="E664">
        <v>52.72</v>
      </c>
      <c r="G664">
        <v>0</v>
      </c>
      <c r="H664" t="s">
        <v>110</v>
      </c>
      <c r="I664">
        <v>52.65</v>
      </c>
      <c r="J664" t="s">
        <v>34</v>
      </c>
      <c r="K664">
        <v>46.323850999999998</v>
      </c>
      <c r="L664">
        <v>-122.912869</v>
      </c>
      <c r="M664" t="s">
        <v>2607</v>
      </c>
      <c r="N664" t="s">
        <v>2608</v>
      </c>
      <c r="O664" t="s">
        <v>113</v>
      </c>
      <c r="P664">
        <v>290</v>
      </c>
      <c r="Q664">
        <v>1703</v>
      </c>
      <c r="R664">
        <v>1604</v>
      </c>
      <c r="S664">
        <v>1806</v>
      </c>
      <c r="T664">
        <v>1707</v>
      </c>
      <c r="U664">
        <v>1703</v>
      </c>
      <c r="V664">
        <v>1604</v>
      </c>
      <c r="W664">
        <v>9999</v>
      </c>
      <c r="X664" t="s">
        <v>38</v>
      </c>
      <c r="Y664">
        <v>1</v>
      </c>
      <c r="Z664">
        <f>ROUND(Table_hqolymsql14p_BridgeInventoryLocation_BRIDGEUNDERLOCATIONS[[#This Row],[VCMIN]] / 100, 0) * 12 + MOD(Table_hqolymsql14p_BridgeInventoryLocation_BRIDGEUNDERLOCATIONS[[#This Row],[VCMIN]], 100)</f>
        <v>196</v>
      </c>
      <c r="AA664">
        <f>Table_hqolymsql14p_BridgeInventoryLocation_BRIDGEUNDERLOCATIONS[[#This Row],[VCMIN_Inches]]-3</f>
        <v>193</v>
      </c>
      <c r="AB66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665" spans="1:28" x14ac:dyDescent="0.3">
      <c r="A665">
        <v>664</v>
      </c>
      <c r="B665" t="s">
        <v>2609</v>
      </c>
      <c r="C665" t="s">
        <v>2610</v>
      </c>
      <c r="D665" t="s">
        <v>32</v>
      </c>
      <c r="E665">
        <v>58.21</v>
      </c>
      <c r="G665">
        <v>0</v>
      </c>
      <c r="H665" t="s">
        <v>607</v>
      </c>
      <c r="I665">
        <v>58.55</v>
      </c>
      <c r="J665" t="s">
        <v>34</v>
      </c>
      <c r="K665">
        <v>47.232906</v>
      </c>
      <c r="L665">
        <v>-122.432081</v>
      </c>
      <c r="M665" t="s">
        <v>2248</v>
      </c>
      <c r="N665" t="s">
        <v>2249</v>
      </c>
      <c r="O665" t="s">
        <v>2611</v>
      </c>
      <c r="P665">
        <v>230</v>
      </c>
      <c r="Q665">
        <v>1609</v>
      </c>
      <c r="R665">
        <v>1604</v>
      </c>
      <c r="U665">
        <v>1609</v>
      </c>
      <c r="V665">
        <v>1604</v>
      </c>
      <c r="W665">
        <v>9999</v>
      </c>
      <c r="X665" t="s">
        <v>38</v>
      </c>
      <c r="Y665">
        <v>1</v>
      </c>
      <c r="Z665">
        <f>ROUND(Table_hqolymsql14p_BridgeInventoryLocation_BRIDGEUNDERLOCATIONS[[#This Row],[VCMIN]] / 100, 0) * 12 + MOD(Table_hqolymsql14p_BridgeInventoryLocation_BRIDGEUNDERLOCATIONS[[#This Row],[VCMIN]], 100)</f>
        <v>196</v>
      </c>
      <c r="AA665">
        <f>Table_hqolymsql14p_BridgeInventoryLocation_BRIDGEUNDERLOCATIONS[[#This Row],[VCMIN_Inches]]-3</f>
        <v>193</v>
      </c>
      <c r="AB66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666" spans="1:28" x14ac:dyDescent="0.3">
      <c r="A666">
        <v>665</v>
      </c>
      <c r="B666" t="s">
        <v>2612</v>
      </c>
      <c r="C666" t="s">
        <v>2613</v>
      </c>
      <c r="D666" t="s">
        <v>32</v>
      </c>
      <c r="E666">
        <v>118.02</v>
      </c>
      <c r="G666">
        <v>0</v>
      </c>
      <c r="H666" t="s">
        <v>110</v>
      </c>
      <c r="I666">
        <v>117.96</v>
      </c>
      <c r="J666" t="s">
        <v>34</v>
      </c>
      <c r="K666">
        <v>47.088068</v>
      </c>
      <c r="L666">
        <v>-122.644884</v>
      </c>
      <c r="M666" t="s">
        <v>2614</v>
      </c>
      <c r="N666" t="s">
        <v>2615</v>
      </c>
      <c r="O666" t="s">
        <v>113</v>
      </c>
      <c r="P666">
        <v>364</v>
      </c>
      <c r="Q666">
        <v>2109</v>
      </c>
      <c r="R666">
        <v>2109</v>
      </c>
      <c r="S666">
        <v>2009</v>
      </c>
      <c r="T666">
        <v>2008</v>
      </c>
      <c r="U666">
        <v>2109</v>
      </c>
      <c r="V666">
        <v>2109</v>
      </c>
      <c r="W666">
        <v>9999</v>
      </c>
      <c r="X666" t="s">
        <v>38</v>
      </c>
      <c r="Y666">
        <v>1</v>
      </c>
      <c r="Z666">
        <f>ROUND(Table_hqolymsql14p_BridgeInventoryLocation_BRIDGEUNDERLOCATIONS[[#This Row],[VCMIN]] / 100, 0) * 12 + MOD(Table_hqolymsql14p_BridgeInventoryLocation_BRIDGEUNDERLOCATIONS[[#This Row],[VCMIN]], 100)</f>
        <v>261</v>
      </c>
      <c r="AA666">
        <f>Table_hqolymsql14p_BridgeInventoryLocation_BRIDGEUNDERLOCATIONS[[#This Row],[VCMIN_Inches]]-3</f>
        <v>258</v>
      </c>
      <c r="AB666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667" spans="1:28" x14ac:dyDescent="0.3">
      <c r="A667">
        <v>666</v>
      </c>
      <c r="B667" t="s">
        <v>2616</v>
      </c>
      <c r="C667" t="s">
        <v>2617</v>
      </c>
      <c r="D667" t="s">
        <v>32</v>
      </c>
      <c r="E667">
        <v>0.2</v>
      </c>
      <c r="G667">
        <v>0</v>
      </c>
      <c r="H667" t="s">
        <v>877</v>
      </c>
      <c r="I667">
        <v>0.57999999999999996</v>
      </c>
      <c r="J667" t="s">
        <v>34</v>
      </c>
      <c r="K667">
        <v>47.981776000000004</v>
      </c>
      <c r="L667">
        <v>-122.186539</v>
      </c>
      <c r="M667" t="s">
        <v>878</v>
      </c>
      <c r="N667" t="s">
        <v>113</v>
      </c>
      <c r="O667" t="s">
        <v>879</v>
      </c>
      <c r="P667">
        <v>129</v>
      </c>
      <c r="Q667">
        <v>1706</v>
      </c>
      <c r="R667">
        <v>1702</v>
      </c>
      <c r="S667">
        <v>1706</v>
      </c>
      <c r="T667">
        <v>1703</v>
      </c>
      <c r="U667">
        <v>1706</v>
      </c>
      <c r="V667">
        <v>1702</v>
      </c>
      <c r="W667">
        <v>9999</v>
      </c>
      <c r="X667" t="s">
        <v>38</v>
      </c>
      <c r="Y667">
        <v>1</v>
      </c>
      <c r="Z667">
        <f>ROUND(Table_hqolymsql14p_BridgeInventoryLocation_BRIDGEUNDERLOCATIONS[[#This Row],[VCMIN]] / 100, 0) * 12 + MOD(Table_hqolymsql14p_BridgeInventoryLocation_BRIDGEUNDERLOCATIONS[[#This Row],[VCMIN]], 100)</f>
        <v>206</v>
      </c>
      <c r="AA667">
        <f>Table_hqolymsql14p_BridgeInventoryLocation_BRIDGEUNDERLOCATIONS[[#This Row],[VCMIN_Inches]]-3</f>
        <v>203</v>
      </c>
      <c r="AB66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668" spans="1:28" x14ac:dyDescent="0.3">
      <c r="A668">
        <v>667</v>
      </c>
      <c r="B668" t="s">
        <v>2618</v>
      </c>
      <c r="C668" t="s">
        <v>2619</v>
      </c>
      <c r="D668" t="s">
        <v>32</v>
      </c>
      <c r="E668">
        <v>108.96</v>
      </c>
      <c r="G668">
        <v>0</v>
      </c>
      <c r="H668" t="s">
        <v>110</v>
      </c>
      <c r="I668">
        <v>108.89</v>
      </c>
      <c r="J668" t="s">
        <v>34</v>
      </c>
      <c r="K668">
        <v>47.046903999999998</v>
      </c>
      <c r="L668">
        <v>-122.823228</v>
      </c>
      <c r="M668" t="s">
        <v>2620</v>
      </c>
      <c r="N668" t="s">
        <v>2621</v>
      </c>
      <c r="O668" t="s">
        <v>113</v>
      </c>
      <c r="P668">
        <v>203</v>
      </c>
      <c r="Q668">
        <v>1607</v>
      </c>
      <c r="R668">
        <v>1607</v>
      </c>
      <c r="S668">
        <v>1802</v>
      </c>
      <c r="T668">
        <v>1802</v>
      </c>
      <c r="U668">
        <v>1607</v>
      </c>
      <c r="V668">
        <v>1607</v>
      </c>
      <c r="W668">
        <v>9999</v>
      </c>
      <c r="X668" t="s">
        <v>38</v>
      </c>
      <c r="Y668">
        <v>1</v>
      </c>
      <c r="Z668">
        <f>ROUND(Table_hqolymsql14p_BridgeInventoryLocation_BRIDGEUNDERLOCATIONS[[#This Row],[VCMIN]] / 100, 0) * 12 + MOD(Table_hqolymsql14p_BridgeInventoryLocation_BRIDGEUNDERLOCATIONS[[#This Row],[VCMIN]], 100)</f>
        <v>199</v>
      </c>
      <c r="AA668">
        <f>Table_hqolymsql14p_BridgeInventoryLocation_BRIDGEUNDERLOCATIONS[[#This Row],[VCMIN_Inches]]-3</f>
        <v>196</v>
      </c>
      <c r="AB66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69" spans="1:28" x14ac:dyDescent="0.3">
      <c r="A669">
        <v>668</v>
      </c>
      <c r="B669" t="s">
        <v>2622</v>
      </c>
      <c r="C669" t="s">
        <v>2623</v>
      </c>
      <c r="D669" t="s">
        <v>32</v>
      </c>
      <c r="E669">
        <v>54.05</v>
      </c>
      <c r="G669">
        <v>0</v>
      </c>
      <c r="H669" t="s">
        <v>92</v>
      </c>
      <c r="I669">
        <v>54.08</v>
      </c>
      <c r="J669" t="s">
        <v>34</v>
      </c>
      <c r="K669">
        <v>46.392291</v>
      </c>
      <c r="L669">
        <v>-120.24081</v>
      </c>
      <c r="M669" t="s">
        <v>2624</v>
      </c>
      <c r="N669" t="s">
        <v>2625</v>
      </c>
      <c r="O669" t="s">
        <v>95</v>
      </c>
      <c r="P669">
        <v>336</v>
      </c>
      <c r="Q669">
        <v>1608</v>
      </c>
      <c r="R669">
        <v>1605</v>
      </c>
      <c r="S669">
        <v>1606</v>
      </c>
      <c r="T669">
        <v>1604</v>
      </c>
      <c r="U669">
        <v>1608</v>
      </c>
      <c r="V669">
        <v>1605</v>
      </c>
      <c r="W669">
        <v>9999</v>
      </c>
      <c r="X669" t="s">
        <v>38</v>
      </c>
      <c r="Y669">
        <v>1</v>
      </c>
      <c r="Z669">
        <f>ROUND(Table_hqolymsql14p_BridgeInventoryLocation_BRIDGEUNDERLOCATIONS[[#This Row],[VCMIN]] / 100, 0) * 12 + MOD(Table_hqolymsql14p_BridgeInventoryLocation_BRIDGEUNDERLOCATIONS[[#This Row],[VCMIN]], 100)</f>
        <v>197</v>
      </c>
      <c r="AA669">
        <f>Table_hqolymsql14p_BridgeInventoryLocation_BRIDGEUNDERLOCATIONS[[#This Row],[VCMIN_Inches]]-3</f>
        <v>194</v>
      </c>
      <c r="AB66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670" spans="1:28" x14ac:dyDescent="0.3">
      <c r="A670">
        <v>669</v>
      </c>
      <c r="B670" t="s">
        <v>2626</v>
      </c>
      <c r="C670" t="s">
        <v>2627</v>
      </c>
      <c r="D670" t="s">
        <v>32</v>
      </c>
      <c r="E670">
        <v>2.5419999999999998</v>
      </c>
      <c r="G670">
        <v>0</v>
      </c>
      <c r="H670" t="s">
        <v>397</v>
      </c>
      <c r="I670">
        <v>2.41</v>
      </c>
      <c r="J670" t="s">
        <v>34</v>
      </c>
      <c r="K670">
        <v>47.977778000000001</v>
      </c>
      <c r="L670">
        <v>-122.137792</v>
      </c>
      <c r="M670" t="s">
        <v>2628</v>
      </c>
      <c r="N670" t="s">
        <v>629</v>
      </c>
      <c r="O670" t="s">
        <v>630</v>
      </c>
      <c r="P670">
        <v>465</v>
      </c>
      <c r="Q670">
        <v>2503</v>
      </c>
      <c r="R670">
        <v>2400</v>
      </c>
      <c r="U670">
        <v>2503</v>
      </c>
      <c r="V670">
        <v>2400</v>
      </c>
      <c r="W670">
        <v>9999</v>
      </c>
      <c r="X670" t="s">
        <v>89</v>
      </c>
      <c r="Y670">
        <v>1</v>
      </c>
      <c r="Z670">
        <f>ROUND(Table_hqolymsql14p_BridgeInventoryLocation_BRIDGEUNDERLOCATIONS[[#This Row],[VCMIN]] / 100, 0) * 12 + MOD(Table_hqolymsql14p_BridgeInventoryLocation_BRIDGEUNDERLOCATIONS[[#This Row],[VCMIN]], 100)</f>
        <v>288</v>
      </c>
      <c r="AA670">
        <f>Table_hqolymsql14p_BridgeInventoryLocation_BRIDGEUNDERLOCATIONS[[#This Row],[VCMIN_Inches]]-3</f>
        <v>285</v>
      </c>
      <c r="AB670">
        <f>(TRUNC((Table_hqolymsql14p_BridgeInventoryLocation_BRIDGEUNDERLOCATIONS[[#This Row],[Reported Inches]]/12))*100) + MOD(Table_hqolymsql14p_BridgeInventoryLocation_BRIDGEUNDERLOCATIONS[[#This Row],[Reported Inches]], 12)</f>
        <v>2309</v>
      </c>
    </row>
    <row r="671" spans="1:28" x14ac:dyDescent="0.3">
      <c r="A671">
        <v>670</v>
      </c>
      <c r="B671" t="s">
        <v>2629</v>
      </c>
      <c r="C671" t="s">
        <v>2630</v>
      </c>
      <c r="D671" t="s">
        <v>32</v>
      </c>
      <c r="E671">
        <v>9.23</v>
      </c>
      <c r="G671">
        <v>0</v>
      </c>
      <c r="H671" t="s">
        <v>98</v>
      </c>
      <c r="I671">
        <v>9.26</v>
      </c>
      <c r="J671" t="s">
        <v>34</v>
      </c>
      <c r="K671">
        <v>47.557000000000002</v>
      </c>
      <c r="L671">
        <v>-122.190257</v>
      </c>
      <c r="M671" t="s">
        <v>2631</v>
      </c>
      <c r="N671" t="s">
        <v>2632</v>
      </c>
      <c r="O671" t="s">
        <v>101</v>
      </c>
      <c r="P671">
        <v>106</v>
      </c>
      <c r="Q671">
        <v>1611</v>
      </c>
      <c r="R671">
        <v>1603</v>
      </c>
      <c r="S671">
        <v>1604</v>
      </c>
      <c r="T671">
        <v>1509</v>
      </c>
      <c r="U671">
        <v>1611</v>
      </c>
      <c r="V671">
        <v>1603</v>
      </c>
      <c r="W671">
        <v>9999</v>
      </c>
      <c r="X671" t="s">
        <v>38</v>
      </c>
      <c r="Y671">
        <v>1</v>
      </c>
      <c r="Z671">
        <f>ROUND(Table_hqolymsql14p_BridgeInventoryLocation_BRIDGEUNDERLOCATIONS[[#This Row],[VCMIN]] / 100, 0) * 12 + MOD(Table_hqolymsql14p_BridgeInventoryLocation_BRIDGEUNDERLOCATIONS[[#This Row],[VCMIN]], 100)</f>
        <v>195</v>
      </c>
      <c r="AA671">
        <f>Table_hqolymsql14p_BridgeInventoryLocation_BRIDGEUNDERLOCATIONS[[#This Row],[VCMIN_Inches]]-3</f>
        <v>192</v>
      </c>
      <c r="AB671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672" spans="1:28" x14ac:dyDescent="0.3">
      <c r="A672">
        <v>671</v>
      </c>
      <c r="B672" t="s">
        <v>897</v>
      </c>
      <c r="C672" t="s">
        <v>898</v>
      </c>
      <c r="D672" t="s">
        <v>32</v>
      </c>
      <c r="E672">
        <v>3.8580000000000001</v>
      </c>
      <c r="G672">
        <v>0</v>
      </c>
      <c r="H672" t="s">
        <v>1830</v>
      </c>
      <c r="I672">
        <v>165.89</v>
      </c>
      <c r="J672" t="s">
        <v>34</v>
      </c>
      <c r="K672">
        <v>47.77467</v>
      </c>
      <c r="L672">
        <v>-117.37257700000001</v>
      </c>
      <c r="M672" t="s">
        <v>2633</v>
      </c>
      <c r="N672" t="s">
        <v>70</v>
      </c>
      <c r="O672" t="s">
        <v>900</v>
      </c>
      <c r="P672">
        <v>980</v>
      </c>
      <c r="Q672">
        <v>1806</v>
      </c>
      <c r="R672">
        <v>1806</v>
      </c>
      <c r="S672">
        <v>1808</v>
      </c>
      <c r="T672">
        <v>1802</v>
      </c>
      <c r="U672">
        <v>1806</v>
      </c>
      <c r="V672">
        <v>1806</v>
      </c>
      <c r="W672">
        <v>9999</v>
      </c>
      <c r="X672" t="s">
        <v>89</v>
      </c>
      <c r="Y672">
        <v>1</v>
      </c>
      <c r="Z672">
        <f>ROUND(Table_hqolymsql14p_BridgeInventoryLocation_BRIDGEUNDERLOCATIONS[[#This Row],[VCMIN]] / 100, 0) * 12 + MOD(Table_hqolymsql14p_BridgeInventoryLocation_BRIDGEUNDERLOCATIONS[[#This Row],[VCMIN]], 100)</f>
        <v>222</v>
      </c>
      <c r="AA672">
        <f>Table_hqolymsql14p_BridgeInventoryLocation_BRIDGEUNDERLOCATIONS[[#This Row],[VCMIN_Inches]]-3</f>
        <v>219</v>
      </c>
      <c r="AB67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673" spans="1:28" x14ac:dyDescent="0.3">
      <c r="A673">
        <v>672</v>
      </c>
      <c r="B673" t="s">
        <v>2634</v>
      </c>
      <c r="C673" t="s">
        <v>2635</v>
      </c>
      <c r="D673" t="s">
        <v>2314</v>
      </c>
      <c r="E673">
        <v>6.88</v>
      </c>
      <c r="G673">
        <v>0</v>
      </c>
      <c r="H673" t="s">
        <v>2636</v>
      </c>
      <c r="I673">
        <v>6.76</v>
      </c>
      <c r="J673" t="s">
        <v>34</v>
      </c>
      <c r="K673">
        <v>47.825678000000003</v>
      </c>
      <c r="L673">
        <v>-122.25393800000001</v>
      </c>
      <c r="M673" t="s">
        <v>2637</v>
      </c>
      <c r="N673" t="s">
        <v>101</v>
      </c>
      <c r="O673" t="s">
        <v>2638</v>
      </c>
      <c r="P673">
        <v>341</v>
      </c>
      <c r="Q673">
        <v>5410</v>
      </c>
      <c r="R673">
        <v>5410</v>
      </c>
      <c r="S673">
        <v>5410</v>
      </c>
      <c r="T673">
        <v>5410</v>
      </c>
      <c r="W673">
        <v>9999</v>
      </c>
      <c r="X673" t="s">
        <v>38</v>
      </c>
      <c r="Y673">
        <v>1</v>
      </c>
      <c r="Z673">
        <f>ROUND(Table_hqolymsql14p_BridgeInventoryLocation_BRIDGEUNDERLOCATIONS[[#This Row],[VCMIN]] / 100, 0) * 12 + MOD(Table_hqolymsql14p_BridgeInventoryLocation_BRIDGEUNDERLOCATIONS[[#This Row],[VCMIN]], 100)</f>
        <v>658</v>
      </c>
      <c r="AA673">
        <f>Table_hqolymsql14p_BridgeInventoryLocation_BRIDGEUNDERLOCATIONS[[#This Row],[VCMIN_Inches]]-3</f>
        <v>655</v>
      </c>
      <c r="AB673">
        <f>(TRUNC((Table_hqolymsql14p_BridgeInventoryLocation_BRIDGEUNDERLOCATIONS[[#This Row],[Reported Inches]]/12))*100) + MOD(Table_hqolymsql14p_BridgeInventoryLocation_BRIDGEUNDERLOCATIONS[[#This Row],[Reported Inches]], 12)</f>
        <v>5407</v>
      </c>
    </row>
    <row r="674" spans="1:28" x14ac:dyDescent="0.3">
      <c r="A674">
        <v>673</v>
      </c>
      <c r="B674" t="s">
        <v>30</v>
      </c>
      <c r="C674" t="s">
        <v>31</v>
      </c>
      <c r="D674" t="s">
        <v>2314</v>
      </c>
      <c r="E674">
        <v>13.89</v>
      </c>
      <c r="G674">
        <v>0</v>
      </c>
      <c r="H674" t="s">
        <v>33</v>
      </c>
      <c r="I674">
        <v>15.82</v>
      </c>
      <c r="J674" t="s">
        <v>34</v>
      </c>
      <c r="K674">
        <v>47.548423999999997</v>
      </c>
      <c r="L674">
        <v>-122.061267</v>
      </c>
      <c r="M674" t="s">
        <v>35</v>
      </c>
      <c r="N674" t="s">
        <v>36</v>
      </c>
      <c r="O674" t="s">
        <v>37</v>
      </c>
      <c r="P674">
        <v>240</v>
      </c>
      <c r="Q674">
        <v>1704</v>
      </c>
      <c r="R674">
        <v>1704</v>
      </c>
      <c r="S674">
        <v>1704</v>
      </c>
      <c r="T674">
        <v>1704</v>
      </c>
      <c r="U674">
        <v>1704</v>
      </c>
      <c r="V674">
        <v>1610</v>
      </c>
      <c r="W674">
        <v>9999</v>
      </c>
      <c r="X674" t="s">
        <v>38</v>
      </c>
      <c r="Y674">
        <v>1</v>
      </c>
      <c r="Z674">
        <f>ROUND(Table_hqolymsql14p_BridgeInventoryLocation_BRIDGEUNDERLOCATIONS[[#This Row],[VCMIN]] / 100, 0) * 12 + MOD(Table_hqolymsql14p_BridgeInventoryLocation_BRIDGEUNDERLOCATIONS[[#This Row],[VCMIN]], 100)</f>
        <v>208</v>
      </c>
      <c r="AA674">
        <f>Table_hqolymsql14p_BridgeInventoryLocation_BRIDGEUNDERLOCATIONS[[#This Row],[VCMIN_Inches]]-3</f>
        <v>205</v>
      </c>
      <c r="AB67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675" spans="1:28" x14ac:dyDescent="0.3">
      <c r="A675">
        <v>674</v>
      </c>
      <c r="B675" t="s">
        <v>2639</v>
      </c>
      <c r="C675" t="s">
        <v>2640</v>
      </c>
      <c r="D675" t="s">
        <v>2314</v>
      </c>
      <c r="E675">
        <v>0.2</v>
      </c>
      <c r="G675">
        <v>0</v>
      </c>
      <c r="H675" t="s">
        <v>2641</v>
      </c>
      <c r="I675">
        <v>0.2</v>
      </c>
      <c r="J675" t="s">
        <v>34</v>
      </c>
      <c r="K675">
        <v>47.302087999999998</v>
      </c>
      <c r="L675">
        <v>-122.252296</v>
      </c>
      <c r="M675" t="s">
        <v>2642</v>
      </c>
      <c r="N675" t="s">
        <v>2643</v>
      </c>
      <c r="O675" t="s">
        <v>48</v>
      </c>
      <c r="P675">
        <v>331</v>
      </c>
      <c r="Q675">
        <v>1708</v>
      </c>
      <c r="R675">
        <v>1705</v>
      </c>
      <c r="U675">
        <v>1708</v>
      </c>
      <c r="V675">
        <v>1705</v>
      </c>
      <c r="W675">
        <v>9999</v>
      </c>
      <c r="X675" t="s">
        <v>89</v>
      </c>
      <c r="Y675">
        <v>1</v>
      </c>
      <c r="Z675">
        <f>ROUND(Table_hqolymsql14p_BridgeInventoryLocation_BRIDGEUNDERLOCATIONS[[#This Row],[VCMIN]] / 100, 0) * 12 + MOD(Table_hqolymsql14p_BridgeInventoryLocation_BRIDGEUNDERLOCATIONS[[#This Row],[VCMIN]], 100)</f>
        <v>209</v>
      </c>
      <c r="AA675">
        <f>Table_hqolymsql14p_BridgeInventoryLocation_BRIDGEUNDERLOCATIONS[[#This Row],[VCMIN_Inches]]-3</f>
        <v>206</v>
      </c>
      <c r="AB67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676" spans="1:28" x14ac:dyDescent="0.3">
      <c r="A676">
        <v>675</v>
      </c>
      <c r="B676" t="s">
        <v>1446</v>
      </c>
      <c r="C676" t="s">
        <v>1447</v>
      </c>
      <c r="D676" t="s">
        <v>2314</v>
      </c>
      <c r="E676">
        <v>0.47099999999999997</v>
      </c>
      <c r="G676">
        <v>0</v>
      </c>
      <c r="H676" t="s">
        <v>2644</v>
      </c>
      <c r="I676">
        <v>0.47</v>
      </c>
      <c r="J676" t="s">
        <v>34</v>
      </c>
      <c r="K676">
        <v>47.317822999999997</v>
      </c>
      <c r="L676">
        <v>-122.296938</v>
      </c>
      <c r="M676" t="s">
        <v>2645</v>
      </c>
      <c r="N676" t="s">
        <v>1449</v>
      </c>
      <c r="O676" t="s">
        <v>580</v>
      </c>
      <c r="P676">
        <v>128</v>
      </c>
      <c r="Q676">
        <v>1709</v>
      </c>
      <c r="R676">
        <v>1709</v>
      </c>
      <c r="U676">
        <v>1709</v>
      </c>
      <c r="V676">
        <v>1709</v>
      </c>
      <c r="W676">
        <v>9999</v>
      </c>
      <c r="X676" t="s">
        <v>89</v>
      </c>
      <c r="Y676">
        <v>1</v>
      </c>
      <c r="Z676">
        <f>ROUND(Table_hqolymsql14p_BridgeInventoryLocation_BRIDGEUNDERLOCATIONS[[#This Row],[VCMIN]] / 100, 0) * 12 + MOD(Table_hqolymsql14p_BridgeInventoryLocation_BRIDGEUNDERLOCATIONS[[#This Row],[VCMIN]], 100)</f>
        <v>213</v>
      </c>
      <c r="AA676">
        <f>Table_hqolymsql14p_BridgeInventoryLocation_BRIDGEUNDERLOCATIONS[[#This Row],[VCMIN_Inches]]-3</f>
        <v>210</v>
      </c>
      <c r="AB676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677" spans="1:28" x14ac:dyDescent="0.3">
      <c r="A677">
        <v>676</v>
      </c>
      <c r="B677" t="s">
        <v>2424</v>
      </c>
      <c r="C677" t="s">
        <v>2425</v>
      </c>
      <c r="D677" t="s">
        <v>2314</v>
      </c>
      <c r="E677">
        <v>27.03</v>
      </c>
      <c r="G677">
        <v>0</v>
      </c>
      <c r="H677" t="s">
        <v>201</v>
      </c>
      <c r="I677">
        <v>29.06</v>
      </c>
      <c r="J677" t="s">
        <v>34</v>
      </c>
      <c r="K677">
        <v>47.527742000000003</v>
      </c>
      <c r="L677">
        <v>-122.699451</v>
      </c>
      <c r="M677" t="s">
        <v>2646</v>
      </c>
      <c r="N677" t="s">
        <v>2427</v>
      </c>
      <c r="O677" t="s">
        <v>204</v>
      </c>
      <c r="P677">
        <v>1347</v>
      </c>
      <c r="Q677">
        <v>1803</v>
      </c>
      <c r="R677">
        <v>1800</v>
      </c>
      <c r="S677">
        <v>1803</v>
      </c>
      <c r="T677">
        <v>1800</v>
      </c>
      <c r="W677">
        <v>9999</v>
      </c>
      <c r="X677" t="s">
        <v>38</v>
      </c>
      <c r="Y677">
        <v>1</v>
      </c>
      <c r="Z677">
        <f>ROUND(Table_hqolymsql14p_BridgeInventoryLocation_BRIDGEUNDERLOCATIONS[[#This Row],[VCMIN]] / 100, 0) * 12 + MOD(Table_hqolymsql14p_BridgeInventoryLocation_BRIDGEUNDERLOCATIONS[[#This Row],[VCMIN]], 100)</f>
        <v>216</v>
      </c>
      <c r="AA677">
        <f>Table_hqolymsql14p_BridgeInventoryLocation_BRIDGEUNDERLOCATIONS[[#This Row],[VCMIN_Inches]]-3</f>
        <v>213</v>
      </c>
      <c r="AB677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678" spans="1:28" x14ac:dyDescent="0.3">
      <c r="A678">
        <v>677</v>
      </c>
      <c r="B678" t="s">
        <v>936</v>
      </c>
      <c r="C678" t="s">
        <v>937</v>
      </c>
      <c r="D678" t="s">
        <v>2314</v>
      </c>
      <c r="E678">
        <v>16.138000000000002</v>
      </c>
      <c r="G678">
        <v>0</v>
      </c>
      <c r="H678" t="s">
        <v>33</v>
      </c>
      <c r="I678">
        <v>18.07</v>
      </c>
      <c r="J678" t="s">
        <v>34</v>
      </c>
      <c r="K678">
        <v>47.531621999999999</v>
      </c>
      <c r="L678">
        <v>-122.022784</v>
      </c>
      <c r="M678" t="s">
        <v>938</v>
      </c>
      <c r="N678" t="s">
        <v>540</v>
      </c>
      <c r="O678" t="s">
        <v>939</v>
      </c>
      <c r="P678">
        <v>925</v>
      </c>
      <c r="Q678">
        <v>3606</v>
      </c>
      <c r="R678">
        <v>3606</v>
      </c>
      <c r="S678">
        <v>3606</v>
      </c>
      <c r="T678">
        <v>3606</v>
      </c>
      <c r="U678">
        <v>2503</v>
      </c>
      <c r="V678">
        <v>2503</v>
      </c>
      <c r="W678">
        <v>9999</v>
      </c>
      <c r="X678" t="s">
        <v>89</v>
      </c>
      <c r="Y678">
        <v>1</v>
      </c>
      <c r="Z678">
        <f>ROUND(Table_hqolymsql14p_BridgeInventoryLocation_BRIDGEUNDERLOCATIONS[[#This Row],[VCMIN]] / 100, 0) * 12 + MOD(Table_hqolymsql14p_BridgeInventoryLocation_BRIDGEUNDERLOCATIONS[[#This Row],[VCMIN]], 100)</f>
        <v>438</v>
      </c>
      <c r="AA678">
        <f>Table_hqolymsql14p_BridgeInventoryLocation_BRIDGEUNDERLOCATIONS[[#This Row],[VCMIN_Inches]]-3</f>
        <v>435</v>
      </c>
      <c r="AB678">
        <f>(TRUNC((Table_hqolymsql14p_BridgeInventoryLocation_BRIDGEUNDERLOCATIONS[[#This Row],[Reported Inches]]/12))*100) + MOD(Table_hqolymsql14p_BridgeInventoryLocation_BRIDGEUNDERLOCATIONS[[#This Row],[Reported Inches]], 12)</f>
        <v>3603</v>
      </c>
    </row>
    <row r="679" spans="1:28" x14ac:dyDescent="0.3">
      <c r="A679">
        <v>678</v>
      </c>
      <c r="B679" t="s">
        <v>1315</v>
      </c>
      <c r="C679" t="s">
        <v>1316</v>
      </c>
      <c r="D679" t="s">
        <v>2314</v>
      </c>
      <c r="E679">
        <v>3.5999999999999997E-2</v>
      </c>
      <c r="G679">
        <v>0</v>
      </c>
      <c r="H679" t="s">
        <v>2647</v>
      </c>
      <c r="I679">
        <v>0.04</v>
      </c>
      <c r="J679" t="s">
        <v>34</v>
      </c>
      <c r="K679">
        <v>47.045633000000002</v>
      </c>
      <c r="L679">
        <v>-122.833726</v>
      </c>
      <c r="M679" t="s">
        <v>2648</v>
      </c>
      <c r="N679" t="s">
        <v>1318</v>
      </c>
      <c r="O679" t="s">
        <v>113</v>
      </c>
      <c r="P679">
        <v>230</v>
      </c>
      <c r="Q679">
        <v>1704</v>
      </c>
      <c r="R679">
        <v>1704</v>
      </c>
      <c r="S679">
        <v>1704</v>
      </c>
      <c r="T679">
        <v>1704</v>
      </c>
      <c r="W679">
        <v>9999</v>
      </c>
      <c r="X679" t="s">
        <v>89</v>
      </c>
      <c r="Y679">
        <v>1</v>
      </c>
      <c r="Z679">
        <f>ROUND(Table_hqolymsql14p_BridgeInventoryLocation_BRIDGEUNDERLOCATIONS[[#This Row],[VCMIN]] / 100, 0) * 12 + MOD(Table_hqolymsql14p_BridgeInventoryLocation_BRIDGEUNDERLOCATIONS[[#This Row],[VCMIN]], 100)</f>
        <v>208</v>
      </c>
      <c r="AA679">
        <f>Table_hqolymsql14p_BridgeInventoryLocation_BRIDGEUNDERLOCATIONS[[#This Row],[VCMIN_Inches]]-3</f>
        <v>205</v>
      </c>
      <c r="AB679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680" spans="1:28" x14ac:dyDescent="0.3">
      <c r="A680">
        <v>679</v>
      </c>
      <c r="B680" t="s">
        <v>1634</v>
      </c>
      <c r="C680" t="s">
        <v>1635</v>
      </c>
      <c r="D680" t="s">
        <v>2314</v>
      </c>
      <c r="E680">
        <v>201.29</v>
      </c>
      <c r="G680">
        <v>0</v>
      </c>
      <c r="H680" t="s">
        <v>362</v>
      </c>
      <c r="I680">
        <v>201.56</v>
      </c>
      <c r="J680" t="s">
        <v>34</v>
      </c>
      <c r="K680">
        <v>46.623843000000001</v>
      </c>
      <c r="L680">
        <v>-120.53136600000001</v>
      </c>
      <c r="M680" t="s">
        <v>1636</v>
      </c>
      <c r="N680" t="s">
        <v>1637</v>
      </c>
      <c r="O680" t="s">
        <v>365</v>
      </c>
      <c r="P680">
        <v>218</v>
      </c>
      <c r="Q680">
        <v>1611</v>
      </c>
      <c r="R680">
        <v>1611</v>
      </c>
      <c r="S680">
        <v>1611</v>
      </c>
      <c r="T680">
        <v>1611</v>
      </c>
      <c r="U680">
        <v>1611</v>
      </c>
      <c r="V680">
        <v>1611</v>
      </c>
      <c r="W680">
        <v>9999</v>
      </c>
      <c r="X680" t="s">
        <v>38</v>
      </c>
      <c r="Y680">
        <v>1</v>
      </c>
      <c r="Z680">
        <f>ROUND(Table_hqolymsql14p_BridgeInventoryLocation_BRIDGEUNDERLOCATIONS[[#This Row],[VCMIN]] / 100, 0) * 12 + MOD(Table_hqolymsql14p_BridgeInventoryLocation_BRIDGEUNDERLOCATIONS[[#This Row],[VCMIN]], 100)</f>
        <v>203</v>
      </c>
      <c r="AA680">
        <f>Table_hqolymsql14p_BridgeInventoryLocation_BRIDGEUNDERLOCATIONS[[#This Row],[VCMIN_Inches]]-3</f>
        <v>200</v>
      </c>
      <c r="AB680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681" spans="1:28" x14ac:dyDescent="0.3">
      <c r="A681">
        <v>680</v>
      </c>
      <c r="B681" t="s">
        <v>696</v>
      </c>
      <c r="C681" t="s">
        <v>697</v>
      </c>
      <c r="D681" t="s">
        <v>2314</v>
      </c>
      <c r="E681">
        <v>0.33900000000000002</v>
      </c>
      <c r="G681">
        <v>0</v>
      </c>
      <c r="H681" t="s">
        <v>2649</v>
      </c>
      <c r="I681">
        <v>0.34</v>
      </c>
      <c r="J681" t="s">
        <v>34</v>
      </c>
      <c r="K681">
        <v>45.780759000000003</v>
      </c>
      <c r="L681">
        <v>-122.671525</v>
      </c>
      <c r="M681" t="s">
        <v>2650</v>
      </c>
      <c r="N681" t="s">
        <v>699</v>
      </c>
      <c r="O681" t="s">
        <v>700</v>
      </c>
      <c r="P681">
        <v>720</v>
      </c>
      <c r="Q681">
        <v>2208</v>
      </c>
      <c r="R681">
        <v>2208</v>
      </c>
      <c r="U681">
        <v>2208</v>
      </c>
      <c r="V681">
        <v>2208</v>
      </c>
      <c r="W681">
        <v>9999</v>
      </c>
      <c r="X681" t="s">
        <v>239</v>
      </c>
      <c r="Y681">
        <v>1</v>
      </c>
      <c r="Z681">
        <f>ROUND(Table_hqolymsql14p_BridgeInventoryLocation_BRIDGEUNDERLOCATIONS[[#This Row],[VCMIN]] / 100, 0) * 12 + MOD(Table_hqolymsql14p_BridgeInventoryLocation_BRIDGEUNDERLOCATIONS[[#This Row],[VCMIN]], 100)</f>
        <v>272</v>
      </c>
      <c r="AA681">
        <f>Table_hqolymsql14p_BridgeInventoryLocation_BRIDGEUNDERLOCATIONS[[#This Row],[VCMIN_Inches]]-3</f>
        <v>269</v>
      </c>
      <c r="AB681">
        <f>(TRUNC((Table_hqolymsql14p_BridgeInventoryLocation_BRIDGEUNDERLOCATIONS[[#This Row],[Reported Inches]]/12))*100) + MOD(Table_hqolymsql14p_BridgeInventoryLocation_BRIDGEUNDERLOCATIONS[[#This Row],[Reported Inches]], 12)</f>
        <v>2205</v>
      </c>
    </row>
    <row r="682" spans="1:28" x14ac:dyDescent="0.3">
      <c r="A682">
        <v>681</v>
      </c>
      <c r="B682" t="s">
        <v>2651</v>
      </c>
      <c r="C682" t="s">
        <v>2652</v>
      </c>
      <c r="D682" t="s">
        <v>2314</v>
      </c>
      <c r="E682">
        <v>0.13100000000000001</v>
      </c>
      <c r="G682">
        <v>0</v>
      </c>
      <c r="H682" t="s">
        <v>2653</v>
      </c>
      <c r="I682">
        <v>0.13</v>
      </c>
      <c r="J682" t="s">
        <v>34</v>
      </c>
      <c r="K682">
        <v>48.770961</v>
      </c>
      <c r="L682">
        <v>-122.463628</v>
      </c>
      <c r="M682" t="s">
        <v>2654</v>
      </c>
      <c r="N682" t="s">
        <v>2655</v>
      </c>
      <c r="O682" t="s">
        <v>113</v>
      </c>
      <c r="P682">
        <v>205</v>
      </c>
      <c r="Q682">
        <v>1608</v>
      </c>
      <c r="R682">
        <v>1607</v>
      </c>
      <c r="U682">
        <v>1608</v>
      </c>
      <c r="V682">
        <v>1607</v>
      </c>
      <c r="W682">
        <v>9999</v>
      </c>
      <c r="X682" t="s">
        <v>89</v>
      </c>
      <c r="Y682">
        <v>1</v>
      </c>
      <c r="Z682">
        <f>ROUND(Table_hqolymsql14p_BridgeInventoryLocation_BRIDGEUNDERLOCATIONS[[#This Row],[VCMIN]] / 100, 0) * 12 + MOD(Table_hqolymsql14p_BridgeInventoryLocation_BRIDGEUNDERLOCATIONS[[#This Row],[VCMIN]], 100)</f>
        <v>199</v>
      </c>
      <c r="AA682">
        <f>Table_hqolymsql14p_BridgeInventoryLocation_BRIDGEUNDERLOCATIONS[[#This Row],[VCMIN_Inches]]-3</f>
        <v>196</v>
      </c>
      <c r="AB682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83" spans="1:28" x14ac:dyDescent="0.3">
      <c r="A683">
        <v>682</v>
      </c>
      <c r="B683" t="s">
        <v>1275</v>
      </c>
      <c r="C683" t="s">
        <v>1276</v>
      </c>
      <c r="D683" t="s">
        <v>2314</v>
      </c>
      <c r="E683">
        <v>22.61</v>
      </c>
      <c r="G683">
        <v>0</v>
      </c>
      <c r="H683" t="s">
        <v>98</v>
      </c>
      <c r="I683">
        <v>22.62</v>
      </c>
      <c r="J683" t="s">
        <v>34</v>
      </c>
      <c r="K683">
        <v>47.742866999999997</v>
      </c>
      <c r="L683">
        <v>-122.186904</v>
      </c>
      <c r="M683" t="s">
        <v>1277</v>
      </c>
      <c r="N683" t="s">
        <v>1278</v>
      </c>
      <c r="O683" t="s">
        <v>101</v>
      </c>
      <c r="P683">
        <v>292</v>
      </c>
      <c r="Q683">
        <v>1907</v>
      </c>
      <c r="R683">
        <v>1903</v>
      </c>
      <c r="S683">
        <v>1907</v>
      </c>
      <c r="T683">
        <v>1903</v>
      </c>
      <c r="U683">
        <v>1805</v>
      </c>
      <c r="V683">
        <v>1709</v>
      </c>
      <c r="W683">
        <v>9999</v>
      </c>
      <c r="X683" t="s">
        <v>38</v>
      </c>
      <c r="Y683">
        <v>1</v>
      </c>
      <c r="Z683">
        <f>ROUND(Table_hqolymsql14p_BridgeInventoryLocation_BRIDGEUNDERLOCATIONS[[#This Row],[VCMIN]] / 100, 0) * 12 + MOD(Table_hqolymsql14p_BridgeInventoryLocation_BRIDGEUNDERLOCATIONS[[#This Row],[VCMIN]], 100)</f>
        <v>231</v>
      </c>
      <c r="AA683">
        <f>Table_hqolymsql14p_BridgeInventoryLocation_BRIDGEUNDERLOCATIONS[[#This Row],[VCMIN_Inches]]-3</f>
        <v>228</v>
      </c>
      <c r="AB683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684" spans="1:28" x14ac:dyDescent="0.3">
      <c r="A684">
        <v>683</v>
      </c>
      <c r="B684" t="s">
        <v>1230</v>
      </c>
      <c r="C684" t="s">
        <v>1231</v>
      </c>
      <c r="D684" t="s">
        <v>2314</v>
      </c>
      <c r="E684">
        <v>2.91</v>
      </c>
      <c r="G684">
        <v>0</v>
      </c>
      <c r="H684" t="s">
        <v>110</v>
      </c>
      <c r="I684">
        <v>2.91</v>
      </c>
      <c r="J684" t="s">
        <v>34</v>
      </c>
      <c r="K684">
        <v>45.657643</v>
      </c>
      <c r="L684">
        <v>-122.66462</v>
      </c>
      <c r="M684" t="s">
        <v>1013</v>
      </c>
      <c r="N684" t="s">
        <v>530</v>
      </c>
      <c r="O684" t="s">
        <v>1232</v>
      </c>
      <c r="P684">
        <v>443</v>
      </c>
      <c r="Q684">
        <v>1702</v>
      </c>
      <c r="R684">
        <v>1702</v>
      </c>
      <c r="S684">
        <v>1702</v>
      </c>
      <c r="T684">
        <v>1702</v>
      </c>
      <c r="U684">
        <v>1907</v>
      </c>
      <c r="V684">
        <v>1907</v>
      </c>
      <c r="W684">
        <v>9999</v>
      </c>
      <c r="X684" t="s">
        <v>38</v>
      </c>
      <c r="Y684">
        <v>1</v>
      </c>
      <c r="Z684">
        <f>ROUND(Table_hqolymsql14p_BridgeInventoryLocation_BRIDGEUNDERLOCATIONS[[#This Row],[VCMIN]] / 100, 0) * 12 + MOD(Table_hqolymsql14p_BridgeInventoryLocation_BRIDGEUNDERLOCATIONS[[#This Row],[VCMIN]], 100)</f>
        <v>206</v>
      </c>
      <c r="AA684">
        <f>Table_hqolymsql14p_BridgeInventoryLocation_BRIDGEUNDERLOCATIONS[[#This Row],[VCMIN_Inches]]-3</f>
        <v>203</v>
      </c>
      <c r="AB68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685" spans="1:28" x14ac:dyDescent="0.3">
      <c r="A685">
        <v>684</v>
      </c>
      <c r="B685" t="s">
        <v>2656</v>
      </c>
      <c r="C685" t="s">
        <v>2657</v>
      </c>
      <c r="D685" t="s">
        <v>2314</v>
      </c>
      <c r="E685">
        <v>25.23</v>
      </c>
      <c r="G685">
        <v>0</v>
      </c>
      <c r="H685" t="s">
        <v>2658</v>
      </c>
      <c r="I685">
        <v>25.23</v>
      </c>
      <c r="J685" t="s">
        <v>34</v>
      </c>
      <c r="K685">
        <v>47.484005000000003</v>
      </c>
      <c r="L685">
        <v>-122.196539</v>
      </c>
      <c r="M685" t="s">
        <v>2659</v>
      </c>
      <c r="N685" t="s">
        <v>101</v>
      </c>
      <c r="O685" t="s">
        <v>2660</v>
      </c>
      <c r="P685">
        <v>120</v>
      </c>
      <c r="Q685">
        <v>1608</v>
      </c>
      <c r="R685">
        <v>1603</v>
      </c>
      <c r="S685">
        <v>1608</v>
      </c>
      <c r="T685">
        <v>1603</v>
      </c>
      <c r="W685">
        <v>9999</v>
      </c>
      <c r="X685" t="s">
        <v>38</v>
      </c>
      <c r="Y685">
        <v>1</v>
      </c>
      <c r="Z685">
        <f>ROUND(Table_hqolymsql14p_BridgeInventoryLocation_BRIDGEUNDERLOCATIONS[[#This Row],[VCMIN]] / 100, 0) * 12 + MOD(Table_hqolymsql14p_BridgeInventoryLocation_BRIDGEUNDERLOCATIONS[[#This Row],[VCMIN]], 100)</f>
        <v>195</v>
      </c>
      <c r="AA685">
        <f>Table_hqolymsql14p_BridgeInventoryLocation_BRIDGEUNDERLOCATIONS[[#This Row],[VCMIN_Inches]]-3</f>
        <v>192</v>
      </c>
      <c r="AB685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686" spans="1:28" x14ac:dyDescent="0.3">
      <c r="A686">
        <v>685</v>
      </c>
      <c r="B686" t="s">
        <v>2661</v>
      </c>
      <c r="C686" t="s">
        <v>2662</v>
      </c>
      <c r="D686" t="s">
        <v>2314</v>
      </c>
      <c r="E686">
        <v>4.0750000000000002</v>
      </c>
      <c r="G686">
        <v>0</v>
      </c>
      <c r="H686" t="s">
        <v>391</v>
      </c>
      <c r="I686">
        <v>4.08</v>
      </c>
      <c r="J686" t="s">
        <v>34</v>
      </c>
      <c r="K686">
        <v>47.637194000000001</v>
      </c>
      <c r="L686">
        <v>-122.238613</v>
      </c>
      <c r="M686" t="s">
        <v>2663</v>
      </c>
      <c r="N686" t="s">
        <v>2664</v>
      </c>
      <c r="O686" t="s">
        <v>394</v>
      </c>
      <c r="P686">
        <v>217</v>
      </c>
      <c r="Q686">
        <v>1802</v>
      </c>
      <c r="R686">
        <v>1802</v>
      </c>
      <c r="S686">
        <v>1802</v>
      </c>
      <c r="T686">
        <v>1802</v>
      </c>
      <c r="U686">
        <v>1802</v>
      </c>
      <c r="V686">
        <v>1802</v>
      </c>
      <c r="W686">
        <v>9999</v>
      </c>
      <c r="X686" t="s">
        <v>38</v>
      </c>
      <c r="Y686">
        <v>1</v>
      </c>
      <c r="Z686">
        <f>ROUND(Table_hqolymsql14p_BridgeInventoryLocation_BRIDGEUNDERLOCATIONS[[#This Row],[VCMIN]] / 100, 0) * 12 + MOD(Table_hqolymsql14p_BridgeInventoryLocation_BRIDGEUNDERLOCATIONS[[#This Row],[VCMIN]], 100)</f>
        <v>218</v>
      </c>
      <c r="AA686">
        <f>Table_hqolymsql14p_BridgeInventoryLocation_BRIDGEUNDERLOCATIONS[[#This Row],[VCMIN_Inches]]-3</f>
        <v>215</v>
      </c>
      <c r="AB686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687" spans="1:28" x14ac:dyDescent="0.3">
      <c r="A687">
        <v>686</v>
      </c>
      <c r="B687" t="s">
        <v>1906</v>
      </c>
      <c r="C687" t="s">
        <v>1907</v>
      </c>
      <c r="D687" t="s">
        <v>2314</v>
      </c>
      <c r="E687">
        <v>0.17399999999999999</v>
      </c>
      <c r="G687">
        <v>0</v>
      </c>
      <c r="H687" t="s">
        <v>2665</v>
      </c>
      <c r="I687">
        <v>0.17</v>
      </c>
      <c r="J687" t="s">
        <v>34</v>
      </c>
      <c r="K687">
        <v>46.999929999999999</v>
      </c>
      <c r="L687">
        <v>-122.91250100000001</v>
      </c>
      <c r="M687" t="s">
        <v>2666</v>
      </c>
      <c r="N687" t="s">
        <v>1909</v>
      </c>
      <c r="O687" t="s">
        <v>113</v>
      </c>
      <c r="P687">
        <v>242</v>
      </c>
      <c r="Q687">
        <v>1605</v>
      </c>
      <c r="R687">
        <v>1605</v>
      </c>
      <c r="U687">
        <v>1605</v>
      </c>
      <c r="V687">
        <v>1605</v>
      </c>
      <c r="W687">
        <v>9999</v>
      </c>
      <c r="X687" t="s">
        <v>239</v>
      </c>
      <c r="Y687">
        <v>1</v>
      </c>
      <c r="Z687">
        <f>ROUND(Table_hqolymsql14p_BridgeInventoryLocation_BRIDGEUNDERLOCATIONS[[#This Row],[VCMIN]] / 100, 0) * 12 + MOD(Table_hqolymsql14p_BridgeInventoryLocation_BRIDGEUNDERLOCATIONS[[#This Row],[VCMIN]], 100)</f>
        <v>197</v>
      </c>
      <c r="AA687">
        <f>Table_hqolymsql14p_BridgeInventoryLocation_BRIDGEUNDERLOCATIONS[[#This Row],[VCMIN_Inches]]-3</f>
        <v>194</v>
      </c>
      <c r="AB687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688" spans="1:28" x14ac:dyDescent="0.3">
      <c r="A688">
        <v>687</v>
      </c>
      <c r="B688" t="s">
        <v>692</v>
      </c>
      <c r="C688" t="s">
        <v>693</v>
      </c>
      <c r="D688" t="s">
        <v>2314</v>
      </c>
      <c r="E688">
        <v>107.25</v>
      </c>
      <c r="G688">
        <v>0</v>
      </c>
      <c r="H688" t="s">
        <v>92</v>
      </c>
      <c r="I688">
        <v>107.28</v>
      </c>
      <c r="J688" t="s">
        <v>34</v>
      </c>
      <c r="K688">
        <v>46.197608000000002</v>
      </c>
      <c r="L688">
        <v>-119.302381</v>
      </c>
      <c r="M688" t="s">
        <v>694</v>
      </c>
      <c r="N688" t="s">
        <v>695</v>
      </c>
      <c r="O688" t="s">
        <v>95</v>
      </c>
      <c r="P688">
        <v>243</v>
      </c>
      <c r="Q688">
        <v>1803</v>
      </c>
      <c r="R688">
        <v>1710</v>
      </c>
      <c r="S688">
        <v>1803</v>
      </c>
      <c r="T688">
        <v>1710</v>
      </c>
      <c r="U688">
        <v>1602</v>
      </c>
      <c r="V688">
        <v>1602</v>
      </c>
      <c r="W688">
        <v>9999</v>
      </c>
      <c r="X688" t="s">
        <v>38</v>
      </c>
      <c r="Y688">
        <v>1</v>
      </c>
      <c r="Z688">
        <f>ROUND(Table_hqolymsql14p_BridgeInventoryLocation_BRIDGEUNDERLOCATIONS[[#This Row],[VCMIN]] / 100, 0) * 12 + MOD(Table_hqolymsql14p_BridgeInventoryLocation_BRIDGEUNDERLOCATIONS[[#This Row],[VCMIN]], 100)</f>
        <v>214</v>
      </c>
      <c r="AA688">
        <f>Table_hqolymsql14p_BridgeInventoryLocation_BRIDGEUNDERLOCATIONS[[#This Row],[VCMIN_Inches]]-3</f>
        <v>211</v>
      </c>
      <c r="AB688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689" spans="1:28" x14ac:dyDescent="0.3">
      <c r="A689">
        <v>688</v>
      </c>
      <c r="B689" t="s">
        <v>2667</v>
      </c>
      <c r="C689" t="s">
        <v>2668</v>
      </c>
      <c r="D689" t="s">
        <v>2314</v>
      </c>
      <c r="E689">
        <v>0.22</v>
      </c>
      <c r="G689">
        <v>0</v>
      </c>
      <c r="H689" t="s">
        <v>2669</v>
      </c>
      <c r="I689">
        <v>0.22</v>
      </c>
      <c r="J689" t="s">
        <v>34</v>
      </c>
      <c r="K689">
        <v>47.624163000000003</v>
      </c>
      <c r="L689">
        <v>-122.188453</v>
      </c>
      <c r="M689" t="s">
        <v>2670</v>
      </c>
      <c r="N689" t="s">
        <v>2671</v>
      </c>
      <c r="O689" t="s">
        <v>2672</v>
      </c>
      <c r="P689">
        <v>440</v>
      </c>
      <c r="Q689">
        <v>1607</v>
      </c>
      <c r="R689">
        <v>1607</v>
      </c>
      <c r="S689">
        <v>1607</v>
      </c>
      <c r="T689">
        <v>1607</v>
      </c>
      <c r="W689">
        <v>9999</v>
      </c>
      <c r="X689" t="s">
        <v>38</v>
      </c>
      <c r="Y689">
        <v>1</v>
      </c>
      <c r="Z689">
        <f>ROUND(Table_hqolymsql14p_BridgeInventoryLocation_BRIDGEUNDERLOCATIONS[[#This Row],[VCMIN]] / 100, 0) * 12 + MOD(Table_hqolymsql14p_BridgeInventoryLocation_BRIDGEUNDERLOCATIONS[[#This Row],[VCMIN]], 100)</f>
        <v>199</v>
      </c>
      <c r="AA689">
        <f>Table_hqolymsql14p_BridgeInventoryLocation_BRIDGEUNDERLOCATIONS[[#This Row],[VCMIN_Inches]]-3</f>
        <v>196</v>
      </c>
      <c r="AB68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690" spans="1:28" x14ac:dyDescent="0.3">
      <c r="A690">
        <v>689</v>
      </c>
      <c r="B690" t="s">
        <v>2673</v>
      </c>
      <c r="C690" t="s">
        <v>2674</v>
      </c>
      <c r="D690" t="s">
        <v>2314</v>
      </c>
      <c r="E690">
        <v>0.34399999999999997</v>
      </c>
      <c r="G690">
        <v>0</v>
      </c>
      <c r="H690" t="s">
        <v>2675</v>
      </c>
      <c r="I690">
        <v>0.34</v>
      </c>
      <c r="J690" t="s">
        <v>34</v>
      </c>
      <c r="K690">
        <v>47.832566999999997</v>
      </c>
      <c r="L690">
        <v>-122.262855</v>
      </c>
      <c r="M690" t="s">
        <v>2676</v>
      </c>
      <c r="N690" t="s">
        <v>2677</v>
      </c>
      <c r="O690" t="s">
        <v>2678</v>
      </c>
      <c r="P690">
        <v>1270</v>
      </c>
      <c r="Q690">
        <v>1910</v>
      </c>
      <c r="R690">
        <v>1903</v>
      </c>
      <c r="S690">
        <v>1910</v>
      </c>
      <c r="T690">
        <v>1903</v>
      </c>
      <c r="W690">
        <v>9999</v>
      </c>
      <c r="X690" t="s">
        <v>38</v>
      </c>
      <c r="Y690">
        <v>1</v>
      </c>
      <c r="Z690">
        <f>ROUND(Table_hqolymsql14p_BridgeInventoryLocation_BRIDGEUNDERLOCATIONS[[#This Row],[VCMIN]] / 100, 0) * 12 + MOD(Table_hqolymsql14p_BridgeInventoryLocation_BRIDGEUNDERLOCATIONS[[#This Row],[VCMIN]], 100)</f>
        <v>231</v>
      </c>
      <c r="AA690">
        <f>Table_hqolymsql14p_BridgeInventoryLocation_BRIDGEUNDERLOCATIONS[[#This Row],[VCMIN_Inches]]-3</f>
        <v>228</v>
      </c>
      <c r="AB690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691" spans="1:28" x14ac:dyDescent="0.3">
      <c r="A691">
        <v>690</v>
      </c>
      <c r="B691" t="s">
        <v>2679</v>
      </c>
      <c r="C691" t="s">
        <v>2680</v>
      </c>
      <c r="D691" t="s">
        <v>2314</v>
      </c>
      <c r="E691">
        <v>28.36</v>
      </c>
      <c r="G691">
        <v>0</v>
      </c>
      <c r="H691" t="s">
        <v>45</v>
      </c>
      <c r="I691">
        <v>27.86</v>
      </c>
      <c r="J691" t="s">
        <v>34</v>
      </c>
      <c r="K691">
        <v>47.508308999999997</v>
      </c>
      <c r="L691">
        <v>-121.883718</v>
      </c>
      <c r="M691" t="s">
        <v>2681</v>
      </c>
      <c r="N691" t="s">
        <v>37</v>
      </c>
      <c r="O691" t="s">
        <v>48</v>
      </c>
      <c r="P691">
        <v>208</v>
      </c>
      <c r="Q691">
        <v>1610</v>
      </c>
      <c r="R691">
        <v>1610</v>
      </c>
      <c r="S691">
        <v>1610</v>
      </c>
      <c r="T691">
        <v>1610</v>
      </c>
      <c r="W691">
        <v>9999</v>
      </c>
      <c r="X691" t="s">
        <v>38</v>
      </c>
      <c r="Y691">
        <v>1</v>
      </c>
      <c r="Z691">
        <f>ROUND(Table_hqolymsql14p_BridgeInventoryLocation_BRIDGEUNDERLOCATIONS[[#This Row],[VCMIN]] / 100, 0) * 12 + MOD(Table_hqolymsql14p_BridgeInventoryLocation_BRIDGEUNDERLOCATIONS[[#This Row],[VCMIN]], 100)</f>
        <v>202</v>
      </c>
      <c r="AA691">
        <f>Table_hqolymsql14p_BridgeInventoryLocation_BRIDGEUNDERLOCATIONS[[#This Row],[VCMIN_Inches]]-3</f>
        <v>199</v>
      </c>
      <c r="AB69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692" spans="1:28" x14ac:dyDescent="0.3">
      <c r="A692">
        <v>691</v>
      </c>
      <c r="B692" t="s">
        <v>2682</v>
      </c>
      <c r="C692" t="s">
        <v>2683</v>
      </c>
      <c r="D692" t="s">
        <v>2314</v>
      </c>
      <c r="E692">
        <v>26.56</v>
      </c>
      <c r="G692">
        <v>0</v>
      </c>
      <c r="H692" t="s">
        <v>92</v>
      </c>
      <c r="I692">
        <v>26.59</v>
      </c>
      <c r="J692" t="s">
        <v>34</v>
      </c>
      <c r="K692">
        <v>46.677885000000003</v>
      </c>
      <c r="L692">
        <v>-120.481317</v>
      </c>
      <c r="M692" t="s">
        <v>2684</v>
      </c>
      <c r="N692" t="s">
        <v>2685</v>
      </c>
      <c r="O692" t="s">
        <v>95</v>
      </c>
      <c r="P692">
        <v>280</v>
      </c>
      <c r="Q692">
        <v>1704</v>
      </c>
      <c r="R692">
        <v>1611</v>
      </c>
      <c r="S692">
        <v>1704</v>
      </c>
      <c r="T692">
        <v>1611</v>
      </c>
      <c r="U692">
        <v>1709</v>
      </c>
      <c r="V692">
        <v>1706</v>
      </c>
      <c r="W692">
        <v>9999</v>
      </c>
      <c r="X692" t="s">
        <v>38</v>
      </c>
      <c r="Y692">
        <v>1</v>
      </c>
      <c r="Z692">
        <f>ROUND(Table_hqolymsql14p_BridgeInventoryLocation_BRIDGEUNDERLOCATIONS[[#This Row],[VCMIN]] / 100, 0) * 12 + MOD(Table_hqolymsql14p_BridgeInventoryLocation_BRIDGEUNDERLOCATIONS[[#This Row],[VCMIN]], 100)</f>
        <v>203</v>
      </c>
      <c r="AA692">
        <f>Table_hqolymsql14p_BridgeInventoryLocation_BRIDGEUNDERLOCATIONS[[#This Row],[VCMIN_Inches]]-3</f>
        <v>200</v>
      </c>
      <c r="AB69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693" spans="1:28" x14ac:dyDescent="0.3">
      <c r="A693">
        <v>692</v>
      </c>
      <c r="B693" t="s">
        <v>2686</v>
      </c>
      <c r="C693" t="s">
        <v>2687</v>
      </c>
      <c r="D693" t="s">
        <v>2314</v>
      </c>
      <c r="E693">
        <v>0.44800000000000001</v>
      </c>
      <c r="G693">
        <v>0</v>
      </c>
      <c r="H693" t="s">
        <v>2688</v>
      </c>
      <c r="I693">
        <v>0.45</v>
      </c>
      <c r="J693" t="s">
        <v>34</v>
      </c>
      <c r="K693">
        <v>46.623246999999999</v>
      </c>
      <c r="L693">
        <v>-120.560614</v>
      </c>
      <c r="M693" t="s">
        <v>2689</v>
      </c>
      <c r="N693" t="s">
        <v>365</v>
      </c>
      <c r="O693" t="s">
        <v>2690</v>
      </c>
      <c r="P693">
        <v>168</v>
      </c>
      <c r="Q693">
        <v>1909</v>
      </c>
      <c r="R693">
        <v>1909</v>
      </c>
      <c r="U693">
        <v>1909</v>
      </c>
      <c r="V693">
        <v>1909</v>
      </c>
      <c r="W693">
        <v>9999</v>
      </c>
      <c r="X693" t="s">
        <v>38</v>
      </c>
      <c r="Y693">
        <v>1</v>
      </c>
      <c r="Z693">
        <f>ROUND(Table_hqolymsql14p_BridgeInventoryLocation_BRIDGEUNDERLOCATIONS[[#This Row],[VCMIN]] / 100, 0) * 12 + MOD(Table_hqolymsql14p_BridgeInventoryLocation_BRIDGEUNDERLOCATIONS[[#This Row],[VCMIN]], 100)</f>
        <v>237</v>
      </c>
      <c r="AA693">
        <f>Table_hqolymsql14p_BridgeInventoryLocation_BRIDGEUNDERLOCATIONS[[#This Row],[VCMIN_Inches]]-3</f>
        <v>234</v>
      </c>
      <c r="AB693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694" spans="1:28" x14ac:dyDescent="0.3">
      <c r="A694">
        <v>693</v>
      </c>
      <c r="B694" t="s">
        <v>1464</v>
      </c>
      <c r="C694" t="s">
        <v>1465</v>
      </c>
      <c r="D694" t="s">
        <v>2314</v>
      </c>
      <c r="E694">
        <v>2E-3</v>
      </c>
      <c r="G694">
        <v>0</v>
      </c>
      <c r="H694" t="s">
        <v>2691</v>
      </c>
      <c r="I694">
        <v>0</v>
      </c>
      <c r="J694" t="s">
        <v>34</v>
      </c>
      <c r="K694">
        <v>47.758645000000001</v>
      </c>
      <c r="L694">
        <v>-122.18426100000001</v>
      </c>
      <c r="M694" t="s">
        <v>2692</v>
      </c>
      <c r="N694" t="s">
        <v>210</v>
      </c>
      <c r="O694" t="s">
        <v>1467</v>
      </c>
      <c r="P694">
        <v>2335</v>
      </c>
      <c r="Q694">
        <v>1804</v>
      </c>
      <c r="R694">
        <v>1804</v>
      </c>
      <c r="U694">
        <v>1804</v>
      </c>
      <c r="V694">
        <v>1804</v>
      </c>
      <c r="W694">
        <v>9999</v>
      </c>
      <c r="X694" t="s">
        <v>239</v>
      </c>
      <c r="Y694">
        <v>1</v>
      </c>
      <c r="Z694">
        <f>ROUND(Table_hqolymsql14p_BridgeInventoryLocation_BRIDGEUNDERLOCATIONS[[#This Row],[VCMIN]] / 100, 0) * 12 + MOD(Table_hqolymsql14p_BridgeInventoryLocation_BRIDGEUNDERLOCATIONS[[#This Row],[VCMIN]], 100)</f>
        <v>220</v>
      </c>
      <c r="AA694">
        <f>Table_hqolymsql14p_BridgeInventoryLocation_BRIDGEUNDERLOCATIONS[[#This Row],[VCMIN_Inches]]-3</f>
        <v>217</v>
      </c>
      <c r="AB694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695" spans="1:28" x14ac:dyDescent="0.3">
      <c r="A695">
        <v>694</v>
      </c>
      <c r="B695" t="s">
        <v>2693</v>
      </c>
      <c r="C695" t="s">
        <v>2694</v>
      </c>
      <c r="D695" t="s">
        <v>2314</v>
      </c>
      <c r="E695">
        <v>0.82</v>
      </c>
      <c r="G695">
        <v>0</v>
      </c>
      <c r="H695" t="s">
        <v>1028</v>
      </c>
      <c r="I695">
        <v>0.82</v>
      </c>
      <c r="J695" t="s">
        <v>34</v>
      </c>
      <c r="K695">
        <v>48.998137999999997</v>
      </c>
      <c r="L695">
        <v>-122.73482300000001</v>
      </c>
      <c r="M695" t="s">
        <v>1029</v>
      </c>
      <c r="N695" t="s">
        <v>1030</v>
      </c>
      <c r="O695" t="s">
        <v>2695</v>
      </c>
      <c r="P695">
        <v>64</v>
      </c>
      <c r="Q695">
        <v>1608</v>
      </c>
      <c r="R695">
        <v>1604</v>
      </c>
      <c r="S695">
        <v>1608</v>
      </c>
      <c r="T695">
        <v>1604</v>
      </c>
      <c r="W695">
        <v>9999</v>
      </c>
      <c r="X695" t="s">
        <v>38</v>
      </c>
      <c r="Y695">
        <v>1</v>
      </c>
      <c r="Z695">
        <f>ROUND(Table_hqolymsql14p_BridgeInventoryLocation_BRIDGEUNDERLOCATIONS[[#This Row],[VCMIN]] / 100, 0) * 12 + MOD(Table_hqolymsql14p_BridgeInventoryLocation_BRIDGEUNDERLOCATIONS[[#This Row],[VCMIN]], 100)</f>
        <v>196</v>
      </c>
      <c r="AA695">
        <f>Table_hqolymsql14p_BridgeInventoryLocation_BRIDGEUNDERLOCATIONS[[#This Row],[VCMIN_Inches]]-3</f>
        <v>193</v>
      </c>
      <c r="AB69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696" spans="1:28" x14ac:dyDescent="0.3">
      <c r="A696">
        <v>695</v>
      </c>
      <c r="B696" t="s">
        <v>2696</v>
      </c>
      <c r="C696" t="s">
        <v>2697</v>
      </c>
      <c r="D696" t="s">
        <v>2314</v>
      </c>
      <c r="E696">
        <v>58.01</v>
      </c>
      <c r="G696">
        <v>0</v>
      </c>
      <c r="H696" t="s">
        <v>607</v>
      </c>
      <c r="I696">
        <v>58.35</v>
      </c>
      <c r="J696" t="s">
        <v>34</v>
      </c>
      <c r="K696">
        <v>47.230697999999997</v>
      </c>
      <c r="L696">
        <v>-122.429023</v>
      </c>
      <c r="M696" t="s">
        <v>2698</v>
      </c>
      <c r="N696" t="s">
        <v>2699</v>
      </c>
      <c r="O696" t="s">
        <v>2700</v>
      </c>
      <c r="P696">
        <v>550</v>
      </c>
      <c r="Q696">
        <v>9912</v>
      </c>
      <c r="R696">
        <v>9912</v>
      </c>
      <c r="S696">
        <v>9912</v>
      </c>
      <c r="T696">
        <v>9912</v>
      </c>
      <c r="W696">
        <v>9999</v>
      </c>
      <c r="X696" t="s">
        <v>34</v>
      </c>
      <c r="Y696">
        <v>1</v>
      </c>
      <c r="Z696">
        <f>ROUND(Table_hqolymsql14p_BridgeInventoryLocation_BRIDGEUNDERLOCATIONS[[#This Row],[VCMIN]] / 100, 0) * 12 + MOD(Table_hqolymsql14p_BridgeInventoryLocation_BRIDGEUNDERLOCATIONS[[#This Row],[VCMIN]], 100)</f>
        <v>1200</v>
      </c>
      <c r="AA696">
        <f>Table_hqolymsql14p_BridgeInventoryLocation_BRIDGEUNDERLOCATIONS[[#This Row],[VCMIN_Inches]]-3</f>
        <v>1197</v>
      </c>
      <c r="AB696">
        <f>(TRUNC((Table_hqolymsql14p_BridgeInventoryLocation_BRIDGEUNDERLOCATIONS[[#This Row],[Reported Inches]]/12))*100) + MOD(Table_hqolymsql14p_BridgeInventoryLocation_BRIDGEUNDERLOCATIONS[[#This Row],[Reported Inches]], 12)</f>
        <v>9909</v>
      </c>
    </row>
    <row r="697" spans="1:28" x14ac:dyDescent="0.3">
      <c r="A697">
        <v>696</v>
      </c>
      <c r="B697" t="s">
        <v>211</v>
      </c>
      <c r="C697" t="s">
        <v>212</v>
      </c>
      <c r="D697" t="s">
        <v>2314</v>
      </c>
      <c r="E697">
        <v>0.11</v>
      </c>
      <c r="G697">
        <v>0</v>
      </c>
      <c r="H697" t="s">
        <v>2701</v>
      </c>
      <c r="I697">
        <v>0.11</v>
      </c>
      <c r="J697" t="s">
        <v>34</v>
      </c>
      <c r="K697">
        <v>47.585684999999998</v>
      </c>
      <c r="L697">
        <v>-122.22648700000001</v>
      </c>
      <c r="M697" t="s">
        <v>2702</v>
      </c>
      <c r="N697" t="s">
        <v>214</v>
      </c>
      <c r="O697" t="s">
        <v>37</v>
      </c>
      <c r="P697">
        <v>275</v>
      </c>
      <c r="Q697">
        <v>1808</v>
      </c>
      <c r="R697">
        <v>1808</v>
      </c>
      <c r="U697">
        <v>1808</v>
      </c>
      <c r="V697">
        <v>1808</v>
      </c>
      <c r="W697">
        <v>9999</v>
      </c>
      <c r="X697" t="s">
        <v>645</v>
      </c>
      <c r="Y697">
        <v>1</v>
      </c>
      <c r="Z697">
        <f>ROUND(Table_hqolymsql14p_BridgeInventoryLocation_BRIDGEUNDERLOCATIONS[[#This Row],[VCMIN]] / 100, 0) * 12 + MOD(Table_hqolymsql14p_BridgeInventoryLocation_BRIDGEUNDERLOCATIONS[[#This Row],[VCMIN]], 100)</f>
        <v>224</v>
      </c>
      <c r="AA697">
        <f>Table_hqolymsql14p_BridgeInventoryLocation_BRIDGEUNDERLOCATIONS[[#This Row],[VCMIN_Inches]]-3</f>
        <v>221</v>
      </c>
      <c r="AB697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698" spans="1:28" x14ac:dyDescent="0.3">
      <c r="A698">
        <v>697</v>
      </c>
      <c r="B698" t="s">
        <v>2703</v>
      </c>
      <c r="C698" t="s">
        <v>2704</v>
      </c>
      <c r="D698" t="s">
        <v>2314</v>
      </c>
      <c r="E698">
        <v>62.27</v>
      </c>
      <c r="G698">
        <v>0</v>
      </c>
      <c r="H698" t="s">
        <v>2705</v>
      </c>
      <c r="I698">
        <v>62.28</v>
      </c>
      <c r="J698" t="s">
        <v>34</v>
      </c>
      <c r="K698">
        <v>46.144702000000002</v>
      </c>
      <c r="L698">
        <v>-122.897423</v>
      </c>
      <c r="M698" t="s">
        <v>2706</v>
      </c>
      <c r="N698" t="s">
        <v>113</v>
      </c>
      <c r="O698" t="s">
        <v>2707</v>
      </c>
      <c r="P698">
        <v>132</v>
      </c>
      <c r="Q698">
        <v>1704</v>
      </c>
      <c r="R698">
        <v>1701</v>
      </c>
      <c r="S698">
        <v>1704</v>
      </c>
      <c r="T698">
        <v>1701</v>
      </c>
      <c r="W698">
        <v>9999</v>
      </c>
      <c r="X698" t="s">
        <v>38</v>
      </c>
      <c r="Y698">
        <v>1</v>
      </c>
      <c r="Z698">
        <f>ROUND(Table_hqolymsql14p_BridgeInventoryLocation_BRIDGEUNDERLOCATIONS[[#This Row],[VCMIN]] / 100, 0) * 12 + MOD(Table_hqolymsql14p_BridgeInventoryLocation_BRIDGEUNDERLOCATIONS[[#This Row],[VCMIN]], 100)</f>
        <v>205</v>
      </c>
      <c r="AA698">
        <f>Table_hqolymsql14p_BridgeInventoryLocation_BRIDGEUNDERLOCATIONS[[#This Row],[VCMIN_Inches]]-3</f>
        <v>202</v>
      </c>
      <c r="AB698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699" spans="1:28" x14ac:dyDescent="0.3">
      <c r="A699">
        <v>698</v>
      </c>
      <c r="B699" t="s">
        <v>193</v>
      </c>
      <c r="C699" t="s">
        <v>194</v>
      </c>
      <c r="D699" t="s">
        <v>2314</v>
      </c>
      <c r="E699">
        <v>6.3719999999999999</v>
      </c>
      <c r="G699">
        <v>0</v>
      </c>
      <c r="H699" t="s">
        <v>195</v>
      </c>
      <c r="I699">
        <v>32.96</v>
      </c>
      <c r="J699" t="s">
        <v>34</v>
      </c>
      <c r="K699">
        <v>45.682450000000003</v>
      </c>
      <c r="L699">
        <v>-122.59202000000001</v>
      </c>
      <c r="M699" t="s">
        <v>196</v>
      </c>
      <c r="N699" t="s">
        <v>197</v>
      </c>
      <c r="O699" t="s">
        <v>198</v>
      </c>
      <c r="P699">
        <v>559</v>
      </c>
      <c r="Q699">
        <v>1801</v>
      </c>
      <c r="R699">
        <v>1801</v>
      </c>
      <c r="S699">
        <v>1801</v>
      </c>
      <c r="T699">
        <v>1801</v>
      </c>
      <c r="U699">
        <v>1801</v>
      </c>
      <c r="V699">
        <v>1801</v>
      </c>
      <c r="W699">
        <v>9999</v>
      </c>
      <c r="X699" t="s">
        <v>38</v>
      </c>
      <c r="Y699">
        <v>1</v>
      </c>
      <c r="Z699">
        <f>ROUND(Table_hqolymsql14p_BridgeInventoryLocation_BRIDGEUNDERLOCATIONS[[#This Row],[VCMIN]] / 100, 0) * 12 + MOD(Table_hqolymsql14p_BridgeInventoryLocation_BRIDGEUNDERLOCATIONS[[#This Row],[VCMIN]], 100)</f>
        <v>217</v>
      </c>
      <c r="AA699">
        <f>Table_hqolymsql14p_BridgeInventoryLocation_BRIDGEUNDERLOCATIONS[[#This Row],[VCMIN_Inches]]-3</f>
        <v>214</v>
      </c>
      <c r="AB699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700" spans="1:28" x14ac:dyDescent="0.3">
      <c r="A700">
        <v>699</v>
      </c>
      <c r="B700" t="s">
        <v>1875</v>
      </c>
      <c r="C700" t="s">
        <v>1876</v>
      </c>
      <c r="D700" t="s">
        <v>2314</v>
      </c>
      <c r="E700">
        <v>0.25</v>
      </c>
      <c r="G700">
        <v>0</v>
      </c>
      <c r="H700" t="s">
        <v>2708</v>
      </c>
      <c r="I700">
        <v>0.25</v>
      </c>
      <c r="J700" t="s">
        <v>34</v>
      </c>
      <c r="K700">
        <v>47.849831000000002</v>
      </c>
      <c r="L700">
        <v>-122.25757900000001</v>
      </c>
      <c r="M700" t="s">
        <v>2709</v>
      </c>
      <c r="N700" t="s">
        <v>678</v>
      </c>
      <c r="O700" t="s">
        <v>113</v>
      </c>
      <c r="P700">
        <v>323</v>
      </c>
      <c r="Q700">
        <v>1707</v>
      </c>
      <c r="R700">
        <v>1707</v>
      </c>
      <c r="S700">
        <v>1707</v>
      </c>
      <c r="T700">
        <v>1707</v>
      </c>
      <c r="W700">
        <v>9999</v>
      </c>
      <c r="X700" t="s">
        <v>89</v>
      </c>
      <c r="Y700">
        <v>1</v>
      </c>
      <c r="Z700">
        <f>ROUND(Table_hqolymsql14p_BridgeInventoryLocation_BRIDGEUNDERLOCATIONS[[#This Row],[VCMIN]] / 100, 0) * 12 + MOD(Table_hqolymsql14p_BridgeInventoryLocation_BRIDGEUNDERLOCATIONS[[#This Row],[VCMIN]], 100)</f>
        <v>211</v>
      </c>
      <c r="AA700">
        <f>Table_hqolymsql14p_BridgeInventoryLocation_BRIDGEUNDERLOCATIONS[[#This Row],[VCMIN_Inches]]-3</f>
        <v>208</v>
      </c>
      <c r="AB700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701" spans="1:28" x14ac:dyDescent="0.3">
      <c r="A701">
        <v>700</v>
      </c>
      <c r="B701" t="s">
        <v>2710</v>
      </c>
      <c r="C701" t="s">
        <v>2711</v>
      </c>
      <c r="D701" t="s">
        <v>2314</v>
      </c>
      <c r="E701">
        <v>0.43</v>
      </c>
      <c r="G701">
        <v>0</v>
      </c>
      <c r="H701" t="s">
        <v>2712</v>
      </c>
      <c r="I701">
        <v>0.24</v>
      </c>
      <c r="J701" t="s">
        <v>34</v>
      </c>
      <c r="K701">
        <v>47.236618</v>
      </c>
      <c r="L701">
        <v>-122.46323700000001</v>
      </c>
      <c r="M701" t="s">
        <v>2713</v>
      </c>
      <c r="N701" t="s">
        <v>2714</v>
      </c>
      <c r="O701" t="s">
        <v>2715</v>
      </c>
      <c r="P701">
        <v>150</v>
      </c>
      <c r="Q701">
        <v>1609</v>
      </c>
      <c r="R701">
        <v>1605</v>
      </c>
      <c r="S701">
        <v>1609</v>
      </c>
      <c r="T701">
        <v>1605</v>
      </c>
      <c r="W701">
        <v>9999</v>
      </c>
      <c r="X701" t="s">
        <v>38</v>
      </c>
      <c r="Y701">
        <v>1</v>
      </c>
      <c r="Z701">
        <f>ROUND(Table_hqolymsql14p_BridgeInventoryLocation_BRIDGEUNDERLOCATIONS[[#This Row],[VCMIN]] / 100, 0) * 12 + MOD(Table_hqolymsql14p_BridgeInventoryLocation_BRIDGEUNDERLOCATIONS[[#This Row],[VCMIN]], 100)</f>
        <v>197</v>
      </c>
      <c r="AA701">
        <f>Table_hqolymsql14p_BridgeInventoryLocation_BRIDGEUNDERLOCATIONS[[#This Row],[VCMIN_Inches]]-3</f>
        <v>194</v>
      </c>
      <c r="AB70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702" spans="1:28" x14ac:dyDescent="0.3">
      <c r="A702">
        <v>701</v>
      </c>
      <c r="B702" t="s">
        <v>2577</v>
      </c>
      <c r="C702" t="s">
        <v>2578</v>
      </c>
      <c r="D702" t="s">
        <v>2314</v>
      </c>
      <c r="E702">
        <v>68.91</v>
      </c>
      <c r="G702">
        <v>0</v>
      </c>
      <c r="H702" t="s">
        <v>92</v>
      </c>
      <c r="I702">
        <v>68.94</v>
      </c>
      <c r="J702" t="s">
        <v>34</v>
      </c>
      <c r="K702">
        <v>46.306234000000003</v>
      </c>
      <c r="L702">
        <v>-119.978413</v>
      </c>
      <c r="M702" t="s">
        <v>2579</v>
      </c>
      <c r="N702" t="s">
        <v>2580</v>
      </c>
      <c r="O702" t="s">
        <v>95</v>
      </c>
      <c r="P702">
        <v>233</v>
      </c>
      <c r="Q702">
        <v>1611</v>
      </c>
      <c r="R702">
        <v>1605</v>
      </c>
      <c r="S702">
        <v>1611</v>
      </c>
      <c r="T702">
        <v>1605</v>
      </c>
      <c r="U702">
        <v>1611</v>
      </c>
      <c r="V702">
        <v>1605</v>
      </c>
      <c r="W702">
        <v>9999</v>
      </c>
      <c r="X702" t="s">
        <v>38</v>
      </c>
      <c r="Y702">
        <v>1</v>
      </c>
      <c r="Z702">
        <f>ROUND(Table_hqolymsql14p_BridgeInventoryLocation_BRIDGEUNDERLOCATIONS[[#This Row],[VCMIN]] / 100, 0) * 12 + MOD(Table_hqolymsql14p_BridgeInventoryLocation_BRIDGEUNDERLOCATIONS[[#This Row],[VCMIN]], 100)</f>
        <v>197</v>
      </c>
      <c r="AA702">
        <f>Table_hqolymsql14p_BridgeInventoryLocation_BRIDGEUNDERLOCATIONS[[#This Row],[VCMIN_Inches]]-3</f>
        <v>194</v>
      </c>
      <c r="AB70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703" spans="1:28" x14ac:dyDescent="0.3">
      <c r="A703">
        <v>702</v>
      </c>
      <c r="B703" t="s">
        <v>654</v>
      </c>
      <c r="C703" t="s">
        <v>655</v>
      </c>
      <c r="D703" t="s">
        <v>2314</v>
      </c>
      <c r="E703">
        <v>68.62</v>
      </c>
      <c r="G703">
        <v>0</v>
      </c>
      <c r="H703" t="s">
        <v>33</v>
      </c>
      <c r="I703">
        <v>70.3</v>
      </c>
      <c r="J703" t="s">
        <v>34</v>
      </c>
      <c r="K703">
        <v>47.249988000000002</v>
      </c>
      <c r="L703">
        <v>-121.189905</v>
      </c>
      <c r="M703" t="s">
        <v>656</v>
      </c>
      <c r="N703" t="s">
        <v>657</v>
      </c>
      <c r="O703" t="s">
        <v>37</v>
      </c>
      <c r="P703">
        <v>206</v>
      </c>
      <c r="Q703">
        <v>1611</v>
      </c>
      <c r="R703">
        <v>1607</v>
      </c>
      <c r="S703">
        <v>1611</v>
      </c>
      <c r="T703">
        <v>1607</v>
      </c>
      <c r="U703">
        <v>1701</v>
      </c>
      <c r="V703">
        <v>1611</v>
      </c>
      <c r="W703">
        <v>9999</v>
      </c>
      <c r="X703" t="s">
        <v>38</v>
      </c>
      <c r="Y703">
        <v>1</v>
      </c>
      <c r="Z703">
        <f>ROUND(Table_hqolymsql14p_BridgeInventoryLocation_BRIDGEUNDERLOCATIONS[[#This Row],[VCMIN]] / 100, 0) * 12 + MOD(Table_hqolymsql14p_BridgeInventoryLocation_BRIDGEUNDERLOCATIONS[[#This Row],[VCMIN]], 100)</f>
        <v>199</v>
      </c>
      <c r="AA703">
        <f>Table_hqolymsql14p_BridgeInventoryLocation_BRIDGEUNDERLOCATIONS[[#This Row],[VCMIN_Inches]]-3</f>
        <v>196</v>
      </c>
      <c r="AB70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704" spans="1:28" x14ac:dyDescent="0.3">
      <c r="A704">
        <v>703</v>
      </c>
      <c r="B704" t="s">
        <v>1055</v>
      </c>
      <c r="C704" t="s">
        <v>1056</v>
      </c>
      <c r="D704" t="s">
        <v>2314</v>
      </c>
      <c r="E704">
        <v>280.37</v>
      </c>
      <c r="G704">
        <v>0</v>
      </c>
      <c r="H704" t="s">
        <v>33</v>
      </c>
      <c r="I704">
        <v>282.67</v>
      </c>
      <c r="J704" t="s">
        <v>34</v>
      </c>
      <c r="K704">
        <v>47.653843999999999</v>
      </c>
      <c r="L704">
        <v>-117.38290000000001</v>
      </c>
      <c r="M704" t="s">
        <v>1057</v>
      </c>
      <c r="N704" t="s">
        <v>1058</v>
      </c>
      <c r="O704" t="s">
        <v>37</v>
      </c>
      <c r="P704">
        <v>476</v>
      </c>
      <c r="Q704">
        <v>2106</v>
      </c>
      <c r="R704">
        <v>2000</v>
      </c>
      <c r="S704">
        <v>2106</v>
      </c>
      <c r="T704">
        <v>2000</v>
      </c>
      <c r="U704">
        <v>2107</v>
      </c>
      <c r="V704">
        <v>1909</v>
      </c>
      <c r="W704">
        <v>9999</v>
      </c>
      <c r="X704" t="s">
        <v>38</v>
      </c>
      <c r="Y704">
        <v>1</v>
      </c>
      <c r="Z704">
        <f>ROUND(Table_hqolymsql14p_BridgeInventoryLocation_BRIDGEUNDERLOCATIONS[[#This Row],[VCMIN]] / 100, 0) * 12 + MOD(Table_hqolymsql14p_BridgeInventoryLocation_BRIDGEUNDERLOCATIONS[[#This Row],[VCMIN]], 100)</f>
        <v>240</v>
      </c>
      <c r="AA704">
        <f>Table_hqolymsql14p_BridgeInventoryLocation_BRIDGEUNDERLOCATIONS[[#This Row],[VCMIN_Inches]]-3</f>
        <v>237</v>
      </c>
      <c r="AB704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705" spans="1:28" x14ac:dyDescent="0.3">
      <c r="A705">
        <v>704</v>
      </c>
      <c r="B705" t="s">
        <v>2716</v>
      </c>
      <c r="C705" t="s">
        <v>2717</v>
      </c>
      <c r="D705" t="s">
        <v>2314</v>
      </c>
      <c r="E705">
        <v>0.46600000000000003</v>
      </c>
      <c r="G705">
        <v>0</v>
      </c>
      <c r="H705" t="s">
        <v>2688</v>
      </c>
      <c r="I705">
        <v>0.47</v>
      </c>
      <c r="J705" t="s">
        <v>34</v>
      </c>
      <c r="K705">
        <v>46.622992000000004</v>
      </c>
      <c r="L705">
        <v>-120.56058400000001</v>
      </c>
      <c r="M705" t="s">
        <v>2689</v>
      </c>
      <c r="N705" t="s">
        <v>365</v>
      </c>
      <c r="O705" t="s">
        <v>2690</v>
      </c>
      <c r="P705">
        <v>151</v>
      </c>
      <c r="Q705">
        <v>1708</v>
      </c>
      <c r="R705">
        <v>1708</v>
      </c>
      <c r="U705">
        <v>1708</v>
      </c>
      <c r="V705">
        <v>1708</v>
      </c>
      <c r="W705">
        <v>9999</v>
      </c>
      <c r="X705" t="s">
        <v>38</v>
      </c>
      <c r="Y705">
        <v>1</v>
      </c>
      <c r="Z705">
        <f>ROUND(Table_hqolymsql14p_BridgeInventoryLocation_BRIDGEUNDERLOCATIONS[[#This Row],[VCMIN]] / 100, 0) * 12 + MOD(Table_hqolymsql14p_BridgeInventoryLocation_BRIDGEUNDERLOCATIONS[[#This Row],[VCMIN]], 100)</f>
        <v>212</v>
      </c>
      <c r="AA705">
        <f>Table_hqolymsql14p_BridgeInventoryLocation_BRIDGEUNDERLOCATIONS[[#This Row],[VCMIN_Inches]]-3</f>
        <v>209</v>
      </c>
      <c r="AB705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706" spans="1:28" x14ac:dyDescent="0.3">
      <c r="A706">
        <v>705</v>
      </c>
      <c r="B706" t="s">
        <v>465</v>
      </c>
      <c r="C706" t="s">
        <v>466</v>
      </c>
      <c r="D706" t="s">
        <v>2314</v>
      </c>
      <c r="E706">
        <v>11.016999999999999</v>
      </c>
      <c r="G706">
        <v>0</v>
      </c>
      <c r="H706" t="s">
        <v>207</v>
      </c>
      <c r="I706">
        <v>11.07</v>
      </c>
      <c r="J706" t="s">
        <v>34</v>
      </c>
      <c r="K706">
        <v>47.758557000000003</v>
      </c>
      <c r="L706">
        <v>-122.18494699999999</v>
      </c>
      <c r="M706" t="s">
        <v>467</v>
      </c>
      <c r="N706" t="s">
        <v>468</v>
      </c>
      <c r="O706" t="s">
        <v>469</v>
      </c>
      <c r="P706">
        <v>1469</v>
      </c>
      <c r="Q706">
        <v>2611</v>
      </c>
      <c r="R706">
        <v>2411</v>
      </c>
      <c r="S706">
        <v>2611</v>
      </c>
      <c r="T706">
        <v>2411</v>
      </c>
      <c r="U706">
        <v>3409</v>
      </c>
      <c r="V706">
        <v>3210</v>
      </c>
      <c r="W706">
        <v>9999</v>
      </c>
      <c r="X706" t="s">
        <v>239</v>
      </c>
      <c r="Y706">
        <v>1</v>
      </c>
      <c r="Z706">
        <f>ROUND(Table_hqolymsql14p_BridgeInventoryLocation_BRIDGEUNDERLOCATIONS[[#This Row],[VCMIN]] / 100, 0) * 12 + MOD(Table_hqolymsql14p_BridgeInventoryLocation_BRIDGEUNDERLOCATIONS[[#This Row],[VCMIN]], 100)</f>
        <v>299</v>
      </c>
      <c r="AA706">
        <f>Table_hqolymsql14p_BridgeInventoryLocation_BRIDGEUNDERLOCATIONS[[#This Row],[VCMIN_Inches]]-3</f>
        <v>296</v>
      </c>
      <c r="AB706">
        <f>(TRUNC((Table_hqolymsql14p_BridgeInventoryLocation_BRIDGEUNDERLOCATIONS[[#This Row],[Reported Inches]]/12))*100) + MOD(Table_hqolymsql14p_BridgeInventoryLocation_BRIDGEUNDERLOCATIONS[[#This Row],[Reported Inches]], 12)</f>
        <v>2408</v>
      </c>
    </row>
    <row r="707" spans="1:28" x14ac:dyDescent="0.3">
      <c r="A707">
        <v>706</v>
      </c>
      <c r="B707" t="s">
        <v>650</v>
      </c>
      <c r="C707" t="s">
        <v>651</v>
      </c>
      <c r="D707" t="s">
        <v>2314</v>
      </c>
      <c r="E707">
        <v>0.34</v>
      </c>
      <c r="G707">
        <v>0</v>
      </c>
      <c r="H707" t="s">
        <v>2718</v>
      </c>
      <c r="I707">
        <v>0.34</v>
      </c>
      <c r="J707" t="s">
        <v>34</v>
      </c>
      <c r="K707">
        <v>47.793725000000002</v>
      </c>
      <c r="L707">
        <v>-122.21261199999999</v>
      </c>
      <c r="M707" t="s">
        <v>2719</v>
      </c>
      <c r="N707" t="s">
        <v>653</v>
      </c>
      <c r="O707" t="s">
        <v>101</v>
      </c>
      <c r="P707">
        <v>606</v>
      </c>
      <c r="Q707">
        <v>2003</v>
      </c>
      <c r="R707">
        <v>2003</v>
      </c>
      <c r="U707">
        <v>2003</v>
      </c>
      <c r="V707">
        <v>2003</v>
      </c>
      <c r="W707">
        <v>9999</v>
      </c>
      <c r="X707" t="s">
        <v>239</v>
      </c>
      <c r="Y707">
        <v>1</v>
      </c>
      <c r="Z707">
        <f>ROUND(Table_hqolymsql14p_BridgeInventoryLocation_BRIDGEUNDERLOCATIONS[[#This Row],[VCMIN]] / 100, 0) * 12 + MOD(Table_hqolymsql14p_BridgeInventoryLocation_BRIDGEUNDERLOCATIONS[[#This Row],[VCMIN]], 100)</f>
        <v>243</v>
      </c>
      <c r="AA707">
        <f>Table_hqolymsql14p_BridgeInventoryLocation_BRIDGEUNDERLOCATIONS[[#This Row],[VCMIN_Inches]]-3</f>
        <v>240</v>
      </c>
      <c r="AB707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708" spans="1:28" x14ac:dyDescent="0.3">
      <c r="A708">
        <v>707</v>
      </c>
      <c r="B708" t="s">
        <v>2720</v>
      </c>
      <c r="C708" t="s">
        <v>2721</v>
      </c>
      <c r="D708" t="s">
        <v>2314</v>
      </c>
      <c r="E708">
        <v>1.752</v>
      </c>
      <c r="G708">
        <v>0</v>
      </c>
      <c r="H708" t="s">
        <v>145</v>
      </c>
      <c r="I708">
        <v>1.75</v>
      </c>
      <c r="J708" t="s">
        <v>34</v>
      </c>
      <c r="K708">
        <v>47.986088000000002</v>
      </c>
      <c r="L708">
        <v>-122.21402999999999</v>
      </c>
      <c r="M708" t="s">
        <v>2722</v>
      </c>
      <c r="N708" t="s">
        <v>426</v>
      </c>
      <c r="O708" t="s">
        <v>1539</v>
      </c>
      <c r="P708">
        <v>60</v>
      </c>
      <c r="Q708">
        <v>1600</v>
      </c>
      <c r="R708">
        <v>1600</v>
      </c>
      <c r="S708">
        <v>1600</v>
      </c>
      <c r="T708">
        <v>1600</v>
      </c>
      <c r="W708">
        <v>9999</v>
      </c>
      <c r="X708" t="s">
        <v>38</v>
      </c>
      <c r="Y708">
        <v>1</v>
      </c>
      <c r="Z708">
        <f>ROUND(Table_hqolymsql14p_BridgeInventoryLocation_BRIDGEUNDERLOCATIONS[[#This Row],[VCMIN]] / 100, 0) * 12 + MOD(Table_hqolymsql14p_BridgeInventoryLocation_BRIDGEUNDERLOCATIONS[[#This Row],[VCMIN]], 100)</f>
        <v>192</v>
      </c>
      <c r="AA708">
        <f>Table_hqolymsql14p_BridgeInventoryLocation_BRIDGEUNDERLOCATIONS[[#This Row],[VCMIN_Inches]]-3</f>
        <v>189</v>
      </c>
      <c r="AB70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709" spans="1:28" x14ac:dyDescent="0.3">
      <c r="A709">
        <v>708</v>
      </c>
      <c r="B709" t="s">
        <v>431</v>
      </c>
      <c r="C709" t="s">
        <v>432</v>
      </c>
      <c r="D709" t="s">
        <v>2314</v>
      </c>
      <c r="E709">
        <v>6.36</v>
      </c>
      <c r="G709">
        <v>0</v>
      </c>
      <c r="H709" t="s">
        <v>1061</v>
      </c>
      <c r="I709">
        <v>8.35</v>
      </c>
      <c r="J709" t="s">
        <v>34</v>
      </c>
      <c r="K709">
        <v>47.578066</v>
      </c>
      <c r="L709">
        <v>-122.207358</v>
      </c>
      <c r="M709" t="s">
        <v>2723</v>
      </c>
      <c r="N709" t="s">
        <v>434</v>
      </c>
      <c r="O709" t="s">
        <v>37</v>
      </c>
      <c r="P709">
        <v>238</v>
      </c>
      <c r="Q709">
        <v>2302</v>
      </c>
      <c r="R709">
        <v>2302</v>
      </c>
      <c r="S709">
        <v>2302</v>
      </c>
      <c r="T709">
        <v>2302</v>
      </c>
      <c r="W709">
        <v>9999</v>
      </c>
      <c r="X709" t="s">
        <v>89</v>
      </c>
      <c r="Y709">
        <v>1</v>
      </c>
      <c r="Z709">
        <f>ROUND(Table_hqolymsql14p_BridgeInventoryLocation_BRIDGEUNDERLOCATIONS[[#This Row],[VCMIN]] / 100, 0) * 12 + MOD(Table_hqolymsql14p_BridgeInventoryLocation_BRIDGEUNDERLOCATIONS[[#This Row],[VCMIN]], 100)</f>
        <v>278</v>
      </c>
      <c r="AA709">
        <f>Table_hqolymsql14p_BridgeInventoryLocation_BRIDGEUNDERLOCATIONS[[#This Row],[VCMIN_Inches]]-3</f>
        <v>275</v>
      </c>
      <c r="AB709">
        <f>(TRUNC((Table_hqolymsql14p_BridgeInventoryLocation_BRIDGEUNDERLOCATIONS[[#This Row],[Reported Inches]]/12))*100) + MOD(Table_hqolymsql14p_BridgeInventoryLocation_BRIDGEUNDERLOCATIONS[[#This Row],[Reported Inches]], 12)</f>
        <v>2211</v>
      </c>
    </row>
    <row r="710" spans="1:28" x14ac:dyDescent="0.3">
      <c r="A710">
        <v>709</v>
      </c>
      <c r="B710" t="s">
        <v>2498</v>
      </c>
      <c r="C710" t="s">
        <v>2499</v>
      </c>
      <c r="D710" t="s">
        <v>2314</v>
      </c>
      <c r="E710">
        <v>73.540000000000006</v>
      </c>
      <c r="G710">
        <v>0</v>
      </c>
      <c r="H710" t="s">
        <v>92</v>
      </c>
      <c r="I710">
        <v>73.569999999999993</v>
      </c>
      <c r="J710" t="s">
        <v>34</v>
      </c>
      <c r="K710">
        <v>46.266322000000002</v>
      </c>
      <c r="L710">
        <v>-119.905089</v>
      </c>
      <c r="M710" t="s">
        <v>2500</v>
      </c>
      <c r="N710" t="s">
        <v>2501</v>
      </c>
      <c r="O710" t="s">
        <v>95</v>
      </c>
      <c r="P710">
        <v>262</v>
      </c>
      <c r="Q710">
        <v>1609</v>
      </c>
      <c r="R710">
        <v>1609</v>
      </c>
      <c r="S710">
        <v>1609</v>
      </c>
      <c r="T710">
        <v>1609</v>
      </c>
      <c r="U710">
        <v>1705</v>
      </c>
      <c r="V710">
        <v>1700</v>
      </c>
      <c r="W710">
        <v>9999</v>
      </c>
      <c r="X710" t="s">
        <v>38</v>
      </c>
      <c r="Y710">
        <v>1</v>
      </c>
      <c r="Z710">
        <f>ROUND(Table_hqolymsql14p_BridgeInventoryLocation_BRIDGEUNDERLOCATIONS[[#This Row],[VCMIN]] / 100, 0) * 12 + MOD(Table_hqolymsql14p_BridgeInventoryLocation_BRIDGEUNDERLOCATIONS[[#This Row],[VCMIN]], 100)</f>
        <v>201</v>
      </c>
      <c r="AA710">
        <f>Table_hqolymsql14p_BridgeInventoryLocation_BRIDGEUNDERLOCATIONS[[#This Row],[VCMIN_Inches]]-3</f>
        <v>198</v>
      </c>
      <c r="AB71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711" spans="1:28" x14ac:dyDescent="0.3">
      <c r="A711">
        <v>710</v>
      </c>
      <c r="B711" t="s">
        <v>244</v>
      </c>
      <c r="C711" t="s">
        <v>245</v>
      </c>
      <c r="D711" t="s">
        <v>2314</v>
      </c>
      <c r="E711">
        <v>15.65</v>
      </c>
      <c r="G711">
        <v>0</v>
      </c>
      <c r="H711" t="s">
        <v>201</v>
      </c>
      <c r="I711">
        <v>17.73</v>
      </c>
      <c r="J711" t="s">
        <v>34</v>
      </c>
      <c r="K711">
        <v>47.398491999999997</v>
      </c>
      <c r="L711">
        <v>-122.62203599999999</v>
      </c>
      <c r="M711" t="s">
        <v>246</v>
      </c>
      <c r="N711" t="s">
        <v>247</v>
      </c>
      <c r="O711" t="s">
        <v>204</v>
      </c>
      <c r="P711">
        <v>215</v>
      </c>
      <c r="Q711">
        <v>1701</v>
      </c>
      <c r="R711">
        <v>1610</v>
      </c>
      <c r="S711">
        <v>1701</v>
      </c>
      <c r="T711">
        <v>1610</v>
      </c>
      <c r="U711">
        <v>1709</v>
      </c>
      <c r="V711">
        <v>1707</v>
      </c>
      <c r="W711">
        <v>9999</v>
      </c>
      <c r="X711" t="s">
        <v>38</v>
      </c>
      <c r="Y711">
        <v>1</v>
      </c>
      <c r="Z711">
        <f>ROUND(Table_hqolymsql14p_BridgeInventoryLocation_BRIDGEUNDERLOCATIONS[[#This Row],[VCMIN]] / 100, 0) * 12 + MOD(Table_hqolymsql14p_BridgeInventoryLocation_BRIDGEUNDERLOCATIONS[[#This Row],[VCMIN]], 100)</f>
        <v>202</v>
      </c>
      <c r="AA711">
        <f>Table_hqolymsql14p_BridgeInventoryLocation_BRIDGEUNDERLOCATIONS[[#This Row],[VCMIN_Inches]]-3</f>
        <v>199</v>
      </c>
      <c r="AB71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712" spans="1:28" x14ac:dyDescent="0.3">
      <c r="A712">
        <v>711</v>
      </c>
      <c r="B712" t="s">
        <v>2724</v>
      </c>
      <c r="C712" t="s">
        <v>2725</v>
      </c>
      <c r="D712" t="s">
        <v>2314</v>
      </c>
      <c r="E712">
        <v>0.254</v>
      </c>
      <c r="G712">
        <v>0</v>
      </c>
      <c r="H712" t="s">
        <v>2726</v>
      </c>
      <c r="I712">
        <v>0.25</v>
      </c>
      <c r="J712" t="s">
        <v>34</v>
      </c>
      <c r="K712">
        <v>46.539149999999999</v>
      </c>
      <c r="L712">
        <v>-120.47385300000001</v>
      </c>
      <c r="M712" t="s">
        <v>2727</v>
      </c>
      <c r="N712" t="s">
        <v>1694</v>
      </c>
      <c r="O712" t="s">
        <v>2728</v>
      </c>
      <c r="P712">
        <v>1315</v>
      </c>
      <c r="Q712">
        <v>2610</v>
      </c>
      <c r="R712">
        <v>2610</v>
      </c>
      <c r="S712">
        <v>2610</v>
      </c>
      <c r="T712">
        <v>2610</v>
      </c>
      <c r="W712">
        <v>9999</v>
      </c>
      <c r="X712" t="s">
        <v>239</v>
      </c>
      <c r="Y712">
        <v>1</v>
      </c>
      <c r="Z712">
        <f>ROUND(Table_hqolymsql14p_BridgeInventoryLocation_BRIDGEUNDERLOCATIONS[[#This Row],[VCMIN]] / 100, 0) * 12 + MOD(Table_hqolymsql14p_BridgeInventoryLocation_BRIDGEUNDERLOCATIONS[[#This Row],[VCMIN]], 100)</f>
        <v>322</v>
      </c>
      <c r="AA712">
        <f>Table_hqolymsql14p_BridgeInventoryLocation_BRIDGEUNDERLOCATIONS[[#This Row],[VCMIN_Inches]]-3</f>
        <v>319</v>
      </c>
      <c r="AB712">
        <f>(TRUNC((Table_hqolymsql14p_BridgeInventoryLocation_BRIDGEUNDERLOCATIONS[[#This Row],[Reported Inches]]/12))*100) + MOD(Table_hqolymsql14p_BridgeInventoryLocation_BRIDGEUNDERLOCATIONS[[#This Row],[Reported Inches]], 12)</f>
        <v>2607</v>
      </c>
    </row>
    <row r="713" spans="1:28" x14ac:dyDescent="0.3">
      <c r="A713">
        <v>712</v>
      </c>
      <c r="B713" t="s">
        <v>2729</v>
      </c>
      <c r="C713" t="s">
        <v>2730</v>
      </c>
      <c r="D713" t="s">
        <v>2314</v>
      </c>
      <c r="E713">
        <v>2.65</v>
      </c>
      <c r="G713">
        <v>0</v>
      </c>
      <c r="H713" t="s">
        <v>2731</v>
      </c>
      <c r="I713">
        <v>2.65</v>
      </c>
      <c r="J713" t="s">
        <v>34</v>
      </c>
      <c r="K713">
        <v>47.396493</v>
      </c>
      <c r="L713">
        <v>-121.39721900000001</v>
      </c>
      <c r="M713" t="s">
        <v>2732</v>
      </c>
      <c r="N713" t="s">
        <v>37</v>
      </c>
      <c r="O713" t="s">
        <v>2733</v>
      </c>
      <c r="P713">
        <v>182</v>
      </c>
      <c r="Q713">
        <v>1605</v>
      </c>
      <c r="R713">
        <v>1601</v>
      </c>
      <c r="S713">
        <v>1605</v>
      </c>
      <c r="T713">
        <v>1601</v>
      </c>
      <c r="W713">
        <v>9999</v>
      </c>
      <c r="X713" t="s">
        <v>38</v>
      </c>
      <c r="Y713">
        <v>1</v>
      </c>
      <c r="Z713">
        <f>ROUND(Table_hqolymsql14p_BridgeInventoryLocation_BRIDGEUNDERLOCATIONS[[#This Row],[VCMIN]] / 100, 0) * 12 + MOD(Table_hqolymsql14p_BridgeInventoryLocation_BRIDGEUNDERLOCATIONS[[#This Row],[VCMIN]], 100)</f>
        <v>193</v>
      </c>
      <c r="AA713">
        <f>Table_hqolymsql14p_BridgeInventoryLocation_BRIDGEUNDERLOCATIONS[[#This Row],[VCMIN_Inches]]-3</f>
        <v>190</v>
      </c>
      <c r="AB713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714" spans="1:28" x14ac:dyDescent="0.3">
      <c r="A714">
        <v>713</v>
      </c>
      <c r="B714" t="s">
        <v>1036</v>
      </c>
      <c r="C714" t="s">
        <v>1037</v>
      </c>
      <c r="D714" t="s">
        <v>2314</v>
      </c>
      <c r="E714">
        <v>0.40100000000000002</v>
      </c>
      <c r="G714">
        <v>0</v>
      </c>
      <c r="H714" t="s">
        <v>2734</v>
      </c>
      <c r="I714">
        <v>0.4</v>
      </c>
      <c r="J714" t="s">
        <v>34</v>
      </c>
      <c r="K714">
        <v>47.302571</v>
      </c>
      <c r="L714">
        <v>-122.252792</v>
      </c>
      <c r="M714" t="s">
        <v>1038</v>
      </c>
      <c r="N714" t="s">
        <v>748</v>
      </c>
      <c r="O714" t="s">
        <v>48</v>
      </c>
      <c r="P714">
        <v>335</v>
      </c>
      <c r="Q714">
        <v>1910</v>
      </c>
      <c r="R714">
        <v>1801</v>
      </c>
      <c r="U714">
        <v>1910</v>
      </c>
      <c r="V714">
        <v>1801</v>
      </c>
      <c r="W714">
        <v>9999</v>
      </c>
      <c r="X714" t="s">
        <v>32</v>
      </c>
      <c r="Y714">
        <v>1</v>
      </c>
      <c r="Z714">
        <f>ROUND(Table_hqolymsql14p_BridgeInventoryLocation_BRIDGEUNDERLOCATIONS[[#This Row],[VCMIN]] / 100, 0) * 12 + MOD(Table_hqolymsql14p_BridgeInventoryLocation_BRIDGEUNDERLOCATIONS[[#This Row],[VCMIN]], 100)</f>
        <v>217</v>
      </c>
      <c r="AA714">
        <f>Table_hqolymsql14p_BridgeInventoryLocation_BRIDGEUNDERLOCATIONS[[#This Row],[VCMIN_Inches]]-3</f>
        <v>214</v>
      </c>
      <c r="AB714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715" spans="1:28" x14ac:dyDescent="0.3">
      <c r="A715">
        <v>714</v>
      </c>
      <c r="B715" t="s">
        <v>445</v>
      </c>
      <c r="C715" t="s">
        <v>446</v>
      </c>
      <c r="D715" t="s">
        <v>2314</v>
      </c>
      <c r="E715">
        <v>6.98</v>
      </c>
      <c r="G715">
        <v>0</v>
      </c>
      <c r="H715" t="s">
        <v>110</v>
      </c>
      <c r="I715">
        <v>6.98</v>
      </c>
      <c r="J715" t="s">
        <v>34</v>
      </c>
      <c r="K715">
        <v>45.714643000000002</v>
      </c>
      <c r="L715">
        <v>-122.653375</v>
      </c>
      <c r="M715" t="s">
        <v>447</v>
      </c>
      <c r="N715" t="s">
        <v>448</v>
      </c>
      <c r="O715" t="s">
        <v>113</v>
      </c>
      <c r="P715">
        <v>174</v>
      </c>
      <c r="Q715">
        <v>1610</v>
      </c>
      <c r="R715">
        <v>1610</v>
      </c>
      <c r="S715">
        <v>1610</v>
      </c>
      <c r="T715">
        <v>1610</v>
      </c>
      <c r="U715">
        <v>2202</v>
      </c>
      <c r="V715">
        <v>2202</v>
      </c>
      <c r="W715">
        <v>9999</v>
      </c>
      <c r="X715" t="s">
        <v>38</v>
      </c>
      <c r="Y715">
        <v>1</v>
      </c>
      <c r="Z715">
        <f>ROUND(Table_hqolymsql14p_BridgeInventoryLocation_BRIDGEUNDERLOCATIONS[[#This Row],[VCMIN]] / 100, 0) * 12 + MOD(Table_hqolymsql14p_BridgeInventoryLocation_BRIDGEUNDERLOCATIONS[[#This Row],[VCMIN]], 100)</f>
        <v>202</v>
      </c>
      <c r="AA715">
        <f>Table_hqolymsql14p_BridgeInventoryLocation_BRIDGEUNDERLOCATIONS[[#This Row],[VCMIN_Inches]]-3</f>
        <v>199</v>
      </c>
      <c r="AB71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716" spans="1:28" x14ac:dyDescent="0.3">
      <c r="A716">
        <v>715</v>
      </c>
      <c r="B716" t="s">
        <v>1774</v>
      </c>
      <c r="C716" t="s">
        <v>1775</v>
      </c>
      <c r="D716" t="s">
        <v>2314</v>
      </c>
      <c r="E716">
        <v>102.07</v>
      </c>
      <c r="G716">
        <v>0</v>
      </c>
      <c r="H716" t="s">
        <v>110</v>
      </c>
      <c r="I716">
        <v>102</v>
      </c>
      <c r="J716" t="s">
        <v>34</v>
      </c>
      <c r="K716">
        <v>46.989758000000002</v>
      </c>
      <c r="L716">
        <v>-122.919331</v>
      </c>
      <c r="M716" t="s">
        <v>1776</v>
      </c>
      <c r="N716" t="s">
        <v>451</v>
      </c>
      <c r="O716" t="s">
        <v>113</v>
      </c>
      <c r="P716">
        <v>821</v>
      </c>
      <c r="Q716">
        <v>1700</v>
      </c>
      <c r="R716">
        <v>1700</v>
      </c>
      <c r="S716">
        <v>1700</v>
      </c>
      <c r="T716">
        <v>1700</v>
      </c>
      <c r="U716">
        <v>1610</v>
      </c>
      <c r="V716">
        <v>1608</v>
      </c>
      <c r="W716">
        <v>9999</v>
      </c>
      <c r="X716" t="s">
        <v>38</v>
      </c>
      <c r="Y716">
        <v>1</v>
      </c>
      <c r="Z716">
        <f>ROUND(Table_hqolymsql14p_BridgeInventoryLocation_BRIDGEUNDERLOCATIONS[[#This Row],[VCMIN]] / 100, 0) * 12 + MOD(Table_hqolymsql14p_BridgeInventoryLocation_BRIDGEUNDERLOCATIONS[[#This Row],[VCMIN]], 100)</f>
        <v>204</v>
      </c>
      <c r="AA716">
        <f>Table_hqolymsql14p_BridgeInventoryLocation_BRIDGEUNDERLOCATIONS[[#This Row],[VCMIN_Inches]]-3</f>
        <v>201</v>
      </c>
      <c r="AB71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717" spans="1:28" x14ac:dyDescent="0.3">
      <c r="A717">
        <v>716</v>
      </c>
      <c r="B717" t="s">
        <v>2735</v>
      </c>
      <c r="C717" t="s">
        <v>2736</v>
      </c>
      <c r="D717" t="s">
        <v>2314</v>
      </c>
      <c r="E717">
        <v>0</v>
      </c>
      <c r="G717">
        <v>0</v>
      </c>
      <c r="H717" t="s">
        <v>2737</v>
      </c>
      <c r="I717">
        <v>0</v>
      </c>
      <c r="J717" t="s">
        <v>34</v>
      </c>
      <c r="K717">
        <v>47.772526999999997</v>
      </c>
      <c r="L717">
        <v>-117.37836900000001</v>
      </c>
      <c r="M717" t="s">
        <v>2738</v>
      </c>
      <c r="N717" t="s">
        <v>2739</v>
      </c>
      <c r="O717" t="s">
        <v>2740</v>
      </c>
      <c r="P717">
        <v>230</v>
      </c>
      <c r="Q717">
        <v>2011</v>
      </c>
      <c r="R717">
        <v>2000</v>
      </c>
      <c r="S717">
        <v>2011</v>
      </c>
      <c r="T717">
        <v>2000</v>
      </c>
      <c r="W717">
        <v>9999</v>
      </c>
      <c r="X717" t="s">
        <v>38</v>
      </c>
      <c r="Y717">
        <v>1</v>
      </c>
      <c r="Z717">
        <f>ROUND(Table_hqolymsql14p_BridgeInventoryLocation_BRIDGEUNDERLOCATIONS[[#This Row],[VCMIN]] / 100, 0) * 12 + MOD(Table_hqolymsql14p_BridgeInventoryLocation_BRIDGEUNDERLOCATIONS[[#This Row],[VCMIN]], 100)</f>
        <v>240</v>
      </c>
      <c r="AA717">
        <f>Table_hqolymsql14p_BridgeInventoryLocation_BRIDGEUNDERLOCATIONS[[#This Row],[VCMIN_Inches]]-3</f>
        <v>237</v>
      </c>
      <c r="AB717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718" spans="1:28" x14ac:dyDescent="0.3">
      <c r="A718">
        <v>717</v>
      </c>
      <c r="B718" t="s">
        <v>2741</v>
      </c>
      <c r="C718" t="s">
        <v>2742</v>
      </c>
      <c r="D718" t="s">
        <v>2314</v>
      </c>
      <c r="E718">
        <v>0.13</v>
      </c>
      <c r="G718">
        <v>0</v>
      </c>
      <c r="H718" t="s">
        <v>2743</v>
      </c>
      <c r="I718">
        <v>0.13</v>
      </c>
      <c r="J718" t="s">
        <v>34</v>
      </c>
      <c r="K718">
        <v>47.655549000000001</v>
      </c>
      <c r="L718">
        <v>-117.32505399999999</v>
      </c>
      <c r="M718" t="s">
        <v>2744</v>
      </c>
      <c r="N718" t="s">
        <v>2522</v>
      </c>
      <c r="O718" t="s">
        <v>1699</v>
      </c>
      <c r="P718">
        <v>71</v>
      </c>
      <c r="Q718">
        <v>1706</v>
      </c>
      <c r="R718">
        <v>1706</v>
      </c>
      <c r="U718">
        <v>1706</v>
      </c>
      <c r="V718">
        <v>1706</v>
      </c>
      <c r="W718">
        <v>9999</v>
      </c>
      <c r="X718" t="s">
        <v>38</v>
      </c>
      <c r="Y718">
        <v>1</v>
      </c>
      <c r="Z718">
        <f>ROUND(Table_hqolymsql14p_BridgeInventoryLocation_BRIDGEUNDERLOCATIONS[[#This Row],[VCMIN]] / 100, 0) * 12 + MOD(Table_hqolymsql14p_BridgeInventoryLocation_BRIDGEUNDERLOCATIONS[[#This Row],[VCMIN]], 100)</f>
        <v>210</v>
      </c>
      <c r="AA718">
        <f>Table_hqolymsql14p_BridgeInventoryLocation_BRIDGEUNDERLOCATIONS[[#This Row],[VCMIN_Inches]]-3</f>
        <v>207</v>
      </c>
      <c r="AB71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719" spans="1:28" x14ac:dyDescent="0.3">
      <c r="A719">
        <v>718</v>
      </c>
      <c r="B719" t="s">
        <v>1095</v>
      </c>
      <c r="C719" t="s">
        <v>1096</v>
      </c>
      <c r="D719" t="s">
        <v>2314</v>
      </c>
      <c r="E719">
        <v>0.13400000000000001</v>
      </c>
      <c r="G719">
        <v>0</v>
      </c>
      <c r="H719" t="s">
        <v>2745</v>
      </c>
      <c r="I719">
        <v>0.13</v>
      </c>
      <c r="J719" t="s">
        <v>34</v>
      </c>
      <c r="K719">
        <v>47.035705</v>
      </c>
      <c r="L719">
        <v>-122.88573599999999</v>
      </c>
      <c r="M719" t="s">
        <v>2746</v>
      </c>
      <c r="N719" t="s">
        <v>1098</v>
      </c>
      <c r="O719" t="s">
        <v>113</v>
      </c>
      <c r="P719">
        <v>270</v>
      </c>
      <c r="Q719">
        <v>2105</v>
      </c>
      <c r="R719">
        <v>2011</v>
      </c>
      <c r="U719">
        <v>2105</v>
      </c>
      <c r="V719">
        <v>2011</v>
      </c>
      <c r="W719">
        <v>9999</v>
      </c>
      <c r="X719" t="s">
        <v>89</v>
      </c>
      <c r="Y719">
        <v>1</v>
      </c>
      <c r="Z719">
        <f>ROUND(Table_hqolymsql14p_BridgeInventoryLocation_BRIDGEUNDERLOCATIONS[[#This Row],[VCMIN]] / 100, 0) * 12 + MOD(Table_hqolymsql14p_BridgeInventoryLocation_BRIDGEUNDERLOCATIONS[[#This Row],[VCMIN]], 100)</f>
        <v>251</v>
      </c>
      <c r="AA719">
        <f>Table_hqolymsql14p_BridgeInventoryLocation_BRIDGEUNDERLOCATIONS[[#This Row],[VCMIN_Inches]]-3</f>
        <v>248</v>
      </c>
      <c r="AB719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720" spans="1:28" x14ac:dyDescent="0.3">
      <c r="A720">
        <v>719</v>
      </c>
      <c r="B720" t="s">
        <v>513</v>
      </c>
      <c r="C720" t="s">
        <v>514</v>
      </c>
      <c r="D720" t="s">
        <v>2314</v>
      </c>
      <c r="E720">
        <v>288.73</v>
      </c>
      <c r="G720">
        <v>0</v>
      </c>
      <c r="H720" t="s">
        <v>33</v>
      </c>
      <c r="I720">
        <v>291.04000000000002</v>
      </c>
      <c r="J720" t="s">
        <v>34</v>
      </c>
      <c r="K720">
        <v>47.672753</v>
      </c>
      <c r="L720">
        <v>-117.214744</v>
      </c>
      <c r="M720" t="s">
        <v>515</v>
      </c>
      <c r="N720" t="s">
        <v>516</v>
      </c>
      <c r="O720" t="s">
        <v>37</v>
      </c>
      <c r="P720">
        <v>222</v>
      </c>
      <c r="Q720">
        <v>1803</v>
      </c>
      <c r="R720">
        <v>1800</v>
      </c>
      <c r="S720">
        <v>1803</v>
      </c>
      <c r="T720">
        <v>1800</v>
      </c>
      <c r="U720">
        <v>1702</v>
      </c>
      <c r="V720">
        <v>1608</v>
      </c>
      <c r="W720">
        <v>9999</v>
      </c>
      <c r="X720" t="s">
        <v>38</v>
      </c>
      <c r="Y720">
        <v>1</v>
      </c>
      <c r="Z720">
        <f>ROUND(Table_hqolymsql14p_BridgeInventoryLocation_BRIDGEUNDERLOCATIONS[[#This Row],[VCMIN]] / 100, 0) * 12 + MOD(Table_hqolymsql14p_BridgeInventoryLocation_BRIDGEUNDERLOCATIONS[[#This Row],[VCMIN]], 100)</f>
        <v>216</v>
      </c>
      <c r="AA720">
        <f>Table_hqolymsql14p_BridgeInventoryLocation_BRIDGEUNDERLOCATIONS[[#This Row],[VCMIN_Inches]]-3</f>
        <v>213</v>
      </c>
      <c r="AB720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721" spans="1:28" x14ac:dyDescent="0.3">
      <c r="A721">
        <v>720</v>
      </c>
      <c r="B721" t="s">
        <v>2747</v>
      </c>
      <c r="C721" t="s">
        <v>2748</v>
      </c>
      <c r="D721" t="s">
        <v>2314</v>
      </c>
      <c r="E721">
        <v>0.27200000000000002</v>
      </c>
      <c r="G721">
        <v>0</v>
      </c>
      <c r="H721" t="s">
        <v>2749</v>
      </c>
      <c r="I721">
        <v>0.27</v>
      </c>
      <c r="J721" t="s">
        <v>34</v>
      </c>
      <c r="K721">
        <v>47.589669000000001</v>
      </c>
      <c r="L721">
        <v>-122.308722</v>
      </c>
      <c r="M721" t="s">
        <v>2750</v>
      </c>
      <c r="N721" t="s">
        <v>2751</v>
      </c>
      <c r="O721" t="s">
        <v>2752</v>
      </c>
      <c r="P721">
        <v>108</v>
      </c>
      <c r="Q721">
        <v>1711</v>
      </c>
      <c r="R721">
        <v>1711</v>
      </c>
      <c r="S721">
        <v>1711</v>
      </c>
      <c r="T721">
        <v>1711</v>
      </c>
      <c r="W721">
        <v>9999</v>
      </c>
      <c r="X721" t="s">
        <v>38</v>
      </c>
      <c r="Y721">
        <v>1</v>
      </c>
      <c r="Z721">
        <f>ROUND(Table_hqolymsql14p_BridgeInventoryLocation_BRIDGEUNDERLOCATIONS[[#This Row],[VCMIN]] / 100, 0) * 12 + MOD(Table_hqolymsql14p_BridgeInventoryLocation_BRIDGEUNDERLOCATIONS[[#This Row],[VCMIN]], 100)</f>
        <v>215</v>
      </c>
      <c r="AA721">
        <f>Table_hqolymsql14p_BridgeInventoryLocation_BRIDGEUNDERLOCATIONS[[#This Row],[VCMIN_Inches]]-3</f>
        <v>212</v>
      </c>
      <c r="AB721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722" spans="1:28" x14ac:dyDescent="0.3">
      <c r="A722">
        <v>721</v>
      </c>
      <c r="B722" t="s">
        <v>622</v>
      </c>
      <c r="C722" t="s">
        <v>623</v>
      </c>
      <c r="D722" t="s">
        <v>2314</v>
      </c>
      <c r="E722">
        <v>6.0890000000000004</v>
      </c>
      <c r="G722">
        <v>0</v>
      </c>
      <c r="H722" t="s">
        <v>296</v>
      </c>
      <c r="I722">
        <v>6.08</v>
      </c>
      <c r="J722" t="s">
        <v>34</v>
      </c>
      <c r="K722">
        <v>45.603732999999998</v>
      </c>
      <c r="L722">
        <v>-122.55153</v>
      </c>
      <c r="M722" t="s">
        <v>624</v>
      </c>
      <c r="N722" t="s">
        <v>198</v>
      </c>
      <c r="O722" t="s">
        <v>625</v>
      </c>
      <c r="P722">
        <v>7434</v>
      </c>
      <c r="Q722">
        <v>1608</v>
      </c>
      <c r="R722">
        <v>1606</v>
      </c>
      <c r="S722">
        <v>1608</v>
      </c>
      <c r="T722">
        <v>1606</v>
      </c>
      <c r="U722">
        <v>1609</v>
      </c>
      <c r="V722">
        <v>1608</v>
      </c>
      <c r="W722">
        <v>9999</v>
      </c>
      <c r="X722" t="s">
        <v>38</v>
      </c>
      <c r="Y722">
        <v>1</v>
      </c>
      <c r="Z722">
        <f>ROUND(Table_hqolymsql14p_BridgeInventoryLocation_BRIDGEUNDERLOCATIONS[[#This Row],[VCMIN]] / 100, 0) * 12 + MOD(Table_hqolymsql14p_BridgeInventoryLocation_BRIDGEUNDERLOCATIONS[[#This Row],[VCMIN]], 100)</f>
        <v>198</v>
      </c>
      <c r="AA722">
        <f>Table_hqolymsql14p_BridgeInventoryLocation_BRIDGEUNDERLOCATIONS[[#This Row],[VCMIN_Inches]]-3</f>
        <v>195</v>
      </c>
      <c r="AB72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723" spans="1:28" x14ac:dyDescent="0.3">
      <c r="A723">
        <v>722</v>
      </c>
      <c r="B723" t="s">
        <v>2753</v>
      </c>
      <c r="C723" t="s">
        <v>2754</v>
      </c>
      <c r="D723" t="s">
        <v>2314</v>
      </c>
      <c r="E723">
        <v>0</v>
      </c>
      <c r="G723">
        <v>0</v>
      </c>
      <c r="H723" t="s">
        <v>2755</v>
      </c>
      <c r="I723">
        <v>0</v>
      </c>
      <c r="J723" t="s">
        <v>34</v>
      </c>
      <c r="K723">
        <v>46.122965999999998</v>
      </c>
      <c r="L723">
        <v>-122.926107</v>
      </c>
      <c r="M723" t="s">
        <v>2756</v>
      </c>
      <c r="N723" t="s">
        <v>1574</v>
      </c>
      <c r="O723" t="s">
        <v>2757</v>
      </c>
      <c r="P723">
        <v>278</v>
      </c>
      <c r="Q723">
        <v>2505</v>
      </c>
      <c r="R723">
        <v>2410</v>
      </c>
      <c r="S723">
        <v>2505</v>
      </c>
      <c r="T723">
        <v>2410</v>
      </c>
      <c r="W723">
        <v>9999</v>
      </c>
      <c r="X723" t="s">
        <v>38</v>
      </c>
      <c r="Y723">
        <v>1</v>
      </c>
      <c r="Z723">
        <f>ROUND(Table_hqolymsql14p_BridgeInventoryLocation_BRIDGEUNDERLOCATIONS[[#This Row],[VCMIN]] / 100, 0) * 12 + MOD(Table_hqolymsql14p_BridgeInventoryLocation_BRIDGEUNDERLOCATIONS[[#This Row],[VCMIN]], 100)</f>
        <v>298</v>
      </c>
      <c r="AA723">
        <f>Table_hqolymsql14p_BridgeInventoryLocation_BRIDGEUNDERLOCATIONS[[#This Row],[VCMIN_Inches]]-3</f>
        <v>295</v>
      </c>
      <c r="AB723">
        <f>(TRUNC((Table_hqolymsql14p_BridgeInventoryLocation_BRIDGEUNDERLOCATIONS[[#This Row],[Reported Inches]]/12))*100) + MOD(Table_hqolymsql14p_BridgeInventoryLocation_BRIDGEUNDERLOCATIONS[[#This Row],[Reported Inches]], 12)</f>
        <v>2407</v>
      </c>
    </row>
    <row r="724" spans="1:28" x14ac:dyDescent="0.3">
      <c r="A724">
        <v>723</v>
      </c>
      <c r="B724" t="s">
        <v>2758</v>
      </c>
      <c r="C724" t="s">
        <v>2759</v>
      </c>
      <c r="D724" t="s">
        <v>2314</v>
      </c>
      <c r="E724">
        <v>28.109000000000002</v>
      </c>
      <c r="G724">
        <v>0</v>
      </c>
      <c r="H724" t="s">
        <v>158</v>
      </c>
      <c r="I724">
        <v>24.36</v>
      </c>
      <c r="J724" t="s">
        <v>89</v>
      </c>
      <c r="K724">
        <v>47.438879999999997</v>
      </c>
      <c r="L724">
        <v>-122.32221199999999</v>
      </c>
      <c r="M724" t="s">
        <v>2760</v>
      </c>
      <c r="N724" t="s">
        <v>161</v>
      </c>
      <c r="O724" t="s">
        <v>2761</v>
      </c>
      <c r="P724">
        <v>85</v>
      </c>
      <c r="Q724">
        <v>1605</v>
      </c>
      <c r="R724">
        <v>1600</v>
      </c>
      <c r="S724">
        <v>1605</v>
      </c>
      <c r="T724">
        <v>1600</v>
      </c>
      <c r="W724">
        <v>9999</v>
      </c>
      <c r="X724" t="s">
        <v>38</v>
      </c>
      <c r="Y724">
        <v>1</v>
      </c>
      <c r="Z724">
        <f>ROUND(Table_hqolymsql14p_BridgeInventoryLocation_BRIDGEUNDERLOCATIONS[[#This Row],[VCMIN]] / 100, 0) * 12 + MOD(Table_hqolymsql14p_BridgeInventoryLocation_BRIDGEUNDERLOCATIONS[[#This Row],[VCMIN]], 100)</f>
        <v>192</v>
      </c>
      <c r="AA724">
        <f>Table_hqolymsql14p_BridgeInventoryLocation_BRIDGEUNDERLOCATIONS[[#This Row],[VCMIN_Inches]]-3</f>
        <v>189</v>
      </c>
      <c r="AB724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725" spans="1:28" x14ac:dyDescent="0.3">
      <c r="A725">
        <v>724</v>
      </c>
      <c r="B725" t="s">
        <v>2762</v>
      </c>
      <c r="C725" t="s">
        <v>2763</v>
      </c>
      <c r="D725" t="s">
        <v>2314</v>
      </c>
      <c r="E725">
        <v>0.68799999999999994</v>
      </c>
      <c r="G725">
        <v>0</v>
      </c>
      <c r="H725" t="s">
        <v>2764</v>
      </c>
      <c r="I725">
        <v>0.69</v>
      </c>
      <c r="J725" t="s">
        <v>34</v>
      </c>
      <c r="K725">
        <v>47.613405999999998</v>
      </c>
      <c r="L725">
        <v>-122.18924800000001</v>
      </c>
      <c r="M725" t="s">
        <v>2765</v>
      </c>
      <c r="N725" t="s">
        <v>579</v>
      </c>
      <c r="O725" t="s">
        <v>2766</v>
      </c>
      <c r="P725">
        <v>371</v>
      </c>
      <c r="Q725">
        <v>1509</v>
      </c>
      <c r="R725">
        <v>1509</v>
      </c>
      <c r="U725">
        <v>1509</v>
      </c>
      <c r="V725">
        <v>1509</v>
      </c>
      <c r="W725">
        <v>9999</v>
      </c>
      <c r="X725" t="s">
        <v>38</v>
      </c>
      <c r="Y725">
        <v>1</v>
      </c>
      <c r="Z725">
        <f>ROUND(Table_hqolymsql14p_BridgeInventoryLocation_BRIDGEUNDERLOCATIONS[[#This Row],[VCMIN]] / 100, 0) * 12 + MOD(Table_hqolymsql14p_BridgeInventoryLocation_BRIDGEUNDERLOCATIONS[[#This Row],[VCMIN]], 100)</f>
        <v>189</v>
      </c>
      <c r="AA725">
        <f>Table_hqolymsql14p_BridgeInventoryLocation_BRIDGEUNDERLOCATIONS[[#This Row],[VCMIN_Inches]]-3</f>
        <v>186</v>
      </c>
      <c r="AB725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726" spans="1:28" x14ac:dyDescent="0.3">
      <c r="A726">
        <v>725</v>
      </c>
      <c r="B726" t="s">
        <v>2767</v>
      </c>
      <c r="C726" t="s">
        <v>2768</v>
      </c>
      <c r="D726" t="s">
        <v>2314</v>
      </c>
      <c r="E726">
        <v>0.503</v>
      </c>
      <c r="G726">
        <v>0</v>
      </c>
      <c r="H726" t="s">
        <v>2769</v>
      </c>
      <c r="I726">
        <v>0.5</v>
      </c>
      <c r="J726" t="s">
        <v>34</v>
      </c>
      <c r="K726">
        <v>47.641553000000002</v>
      </c>
      <c r="L726">
        <v>-117.498538</v>
      </c>
      <c r="M726" t="s">
        <v>2770</v>
      </c>
      <c r="N726" t="s">
        <v>616</v>
      </c>
      <c r="O726" t="s">
        <v>2522</v>
      </c>
      <c r="P726">
        <v>150</v>
      </c>
      <c r="Q726">
        <v>1507</v>
      </c>
      <c r="R726">
        <v>1507</v>
      </c>
      <c r="U726">
        <v>1507</v>
      </c>
      <c r="V726">
        <v>1507</v>
      </c>
      <c r="W726">
        <v>9999</v>
      </c>
      <c r="X726" t="s">
        <v>38</v>
      </c>
      <c r="Y726">
        <v>1</v>
      </c>
      <c r="Z726">
        <f>ROUND(Table_hqolymsql14p_BridgeInventoryLocation_BRIDGEUNDERLOCATIONS[[#This Row],[VCMIN]] / 100, 0) * 12 + MOD(Table_hqolymsql14p_BridgeInventoryLocation_BRIDGEUNDERLOCATIONS[[#This Row],[VCMIN]], 100)</f>
        <v>187</v>
      </c>
      <c r="AA726">
        <f>Table_hqolymsql14p_BridgeInventoryLocation_BRIDGEUNDERLOCATIONS[[#This Row],[VCMIN_Inches]]-3</f>
        <v>184</v>
      </c>
      <c r="AB726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727" spans="1:28" x14ac:dyDescent="0.3">
      <c r="A727">
        <v>726</v>
      </c>
      <c r="B727" t="s">
        <v>2771</v>
      </c>
      <c r="C727" t="s">
        <v>2772</v>
      </c>
      <c r="D727" t="s">
        <v>2314</v>
      </c>
      <c r="E727">
        <v>0.157</v>
      </c>
      <c r="G727">
        <v>0</v>
      </c>
      <c r="H727" t="s">
        <v>2773</v>
      </c>
      <c r="I727">
        <v>0.16</v>
      </c>
      <c r="J727" t="s">
        <v>34</v>
      </c>
      <c r="K727">
        <v>45.622615000000003</v>
      </c>
      <c r="L727">
        <v>-122.557891</v>
      </c>
      <c r="M727" t="s">
        <v>2774</v>
      </c>
      <c r="N727" t="s">
        <v>2775</v>
      </c>
      <c r="O727" t="s">
        <v>2776</v>
      </c>
      <c r="P727">
        <v>1056</v>
      </c>
      <c r="Q727">
        <v>1804</v>
      </c>
      <c r="R727">
        <v>1804</v>
      </c>
      <c r="S727">
        <v>1804</v>
      </c>
      <c r="T727">
        <v>1804</v>
      </c>
      <c r="W727">
        <v>9999</v>
      </c>
      <c r="X727" t="s">
        <v>38</v>
      </c>
      <c r="Y727">
        <v>1</v>
      </c>
      <c r="Z727">
        <f>ROUND(Table_hqolymsql14p_BridgeInventoryLocation_BRIDGEUNDERLOCATIONS[[#This Row],[VCMIN]] / 100, 0) * 12 + MOD(Table_hqolymsql14p_BridgeInventoryLocation_BRIDGEUNDERLOCATIONS[[#This Row],[VCMIN]], 100)</f>
        <v>220</v>
      </c>
      <c r="AA727">
        <f>Table_hqolymsql14p_BridgeInventoryLocation_BRIDGEUNDERLOCATIONS[[#This Row],[VCMIN_Inches]]-3</f>
        <v>217</v>
      </c>
      <c r="AB727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728" spans="1:28" x14ac:dyDescent="0.3">
      <c r="A728">
        <v>727</v>
      </c>
      <c r="B728" t="s">
        <v>2161</v>
      </c>
      <c r="C728" t="s">
        <v>2162</v>
      </c>
      <c r="D728" t="s">
        <v>2314</v>
      </c>
      <c r="E728">
        <v>34.853999999999999</v>
      </c>
      <c r="G728">
        <v>0</v>
      </c>
      <c r="H728" t="s">
        <v>344</v>
      </c>
      <c r="I728">
        <v>41.11</v>
      </c>
      <c r="J728" t="s">
        <v>34</v>
      </c>
      <c r="K728">
        <v>47.74344</v>
      </c>
      <c r="L728">
        <v>-122.34528</v>
      </c>
      <c r="M728" t="s">
        <v>345</v>
      </c>
      <c r="N728" t="s">
        <v>2163</v>
      </c>
      <c r="O728" t="s">
        <v>2164</v>
      </c>
      <c r="P728">
        <v>135</v>
      </c>
      <c r="Q728">
        <v>1709</v>
      </c>
      <c r="R728">
        <v>1709</v>
      </c>
      <c r="S728">
        <v>1709</v>
      </c>
      <c r="T728">
        <v>1709</v>
      </c>
      <c r="U728">
        <v>1709</v>
      </c>
      <c r="V728">
        <v>1709</v>
      </c>
      <c r="W728">
        <v>9999</v>
      </c>
      <c r="X728" t="s">
        <v>38</v>
      </c>
      <c r="Y728">
        <v>1</v>
      </c>
      <c r="Z728">
        <f>ROUND(Table_hqolymsql14p_BridgeInventoryLocation_BRIDGEUNDERLOCATIONS[[#This Row],[VCMIN]] / 100, 0) * 12 + MOD(Table_hqolymsql14p_BridgeInventoryLocation_BRIDGEUNDERLOCATIONS[[#This Row],[VCMIN]], 100)</f>
        <v>213</v>
      </c>
      <c r="AA728">
        <f>Table_hqolymsql14p_BridgeInventoryLocation_BRIDGEUNDERLOCATIONS[[#This Row],[VCMIN_Inches]]-3</f>
        <v>210</v>
      </c>
      <c r="AB728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729" spans="1:28" x14ac:dyDescent="0.3">
      <c r="A729">
        <v>728</v>
      </c>
      <c r="B729" t="s">
        <v>189</v>
      </c>
      <c r="C729" t="s">
        <v>190</v>
      </c>
      <c r="D729" t="s">
        <v>2314</v>
      </c>
      <c r="E729">
        <v>112.42</v>
      </c>
      <c r="G729">
        <v>0</v>
      </c>
      <c r="H729" t="s">
        <v>92</v>
      </c>
      <c r="I729">
        <v>112.45</v>
      </c>
      <c r="J729" t="s">
        <v>34</v>
      </c>
      <c r="K729">
        <v>46.169812</v>
      </c>
      <c r="L729">
        <v>-119.20599900000001</v>
      </c>
      <c r="M729" t="s">
        <v>191</v>
      </c>
      <c r="N729" t="s">
        <v>192</v>
      </c>
      <c r="O729" t="s">
        <v>95</v>
      </c>
      <c r="P729">
        <v>340</v>
      </c>
      <c r="Q729">
        <v>2600</v>
      </c>
      <c r="R729">
        <v>2600</v>
      </c>
      <c r="S729">
        <v>2600</v>
      </c>
      <c r="T729">
        <v>2600</v>
      </c>
      <c r="U729">
        <v>1905</v>
      </c>
      <c r="V729">
        <v>1703</v>
      </c>
      <c r="W729">
        <v>9999</v>
      </c>
      <c r="X729" t="s">
        <v>38</v>
      </c>
      <c r="Y729">
        <v>1</v>
      </c>
      <c r="Z729">
        <f>ROUND(Table_hqolymsql14p_BridgeInventoryLocation_BRIDGEUNDERLOCATIONS[[#This Row],[VCMIN]] / 100, 0) * 12 + MOD(Table_hqolymsql14p_BridgeInventoryLocation_BRIDGEUNDERLOCATIONS[[#This Row],[VCMIN]], 100)</f>
        <v>312</v>
      </c>
      <c r="AA729">
        <f>Table_hqolymsql14p_BridgeInventoryLocation_BRIDGEUNDERLOCATIONS[[#This Row],[VCMIN_Inches]]-3</f>
        <v>309</v>
      </c>
      <c r="AB729">
        <f>(TRUNC((Table_hqolymsql14p_BridgeInventoryLocation_BRIDGEUNDERLOCATIONS[[#This Row],[Reported Inches]]/12))*100) + MOD(Table_hqolymsql14p_BridgeInventoryLocation_BRIDGEUNDERLOCATIONS[[#This Row],[Reported Inches]], 12)</f>
        <v>2509</v>
      </c>
    </row>
    <row r="730" spans="1:28" x14ac:dyDescent="0.3">
      <c r="A730">
        <v>729</v>
      </c>
      <c r="B730" t="s">
        <v>1426</v>
      </c>
      <c r="C730" t="s">
        <v>1427</v>
      </c>
      <c r="D730" t="s">
        <v>2314</v>
      </c>
      <c r="E730">
        <v>0.54500000000000004</v>
      </c>
      <c r="G730">
        <v>0</v>
      </c>
      <c r="H730" t="s">
        <v>2777</v>
      </c>
      <c r="I730">
        <v>0.54</v>
      </c>
      <c r="J730" t="s">
        <v>34</v>
      </c>
      <c r="K730">
        <v>45.659165999999999</v>
      </c>
      <c r="L730">
        <v>-122.57350599999999</v>
      </c>
      <c r="M730" t="s">
        <v>2778</v>
      </c>
      <c r="N730" t="s">
        <v>1429</v>
      </c>
      <c r="O730" t="s">
        <v>198</v>
      </c>
      <c r="P730">
        <v>483</v>
      </c>
      <c r="Q730">
        <v>1807</v>
      </c>
      <c r="R730">
        <v>1807</v>
      </c>
      <c r="U730">
        <v>1807</v>
      </c>
      <c r="V730">
        <v>1807</v>
      </c>
      <c r="W730">
        <v>9999</v>
      </c>
      <c r="X730" t="s">
        <v>239</v>
      </c>
      <c r="Y730">
        <v>1</v>
      </c>
      <c r="Z730">
        <f>ROUND(Table_hqolymsql14p_BridgeInventoryLocation_BRIDGEUNDERLOCATIONS[[#This Row],[VCMIN]] / 100, 0) * 12 + MOD(Table_hqolymsql14p_BridgeInventoryLocation_BRIDGEUNDERLOCATIONS[[#This Row],[VCMIN]], 100)</f>
        <v>223</v>
      </c>
      <c r="AA730">
        <f>Table_hqolymsql14p_BridgeInventoryLocation_BRIDGEUNDERLOCATIONS[[#This Row],[VCMIN_Inches]]-3</f>
        <v>220</v>
      </c>
      <c r="AB730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731" spans="1:28" x14ac:dyDescent="0.3">
      <c r="A731">
        <v>730</v>
      </c>
      <c r="B731" t="s">
        <v>2779</v>
      </c>
      <c r="C731" t="s">
        <v>2780</v>
      </c>
      <c r="D731" t="s">
        <v>2314</v>
      </c>
      <c r="E731">
        <v>0.48199999999999998</v>
      </c>
      <c r="G731">
        <v>0</v>
      </c>
      <c r="H731" t="s">
        <v>2769</v>
      </c>
      <c r="I731">
        <v>0.48</v>
      </c>
      <c r="J731" t="s">
        <v>34</v>
      </c>
      <c r="K731">
        <v>47.641579999999998</v>
      </c>
      <c r="L731">
        <v>-117.498088</v>
      </c>
      <c r="M731" t="s">
        <v>2770</v>
      </c>
      <c r="N731" t="s">
        <v>616</v>
      </c>
      <c r="O731" t="s">
        <v>2522</v>
      </c>
      <c r="P731">
        <v>150</v>
      </c>
      <c r="Q731">
        <v>1507</v>
      </c>
      <c r="R731">
        <v>1507</v>
      </c>
      <c r="U731">
        <v>1507</v>
      </c>
      <c r="V731">
        <v>1507</v>
      </c>
      <c r="W731">
        <v>9999</v>
      </c>
      <c r="X731" t="s">
        <v>38</v>
      </c>
      <c r="Y731">
        <v>1</v>
      </c>
      <c r="Z731">
        <f>ROUND(Table_hqolymsql14p_BridgeInventoryLocation_BRIDGEUNDERLOCATIONS[[#This Row],[VCMIN]] / 100, 0) * 12 + MOD(Table_hqolymsql14p_BridgeInventoryLocation_BRIDGEUNDERLOCATIONS[[#This Row],[VCMIN]], 100)</f>
        <v>187</v>
      </c>
      <c r="AA731">
        <f>Table_hqolymsql14p_BridgeInventoryLocation_BRIDGEUNDERLOCATIONS[[#This Row],[VCMIN_Inches]]-3</f>
        <v>184</v>
      </c>
      <c r="AB731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732" spans="1:28" x14ac:dyDescent="0.3">
      <c r="A732">
        <v>731</v>
      </c>
      <c r="B732" t="s">
        <v>1443</v>
      </c>
      <c r="C732" t="s">
        <v>1444</v>
      </c>
      <c r="D732" t="s">
        <v>2314</v>
      </c>
      <c r="E732">
        <v>0.248</v>
      </c>
      <c r="G732">
        <v>0</v>
      </c>
      <c r="H732" t="s">
        <v>2781</v>
      </c>
      <c r="I732">
        <v>0.25</v>
      </c>
      <c r="J732" t="s">
        <v>34</v>
      </c>
      <c r="K732">
        <v>45.622810999999999</v>
      </c>
      <c r="L732">
        <v>-122.669741</v>
      </c>
      <c r="M732" t="s">
        <v>2782</v>
      </c>
      <c r="N732" t="s">
        <v>1445</v>
      </c>
      <c r="O732" t="s">
        <v>298</v>
      </c>
      <c r="P732">
        <v>427</v>
      </c>
      <c r="Q732">
        <v>1802</v>
      </c>
      <c r="R732">
        <v>1802</v>
      </c>
      <c r="S732">
        <v>1802</v>
      </c>
      <c r="T732">
        <v>1802</v>
      </c>
      <c r="W732">
        <v>9999</v>
      </c>
      <c r="X732" t="s">
        <v>89</v>
      </c>
      <c r="Y732">
        <v>1</v>
      </c>
      <c r="Z732">
        <f>ROUND(Table_hqolymsql14p_BridgeInventoryLocation_BRIDGEUNDERLOCATIONS[[#This Row],[VCMIN]] / 100, 0) * 12 + MOD(Table_hqolymsql14p_BridgeInventoryLocation_BRIDGEUNDERLOCATIONS[[#This Row],[VCMIN]], 100)</f>
        <v>218</v>
      </c>
      <c r="AA732">
        <f>Table_hqolymsql14p_BridgeInventoryLocation_BRIDGEUNDERLOCATIONS[[#This Row],[VCMIN_Inches]]-3</f>
        <v>215</v>
      </c>
      <c r="AB732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733" spans="1:28" x14ac:dyDescent="0.3">
      <c r="A733">
        <v>732</v>
      </c>
      <c r="B733" t="s">
        <v>2783</v>
      </c>
      <c r="C733" t="s">
        <v>2784</v>
      </c>
      <c r="D733" t="s">
        <v>2314</v>
      </c>
      <c r="E733">
        <v>0.03</v>
      </c>
      <c r="G733">
        <v>0</v>
      </c>
      <c r="H733" t="s">
        <v>2785</v>
      </c>
      <c r="I733">
        <v>0.03</v>
      </c>
      <c r="J733" t="s">
        <v>34</v>
      </c>
      <c r="K733">
        <v>47.244928999999999</v>
      </c>
      <c r="L733">
        <v>-122.41252799999999</v>
      </c>
      <c r="M733" t="s">
        <v>2786</v>
      </c>
      <c r="N733" t="s">
        <v>161</v>
      </c>
      <c r="O733" t="s">
        <v>2787</v>
      </c>
      <c r="P733">
        <v>3584</v>
      </c>
      <c r="Q733">
        <v>2903</v>
      </c>
      <c r="R733">
        <v>2903</v>
      </c>
      <c r="U733">
        <v>2903</v>
      </c>
      <c r="V733">
        <v>2903</v>
      </c>
      <c r="W733">
        <v>9999</v>
      </c>
      <c r="X733" t="s">
        <v>38</v>
      </c>
      <c r="Y733">
        <v>1</v>
      </c>
      <c r="Z733">
        <f>ROUND(Table_hqolymsql14p_BridgeInventoryLocation_BRIDGEUNDERLOCATIONS[[#This Row],[VCMIN]] / 100, 0) * 12 + MOD(Table_hqolymsql14p_BridgeInventoryLocation_BRIDGEUNDERLOCATIONS[[#This Row],[VCMIN]], 100)</f>
        <v>351</v>
      </c>
      <c r="AA733">
        <f>Table_hqolymsql14p_BridgeInventoryLocation_BRIDGEUNDERLOCATIONS[[#This Row],[VCMIN_Inches]]-3</f>
        <v>348</v>
      </c>
      <c r="AB733">
        <f>(TRUNC((Table_hqolymsql14p_BridgeInventoryLocation_BRIDGEUNDERLOCATIONS[[#This Row],[Reported Inches]]/12))*100) + MOD(Table_hqolymsql14p_BridgeInventoryLocation_BRIDGEUNDERLOCATIONS[[#This Row],[Reported Inches]], 12)</f>
        <v>2900</v>
      </c>
    </row>
    <row r="734" spans="1:28" x14ac:dyDescent="0.3">
      <c r="A734">
        <v>733</v>
      </c>
      <c r="B734" t="s">
        <v>2788</v>
      </c>
      <c r="C734" t="s">
        <v>2789</v>
      </c>
      <c r="D734" t="s">
        <v>2314</v>
      </c>
      <c r="E734">
        <v>0.32100000000000001</v>
      </c>
      <c r="G734">
        <v>0</v>
      </c>
      <c r="H734" t="s">
        <v>2790</v>
      </c>
      <c r="I734">
        <v>0.32</v>
      </c>
      <c r="J734" t="s">
        <v>34</v>
      </c>
      <c r="K734">
        <v>47.918971999999997</v>
      </c>
      <c r="L734">
        <v>-122.208696</v>
      </c>
      <c r="M734" t="s">
        <v>2791</v>
      </c>
      <c r="N734" t="s">
        <v>2792</v>
      </c>
      <c r="O734" t="s">
        <v>2793</v>
      </c>
      <c r="P734">
        <v>59</v>
      </c>
      <c r="Q734">
        <v>1701</v>
      </c>
      <c r="R734">
        <v>1701</v>
      </c>
      <c r="S734">
        <v>1701</v>
      </c>
      <c r="T734">
        <v>1701</v>
      </c>
      <c r="W734">
        <v>9999</v>
      </c>
      <c r="X734" t="s">
        <v>38</v>
      </c>
      <c r="Y734">
        <v>1</v>
      </c>
      <c r="Z734">
        <f>ROUND(Table_hqolymsql14p_BridgeInventoryLocation_BRIDGEUNDERLOCATIONS[[#This Row],[VCMIN]] / 100, 0) * 12 + MOD(Table_hqolymsql14p_BridgeInventoryLocation_BRIDGEUNDERLOCATIONS[[#This Row],[VCMIN]], 100)</f>
        <v>205</v>
      </c>
      <c r="AA734">
        <f>Table_hqolymsql14p_BridgeInventoryLocation_BRIDGEUNDERLOCATIONS[[#This Row],[VCMIN_Inches]]-3</f>
        <v>202</v>
      </c>
      <c r="AB73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735" spans="1:28" x14ac:dyDescent="0.3">
      <c r="A735">
        <v>734</v>
      </c>
      <c r="B735" t="s">
        <v>1766</v>
      </c>
      <c r="C735" t="s">
        <v>1767</v>
      </c>
      <c r="D735" t="s">
        <v>2314</v>
      </c>
      <c r="E735">
        <v>0.17100000000000001</v>
      </c>
      <c r="G735">
        <v>0</v>
      </c>
      <c r="H735" t="s">
        <v>2794</v>
      </c>
      <c r="I735">
        <v>0.17</v>
      </c>
      <c r="J735" t="s">
        <v>34</v>
      </c>
      <c r="K735">
        <v>47.356177000000002</v>
      </c>
      <c r="L735">
        <v>-122.124225</v>
      </c>
      <c r="M735" t="s">
        <v>2795</v>
      </c>
      <c r="N735" t="s">
        <v>1769</v>
      </c>
      <c r="O735" t="s">
        <v>48</v>
      </c>
      <c r="P735">
        <v>328</v>
      </c>
      <c r="Q735">
        <v>2207</v>
      </c>
      <c r="R735">
        <v>2207</v>
      </c>
      <c r="S735">
        <v>2207</v>
      </c>
      <c r="T735">
        <v>2207</v>
      </c>
      <c r="W735">
        <v>9999</v>
      </c>
      <c r="X735" t="s">
        <v>239</v>
      </c>
      <c r="Y735">
        <v>1</v>
      </c>
      <c r="Z735">
        <f>ROUND(Table_hqolymsql14p_BridgeInventoryLocation_BRIDGEUNDERLOCATIONS[[#This Row],[VCMIN]] / 100, 0) * 12 + MOD(Table_hqolymsql14p_BridgeInventoryLocation_BRIDGEUNDERLOCATIONS[[#This Row],[VCMIN]], 100)</f>
        <v>271</v>
      </c>
      <c r="AA735">
        <f>Table_hqolymsql14p_BridgeInventoryLocation_BRIDGEUNDERLOCATIONS[[#This Row],[VCMIN_Inches]]-3</f>
        <v>268</v>
      </c>
      <c r="AB735">
        <f>(TRUNC((Table_hqolymsql14p_BridgeInventoryLocation_BRIDGEUNDERLOCATIONS[[#This Row],[Reported Inches]]/12))*100) + MOD(Table_hqolymsql14p_BridgeInventoryLocation_BRIDGEUNDERLOCATIONS[[#This Row],[Reported Inches]], 12)</f>
        <v>2204</v>
      </c>
    </row>
    <row r="736" spans="1:28" x14ac:dyDescent="0.3">
      <c r="A736">
        <v>735</v>
      </c>
      <c r="B736" t="s">
        <v>1348</v>
      </c>
      <c r="C736" t="s">
        <v>1349</v>
      </c>
      <c r="D736" t="s">
        <v>2314</v>
      </c>
      <c r="E736">
        <v>0.65300000000000002</v>
      </c>
      <c r="G736">
        <v>0</v>
      </c>
      <c r="H736" t="s">
        <v>2796</v>
      </c>
      <c r="I736">
        <v>0.65</v>
      </c>
      <c r="J736" t="s">
        <v>34</v>
      </c>
      <c r="K736">
        <v>47.578549000000002</v>
      </c>
      <c r="L736">
        <v>-122.139983</v>
      </c>
      <c r="M736" t="s">
        <v>2797</v>
      </c>
      <c r="N736" t="s">
        <v>1351</v>
      </c>
      <c r="O736" t="s">
        <v>37</v>
      </c>
      <c r="P736">
        <v>403</v>
      </c>
      <c r="Q736">
        <v>1704</v>
      </c>
      <c r="R736">
        <v>1703</v>
      </c>
      <c r="S736">
        <v>1704</v>
      </c>
      <c r="T736">
        <v>1703</v>
      </c>
      <c r="W736">
        <v>9999</v>
      </c>
      <c r="X736" t="s">
        <v>89</v>
      </c>
      <c r="Y736">
        <v>1</v>
      </c>
      <c r="Z736">
        <f>ROUND(Table_hqolymsql14p_BridgeInventoryLocation_BRIDGEUNDERLOCATIONS[[#This Row],[VCMIN]] / 100, 0) * 12 + MOD(Table_hqolymsql14p_BridgeInventoryLocation_BRIDGEUNDERLOCATIONS[[#This Row],[VCMIN]], 100)</f>
        <v>207</v>
      </c>
      <c r="AA736">
        <f>Table_hqolymsql14p_BridgeInventoryLocation_BRIDGEUNDERLOCATIONS[[#This Row],[VCMIN_Inches]]-3</f>
        <v>204</v>
      </c>
      <c r="AB736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737" spans="1:28" x14ac:dyDescent="0.3">
      <c r="A737">
        <v>736</v>
      </c>
      <c r="B737" t="s">
        <v>1186</v>
      </c>
      <c r="C737" t="s">
        <v>1187</v>
      </c>
      <c r="D737" t="s">
        <v>2314</v>
      </c>
      <c r="E737">
        <v>5.86</v>
      </c>
      <c r="G737">
        <v>0</v>
      </c>
      <c r="H737" t="s">
        <v>73</v>
      </c>
      <c r="I737">
        <v>5.86</v>
      </c>
      <c r="J737" t="s">
        <v>34</v>
      </c>
      <c r="K737">
        <v>47.158006999999998</v>
      </c>
      <c r="L737">
        <v>-122.35715</v>
      </c>
      <c r="M737" t="s">
        <v>1188</v>
      </c>
      <c r="N737" t="s">
        <v>1189</v>
      </c>
      <c r="O737" t="s">
        <v>76</v>
      </c>
      <c r="P737">
        <v>248</v>
      </c>
      <c r="Q737">
        <v>1609</v>
      </c>
      <c r="R737">
        <v>1608</v>
      </c>
      <c r="S737">
        <v>1609</v>
      </c>
      <c r="T737">
        <v>1608</v>
      </c>
      <c r="U737">
        <v>1701</v>
      </c>
      <c r="V737">
        <v>1609</v>
      </c>
      <c r="W737">
        <v>9999</v>
      </c>
      <c r="X737" t="s">
        <v>38</v>
      </c>
      <c r="Y737">
        <v>1</v>
      </c>
      <c r="Z737">
        <f>ROUND(Table_hqolymsql14p_BridgeInventoryLocation_BRIDGEUNDERLOCATIONS[[#This Row],[VCMIN]] / 100, 0) * 12 + MOD(Table_hqolymsql14p_BridgeInventoryLocation_BRIDGEUNDERLOCATIONS[[#This Row],[VCMIN]], 100)</f>
        <v>200</v>
      </c>
      <c r="AA737">
        <f>Table_hqolymsql14p_BridgeInventoryLocation_BRIDGEUNDERLOCATIONS[[#This Row],[VCMIN_Inches]]-3</f>
        <v>197</v>
      </c>
      <c r="AB73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738" spans="1:28" x14ac:dyDescent="0.3">
      <c r="A738">
        <v>737</v>
      </c>
      <c r="B738" t="s">
        <v>626</v>
      </c>
      <c r="C738" t="s">
        <v>627</v>
      </c>
      <c r="D738" t="s">
        <v>2314</v>
      </c>
      <c r="E738">
        <v>2.1000000000000001E-2</v>
      </c>
      <c r="G738">
        <v>0</v>
      </c>
      <c r="H738" t="s">
        <v>2798</v>
      </c>
      <c r="I738">
        <v>0.02</v>
      </c>
      <c r="J738" t="s">
        <v>89</v>
      </c>
      <c r="K738">
        <v>47.978039000000003</v>
      </c>
      <c r="L738">
        <v>-122.13766699999999</v>
      </c>
      <c r="M738" t="s">
        <v>2799</v>
      </c>
      <c r="N738" t="s">
        <v>629</v>
      </c>
      <c r="O738" t="s">
        <v>630</v>
      </c>
      <c r="P738">
        <v>463</v>
      </c>
      <c r="Q738">
        <v>5100</v>
      </c>
      <c r="R738">
        <v>5100</v>
      </c>
      <c r="S738">
        <v>5100</v>
      </c>
      <c r="T738">
        <v>5100</v>
      </c>
      <c r="W738">
        <v>9999</v>
      </c>
      <c r="X738" t="s">
        <v>38</v>
      </c>
      <c r="Y738">
        <v>1</v>
      </c>
      <c r="Z738">
        <f>ROUND(Table_hqolymsql14p_BridgeInventoryLocation_BRIDGEUNDERLOCATIONS[[#This Row],[VCMIN]] / 100, 0) * 12 + MOD(Table_hqolymsql14p_BridgeInventoryLocation_BRIDGEUNDERLOCATIONS[[#This Row],[VCMIN]], 100)</f>
        <v>612</v>
      </c>
      <c r="AA738">
        <f>Table_hqolymsql14p_BridgeInventoryLocation_BRIDGEUNDERLOCATIONS[[#This Row],[VCMIN_Inches]]-3</f>
        <v>609</v>
      </c>
      <c r="AB738">
        <f>(TRUNC((Table_hqolymsql14p_BridgeInventoryLocation_BRIDGEUNDERLOCATIONS[[#This Row],[Reported Inches]]/12))*100) + MOD(Table_hqolymsql14p_BridgeInventoryLocation_BRIDGEUNDERLOCATIONS[[#This Row],[Reported Inches]], 12)</f>
        <v>5009</v>
      </c>
    </row>
    <row r="739" spans="1:28" x14ac:dyDescent="0.3">
      <c r="A739">
        <v>738</v>
      </c>
      <c r="B739" t="s">
        <v>2467</v>
      </c>
      <c r="C739" t="s">
        <v>2468</v>
      </c>
      <c r="D739" t="s">
        <v>2314</v>
      </c>
      <c r="E739">
        <v>7.62</v>
      </c>
      <c r="G739">
        <v>0</v>
      </c>
      <c r="H739" t="s">
        <v>79</v>
      </c>
      <c r="I739">
        <v>7.62</v>
      </c>
      <c r="J739" t="s">
        <v>34</v>
      </c>
      <c r="K739">
        <v>45.682237000000001</v>
      </c>
      <c r="L739">
        <v>-122.539383</v>
      </c>
      <c r="M739" t="s">
        <v>2469</v>
      </c>
      <c r="N739" t="s">
        <v>2470</v>
      </c>
      <c r="O739" t="s">
        <v>82</v>
      </c>
      <c r="P739">
        <v>110</v>
      </c>
      <c r="Q739">
        <v>1701</v>
      </c>
      <c r="R739">
        <v>1701</v>
      </c>
      <c r="S739">
        <v>1701</v>
      </c>
      <c r="T739">
        <v>1701</v>
      </c>
      <c r="U739">
        <v>1701</v>
      </c>
      <c r="V739">
        <v>1701</v>
      </c>
      <c r="W739">
        <v>9999</v>
      </c>
      <c r="X739" t="s">
        <v>38</v>
      </c>
      <c r="Y739">
        <v>1</v>
      </c>
      <c r="Z739">
        <f>ROUND(Table_hqolymsql14p_BridgeInventoryLocation_BRIDGEUNDERLOCATIONS[[#This Row],[VCMIN]] / 100, 0) * 12 + MOD(Table_hqolymsql14p_BridgeInventoryLocation_BRIDGEUNDERLOCATIONS[[#This Row],[VCMIN]], 100)</f>
        <v>205</v>
      </c>
      <c r="AA739">
        <f>Table_hqolymsql14p_BridgeInventoryLocation_BRIDGEUNDERLOCATIONS[[#This Row],[VCMIN_Inches]]-3</f>
        <v>202</v>
      </c>
      <c r="AB73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740" spans="1:28" x14ac:dyDescent="0.3">
      <c r="A740">
        <v>739</v>
      </c>
      <c r="B740" t="s">
        <v>1975</v>
      </c>
      <c r="C740" t="s">
        <v>1976</v>
      </c>
      <c r="D740" t="s">
        <v>2314</v>
      </c>
      <c r="E740">
        <v>104.39</v>
      </c>
      <c r="G740">
        <v>0</v>
      </c>
      <c r="H740" t="s">
        <v>110</v>
      </c>
      <c r="I740">
        <v>104.32</v>
      </c>
      <c r="J740" t="s">
        <v>34</v>
      </c>
      <c r="K740">
        <v>47.021399000000002</v>
      </c>
      <c r="L740">
        <v>-122.905995</v>
      </c>
      <c r="M740" t="s">
        <v>1977</v>
      </c>
      <c r="N740" t="s">
        <v>1978</v>
      </c>
      <c r="O740" t="s">
        <v>113</v>
      </c>
      <c r="P740">
        <v>411</v>
      </c>
      <c r="Q740">
        <v>1709</v>
      </c>
      <c r="R740">
        <v>1704</v>
      </c>
      <c r="S740">
        <v>1709</v>
      </c>
      <c r="T740">
        <v>1704</v>
      </c>
      <c r="U740">
        <v>1709</v>
      </c>
      <c r="V740">
        <v>1701</v>
      </c>
      <c r="W740">
        <v>9999</v>
      </c>
      <c r="X740" t="s">
        <v>38</v>
      </c>
      <c r="Y740">
        <v>1</v>
      </c>
      <c r="Z740">
        <f>ROUND(Table_hqolymsql14p_BridgeInventoryLocation_BRIDGEUNDERLOCATIONS[[#This Row],[VCMIN]] / 100, 0) * 12 + MOD(Table_hqolymsql14p_BridgeInventoryLocation_BRIDGEUNDERLOCATIONS[[#This Row],[VCMIN]], 100)</f>
        <v>208</v>
      </c>
      <c r="AA740">
        <f>Table_hqolymsql14p_BridgeInventoryLocation_BRIDGEUNDERLOCATIONS[[#This Row],[VCMIN_Inches]]-3</f>
        <v>205</v>
      </c>
      <c r="AB74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741" spans="1:28" x14ac:dyDescent="0.3">
      <c r="A741">
        <v>740</v>
      </c>
      <c r="B741" t="s">
        <v>2800</v>
      </c>
      <c r="C741" t="s">
        <v>2801</v>
      </c>
      <c r="D741" t="s">
        <v>2314</v>
      </c>
      <c r="E741">
        <v>2.4</v>
      </c>
      <c r="G741">
        <v>0</v>
      </c>
      <c r="H741" t="s">
        <v>120</v>
      </c>
      <c r="I741">
        <v>2.4</v>
      </c>
      <c r="J741" t="s">
        <v>34</v>
      </c>
      <c r="K741">
        <v>46.251258999999997</v>
      </c>
      <c r="L741">
        <v>-119.313776</v>
      </c>
      <c r="M741" t="s">
        <v>1920</v>
      </c>
      <c r="N741" t="s">
        <v>2802</v>
      </c>
      <c r="O741" t="s">
        <v>123</v>
      </c>
      <c r="P741">
        <v>358</v>
      </c>
      <c r="Q741">
        <v>2007</v>
      </c>
      <c r="R741">
        <v>2004</v>
      </c>
      <c r="S741">
        <v>2007</v>
      </c>
      <c r="T741">
        <v>2004</v>
      </c>
      <c r="U741">
        <v>2007</v>
      </c>
      <c r="V741">
        <v>2007</v>
      </c>
      <c r="W741">
        <v>9999</v>
      </c>
      <c r="X741" t="s">
        <v>38</v>
      </c>
      <c r="Y741">
        <v>1</v>
      </c>
      <c r="Z741">
        <f>ROUND(Table_hqolymsql14p_BridgeInventoryLocation_BRIDGEUNDERLOCATIONS[[#This Row],[VCMIN]] / 100, 0) * 12 + MOD(Table_hqolymsql14p_BridgeInventoryLocation_BRIDGEUNDERLOCATIONS[[#This Row],[VCMIN]], 100)</f>
        <v>244</v>
      </c>
      <c r="AA741">
        <f>Table_hqolymsql14p_BridgeInventoryLocation_BRIDGEUNDERLOCATIONS[[#This Row],[VCMIN_Inches]]-3</f>
        <v>241</v>
      </c>
      <c r="AB741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742" spans="1:28" x14ac:dyDescent="0.3">
      <c r="A742">
        <v>741</v>
      </c>
      <c r="B742" t="s">
        <v>2803</v>
      </c>
      <c r="C742" t="s">
        <v>2804</v>
      </c>
      <c r="D742" t="s">
        <v>2314</v>
      </c>
      <c r="E742">
        <v>0.108</v>
      </c>
      <c r="G742">
        <v>0</v>
      </c>
      <c r="H742" t="s">
        <v>2805</v>
      </c>
      <c r="I742">
        <v>0.11</v>
      </c>
      <c r="J742" t="s">
        <v>34</v>
      </c>
      <c r="K742">
        <v>45.632956</v>
      </c>
      <c r="L742">
        <v>-122.663493</v>
      </c>
      <c r="M742" t="s">
        <v>2806</v>
      </c>
      <c r="N742" t="s">
        <v>2807</v>
      </c>
      <c r="O742" t="s">
        <v>2808</v>
      </c>
      <c r="P742">
        <v>459</v>
      </c>
      <c r="Q742">
        <v>2003</v>
      </c>
      <c r="R742">
        <v>1809</v>
      </c>
      <c r="S742">
        <v>2003</v>
      </c>
      <c r="T742">
        <v>1809</v>
      </c>
      <c r="W742">
        <v>9999</v>
      </c>
      <c r="X742" t="s">
        <v>38</v>
      </c>
      <c r="Y742">
        <v>1</v>
      </c>
      <c r="Z742">
        <f>ROUND(Table_hqolymsql14p_BridgeInventoryLocation_BRIDGEUNDERLOCATIONS[[#This Row],[VCMIN]] / 100, 0) * 12 + MOD(Table_hqolymsql14p_BridgeInventoryLocation_BRIDGEUNDERLOCATIONS[[#This Row],[VCMIN]], 100)</f>
        <v>225</v>
      </c>
      <c r="AA742">
        <f>Table_hqolymsql14p_BridgeInventoryLocation_BRIDGEUNDERLOCATIONS[[#This Row],[VCMIN_Inches]]-3</f>
        <v>222</v>
      </c>
      <c r="AB742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743" spans="1:28" x14ac:dyDescent="0.3">
      <c r="A743">
        <v>742</v>
      </c>
      <c r="B743" t="s">
        <v>1898</v>
      </c>
      <c r="C743" t="s">
        <v>1899</v>
      </c>
      <c r="D743" t="s">
        <v>2314</v>
      </c>
      <c r="E743">
        <v>1.83</v>
      </c>
      <c r="G743">
        <v>0</v>
      </c>
      <c r="H743" t="s">
        <v>110</v>
      </c>
      <c r="I743">
        <v>1.83</v>
      </c>
      <c r="J743" t="s">
        <v>34</v>
      </c>
      <c r="K743">
        <v>45.642245000000003</v>
      </c>
      <c r="L743">
        <v>-122.661708</v>
      </c>
      <c r="M743" t="s">
        <v>1900</v>
      </c>
      <c r="N743" t="s">
        <v>1901</v>
      </c>
      <c r="O743" t="s">
        <v>113</v>
      </c>
      <c r="P743">
        <v>269</v>
      </c>
      <c r="Q743">
        <v>1611</v>
      </c>
      <c r="R743">
        <v>1608</v>
      </c>
      <c r="S743">
        <v>1611</v>
      </c>
      <c r="T743">
        <v>1608</v>
      </c>
      <c r="U743">
        <v>1700</v>
      </c>
      <c r="V743">
        <v>1608</v>
      </c>
      <c r="W743">
        <v>9999</v>
      </c>
      <c r="X743" t="s">
        <v>38</v>
      </c>
      <c r="Y743">
        <v>1</v>
      </c>
      <c r="Z743">
        <f>ROUND(Table_hqolymsql14p_BridgeInventoryLocation_BRIDGEUNDERLOCATIONS[[#This Row],[VCMIN]] / 100, 0) * 12 + MOD(Table_hqolymsql14p_BridgeInventoryLocation_BRIDGEUNDERLOCATIONS[[#This Row],[VCMIN]], 100)</f>
        <v>200</v>
      </c>
      <c r="AA743">
        <f>Table_hqolymsql14p_BridgeInventoryLocation_BRIDGEUNDERLOCATIONS[[#This Row],[VCMIN_Inches]]-3</f>
        <v>197</v>
      </c>
      <c r="AB74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744" spans="1:28" x14ac:dyDescent="0.3">
      <c r="A744">
        <v>743</v>
      </c>
      <c r="B744" t="s">
        <v>2809</v>
      </c>
      <c r="C744" t="s">
        <v>2810</v>
      </c>
      <c r="D744" t="s">
        <v>2314</v>
      </c>
      <c r="E744">
        <v>0.23300000000000001</v>
      </c>
      <c r="G744">
        <v>0</v>
      </c>
      <c r="H744" t="s">
        <v>2811</v>
      </c>
      <c r="I744">
        <v>0.23</v>
      </c>
      <c r="J744" t="s">
        <v>34</v>
      </c>
      <c r="K744">
        <v>47.668734000000001</v>
      </c>
      <c r="L744">
        <v>-122.187719</v>
      </c>
      <c r="M744" t="s">
        <v>2812</v>
      </c>
      <c r="N744" t="s">
        <v>2813</v>
      </c>
      <c r="O744" t="s">
        <v>2814</v>
      </c>
      <c r="P744">
        <v>277</v>
      </c>
      <c r="Q744">
        <v>1904</v>
      </c>
      <c r="R744">
        <v>1803</v>
      </c>
      <c r="U744">
        <v>1904</v>
      </c>
      <c r="V744">
        <v>1803</v>
      </c>
      <c r="W744">
        <v>9999</v>
      </c>
      <c r="X744" t="s">
        <v>38</v>
      </c>
      <c r="Y744">
        <v>1</v>
      </c>
      <c r="Z744">
        <f>ROUND(Table_hqolymsql14p_BridgeInventoryLocation_BRIDGEUNDERLOCATIONS[[#This Row],[VCMIN]] / 100, 0) * 12 + MOD(Table_hqolymsql14p_BridgeInventoryLocation_BRIDGEUNDERLOCATIONS[[#This Row],[VCMIN]], 100)</f>
        <v>219</v>
      </c>
      <c r="AA744">
        <f>Table_hqolymsql14p_BridgeInventoryLocation_BRIDGEUNDERLOCATIONS[[#This Row],[VCMIN_Inches]]-3</f>
        <v>216</v>
      </c>
      <c r="AB744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745" spans="1:28" x14ac:dyDescent="0.3">
      <c r="A745">
        <v>744</v>
      </c>
      <c r="B745" t="s">
        <v>1968</v>
      </c>
      <c r="C745" t="s">
        <v>1969</v>
      </c>
      <c r="D745" t="s">
        <v>2314</v>
      </c>
      <c r="E745">
        <v>257.72000000000003</v>
      </c>
      <c r="G745">
        <v>0</v>
      </c>
      <c r="H745" t="s">
        <v>110</v>
      </c>
      <c r="I745">
        <v>257.66000000000003</v>
      </c>
      <c r="J745" t="s">
        <v>34</v>
      </c>
      <c r="K745">
        <v>48.788435999999997</v>
      </c>
      <c r="L745">
        <v>-122.516111</v>
      </c>
      <c r="M745" t="s">
        <v>1970</v>
      </c>
      <c r="N745" t="s">
        <v>1971</v>
      </c>
      <c r="O745" t="s">
        <v>113</v>
      </c>
      <c r="P745">
        <v>216</v>
      </c>
      <c r="Q745">
        <v>1711</v>
      </c>
      <c r="R745">
        <v>1708</v>
      </c>
      <c r="S745">
        <v>1711</v>
      </c>
      <c r="T745">
        <v>1708</v>
      </c>
      <c r="U745">
        <v>1701</v>
      </c>
      <c r="V745">
        <v>1610</v>
      </c>
      <c r="W745">
        <v>9999</v>
      </c>
      <c r="X745" t="s">
        <v>38</v>
      </c>
      <c r="Y745">
        <v>1</v>
      </c>
      <c r="Z745">
        <f>ROUND(Table_hqolymsql14p_BridgeInventoryLocation_BRIDGEUNDERLOCATIONS[[#This Row],[VCMIN]] / 100, 0) * 12 + MOD(Table_hqolymsql14p_BridgeInventoryLocation_BRIDGEUNDERLOCATIONS[[#This Row],[VCMIN]], 100)</f>
        <v>212</v>
      </c>
      <c r="AA745">
        <f>Table_hqolymsql14p_BridgeInventoryLocation_BRIDGEUNDERLOCATIONS[[#This Row],[VCMIN_Inches]]-3</f>
        <v>209</v>
      </c>
      <c r="AB745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746" spans="1:28" x14ac:dyDescent="0.3">
      <c r="A746">
        <v>745</v>
      </c>
      <c r="B746" t="s">
        <v>2815</v>
      </c>
      <c r="C746" t="s">
        <v>2816</v>
      </c>
      <c r="D746" t="s">
        <v>2314</v>
      </c>
      <c r="E746">
        <v>0.248</v>
      </c>
      <c r="G746">
        <v>0</v>
      </c>
      <c r="H746" t="s">
        <v>2817</v>
      </c>
      <c r="I746">
        <v>0.25</v>
      </c>
      <c r="J746" t="s">
        <v>34</v>
      </c>
      <c r="K746">
        <v>47.921069000000003</v>
      </c>
      <c r="L746">
        <v>-122.20759</v>
      </c>
      <c r="M746" t="s">
        <v>2818</v>
      </c>
      <c r="N746" t="s">
        <v>2819</v>
      </c>
      <c r="O746" t="s">
        <v>2820</v>
      </c>
      <c r="P746">
        <v>63</v>
      </c>
      <c r="Q746">
        <v>1709</v>
      </c>
      <c r="R746">
        <v>1605</v>
      </c>
      <c r="U746">
        <v>1709</v>
      </c>
      <c r="V746">
        <v>1605</v>
      </c>
      <c r="W746">
        <v>9999</v>
      </c>
      <c r="X746" t="s">
        <v>38</v>
      </c>
      <c r="Y746">
        <v>1</v>
      </c>
      <c r="Z746">
        <f>ROUND(Table_hqolymsql14p_BridgeInventoryLocation_BRIDGEUNDERLOCATIONS[[#This Row],[VCMIN]] / 100, 0) * 12 + MOD(Table_hqolymsql14p_BridgeInventoryLocation_BRIDGEUNDERLOCATIONS[[#This Row],[VCMIN]], 100)</f>
        <v>197</v>
      </c>
      <c r="AA746">
        <f>Table_hqolymsql14p_BridgeInventoryLocation_BRIDGEUNDERLOCATIONS[[#This Row],[VCMIN_Inches]]-3</f>
        <v>194</v>
      </c>
      <c r="AB746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747" spans="1:28" x14ac:dyDescent="0.3">
      <c r="A747">
        <v>746</v>
      </c>
      <c r="B747" t="s">
        <v>1835</v>
      </c>
      <c r="C747" t="s">
        <v>1836</v>
      </c>
      <c r="D747" t="s">
        <v>2314</v>
      </c>
      <c r="E747">
        <v>8.66</v>
      </c>
      <c r="G747">
        <v>0</v>
      </c>
      <c r="H747" t="s">
        <v>201</v>
      </c>
      <c r="I747">
        <v>10.74</v>
      </c>
      <c r="J747" t="s">
        <v>34</v>
      </c>
      <c r="K747">
        <v>47.305352999999997</v>
      </c>
      <c r="L747">
        <v>-122.576368</v>
      </c>
      <c r="M747" t="s">
        <v>1837</v>
      </c>
      <c r="N747" t="s">
        <v>1838</v>
      </c>
      <c r="O747" t="s">
        <v>204</v>
      </c>
      <c r="P747">
        <v>207</v>
      </c>
      <c r="Q747">
        <v>1510</v>
      </c>
      <c r="R747">
        <v>1508</v>
      </c>
      <c r="S747">
        <v>1510</v>
      </c>
      <c r="T747">
        <v>1508</v>
      </c>
      <c r="U747">
        <v>1604</v>
      </c>
      <c r="V747">
        <v>1508</v>
      </c>
      <c r="W747">
        <v>9999</v>
      </c>
      <c r="X747" t="s">
        <v>38</v>
      </c>
      <c r="Y747">
        <v>1</v>
      </c>
      <c r="Z747">
        <f>ROUND(Table_hqolymsql14p_BridgeInventoryLocation_BRIDGEUNDERLOCATIONS[[#This Row],[VCMIN]] / 100, 0) * 12 + MOD(Table_hqolymsql14p_BridgeInventoryLocation_BRIDGEUNDERLOCATIONS[[#This Row],[VCMIN]], 100)</f>
        <v>188</v>
      </c>
      <c r="AA747">
        <f>Table_hqolymsql14p_BridgeInventoryLocation_BRIDGEUNDERLOCATIONS[[#This Row],[VCMIN_Inches]]-3</f>
        <v>185</v>
      </c>
      <c r="AB747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748" spans="1:28" x14ac:dyDescent="0.3">
      <c r="A748">
        <v>747</v>
      </c>
      <c r="B748" t="s">
        <v>1991</v>
      </c>
      <c r="C748" t="s">
        <v>1992</v>
      </c>
      <c r="D748" t="s">
        <v>2314</v>
      </c>
      <c r="E748">
        <v>4.7E-2</v>
      </c>
      <c r="G748">
        <v>0</v>
      </c>
      <c r="H748" t="s">
        <v>2821</v>
      </c>
      <c r="I748">
        <v>0.05</v>
      </c>
      <c r="J748" t="s">
        <v>34</v>
      </c>
      <c r="K748">
        <v>47.853239000000002</v>
      </c>
      <c r="L748">
        <v>-122.256077</v>
      </c>
      <c r="M748" t="s">
        <v>2822</v>
      </c>
      <c r="N748" t="s">
        <v>1994</v>
      </c>
      <c r="O748" t="s">
        <v>1995</v>
      </c>
      <c r="P748">
        <v>108</v>
      </c>
      <c r="Q748">
        <v>1606</v>
      </c>
      <c r="R748">
        <v>1606</v>
      </c>
      <c r="U748">
        <v>1606</v>
      </c>
      <c r="V748">
        <v>1606</v>
      </c>
      <c r="W748">
        <v>9999</v>
      </c>
      <c r="X748" t="s">
        <v>89</v>
      </c>
      <c r="Y748">
        <v>1</v>
      </c>
      <c r="Z748">
        <f>ROUND(Table_hqolymsql14p_BridgeInventoryLocation_BRIDGEUNDERLOCATIONS[[#This Row],[VCMIN]] / 100, 0) * 12 + MOD(Table_hqolymsql14p_BridgeInventoryLocation_BRIDGEUNDERLOCATIONS[[#This Row],[VCMIN]], 100)</f>
        <v>198</v>
      </c>
      <c r="AA748">
        <f>Table_hqolymsql14p_BridgeInventoryLocation_BRIDGEUNDERLOCATIONS[[#This Row],[VCMIN_Inches]]-3</f>
        <v>195</v>
      </c>
      <c r="AB74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749" spans="1:28" x14ac:dyDescent="0.3">
      <c r="A749">
        <v>748</v>
      </c>
      <c r="B749" t="s">
        <v>484</v>
      </c>
      <c r="C749" t="s">
        <v>485</v>
      </c>
      <c r="D749" t="s">
        <v>2314</v>
      </c>
      <c r="E749">
        <v>0.13900000000000001</v>
      </c>
      <c r="G749">
        <v>0</v>
      </c>
      <c r="H749" t="s">
        <v>2823</v>
      </c>
      <c r="I749">
        <v>0.14000000000000001</v>
      </c>
      <c r="J749" t="s">
        <v>34</v>
      </c>
      <c r="K749">
        <v>47.589396000000001</v>
      </c>
      <c r="L749">
        <v>-122.237718</v>
      </c>
      <c r="M749" t="s">
        <v>2824</v>
      </c>
      <c r="N749" t="s">
        <v>487</v>
      </c>
      <c r="O749" t="s">
        <v>37</v>
      </c>
      <c r="P749">
        <v>360</v>
      </c>
      <c r="Q749">
        <v>1608</v>
      </c>
      <c r="R749">
        <v>1608</v>
      </c>
      <c r="S749">
        <v>1608</v>
      </c>
      <c r="T749">
        <v>1608</v>
      </c>
      <c r="W749">
        <v>9999</v>
      </c>
      <c r="X749" t="s">
        <v>89</v>
      </c>
      <c r="Y749">
        <v>1</v>
      </c>
      <c r="Z749">
        <f>ROUND(Table_hqolymsql14p_BridgeInventoryLocation_BRIDGEUNDERLOCATIONS[[#This Row],[VCMIN]] / 100, 0) * 12 + MOD(Table_hqolymsql14p_BridgeInventoryLocation_BRIDGEUNDERLOCATIONS[[#This Row],[VCMIN]], 100)</f>
        <v>200</v>
      </c>
      <c r="AA749">
        <f>Table_hqolymsql14p_BridgeInventoryLocation_BRIDGEUNDERLOCATIONS[[#This Row],[VCMIN_Inches]]-3</f>
        <v>197</v>
      </c>
      <c r="AB74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750" spans="1:28" x14ac:dyDescent="0.3">
      <c r="A750">
        <v>749</v>
      </c>
      <c r="B750" t="s">
        <v>1656</v>
      </c>
      <c r="C750" t="s">
        <v>1657</v>
      </c>
      <c r="D750" t="s">
        <v>2314</v>
      </c>
      <c r="E750">
        <v>13.81</v>
      </c>
      <c r="G750">
        <v>0</v>
      </c>
      <c r="H750" t="s">
        <v>98</v>
      </c>
      <c r="I750">
        <v>13.82</v>
      </c>
      <c r="J750" t="s">
        <v>34</v>
      </c>
      <c r="K750">
        <v>47.617336999999999</v>
      </c>
      <c r="L750">
        <v>-122.188529</v>
      </c>
      <c r="M750" t="s">
        <v>1658</v>
      </c>
      <c r="N750" t="s">
        <v>1659</v>
      </c>
      <c r="O750" t="s">
        <v>101</v>
      </c>
      <c r="P750">
        <v>328</v>
      </c>
      <c r="Q750">
        <v>1604</v>
      </c>
      <c r="R750">
        <v>1600</v>
      </c>
      <c r="S750">
        <v>1604</v>
      </c>
      <c r="T750">
        <v>1600</v>
      </c>
      <c r="U750">
        <v>1702</v>
      </c>
      <c r="V750">
        <v>1701</v>
      </c>
      <c r="W750">
        <v>9999</v>
      </c>
      <c r="X750" t="s">
        <v>38</v>
      </c>
      <c r="Y750">
        <v>1</v>
      </c>
      <c r="Z750">
        <f>ROUND(Table_hqolymsql14p_BridgeInventoryLocation_BRIDGEUNDERLOCATIONS[[#This Row],[VCMIN]] / 100, 0) * 12 + MOD(Table_hqolymsql14p_BridgeInventoryLocation_BRIDGEUNDERLOCATIONS[[#This Row],[VCMIN]], 100)</f>
        <v>192</v>
      </c>
      <c r="AA750">
        <f>Table_hqolymsql14p_BridgeInventoryLocation_BRIDGEUNDERLOCATIONS[[#This Row],[VCMIN_Inches]]-3</f>
        <v>189</v>
      </c>
      <c r="AB750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751" spans="1:28" x14ac:dyDescent="0.3">
      <c r="A751">
        <v>750</v>
      </c>
      <c r="B751" t="s">
        <v>2825</v>
      </c>
      <c r="C751" t="s">
        <v>2826</v>
      </c>
      <c r="D751" t="s">
        <v>2314</v>
      </c>
      <c r="E751">
        <v>88.52</v>
      </c>
      <c r="G751">
        <v>0</v>
      </c>
      <c r="H751" t="s">
        <v>92</v>
      </c>
      <c r="I751">
        <v>88.55</v>
      </c>
      <c r="J751" t="s">
        <v>34</v>
      </c>
      <c r="K751">
        <v>46.244075000000002</v>
      </c>
      <c r="L751">
        <v>-119.631942</v>
      </c>
      <c r="M751" t="s">
        <v>2827</v>
      </c>
      <c r="N751" t="s">
        <v>2828</v>
      </c>
      <c r="O751" t="s">
        <v>95</v>
      </c>
      <c r="P751">
        <v>193</v>
      </c>
      <c r="Q751">
        <v>1702</v>
      </c>
      <c r="R751">
        <v>1606</v>
      </c>
      <c r="S751">
        <v>1702</v>
      </c>
      <c r="T751">
        <v>1606</v>
      </c>
      <c r="U751">
        <v>1700</v>
      </c>
      <c r="V751">
        <v>1611</v>
      </c>
      <c r="W751">
        <v>9999</v>
      </c>
      <c r="X751" t="s">
        <v>38</v>
      </c>
      <c r="Y751">
        <v>1</v>
      </c>
      <c r="Z751">
        <f>ROUND(Table_hqolymsql14p_BridgeInventoryLocation_BRIDGEUNDERLOCATIONS[[#This Row],[VCMIN]] / 100, 0) * 12 + MOD(Table_hqolymsql14p_BridgeInventoryLocation_BRIDGEUNDERLOCATIONS[[#This Row],[VCMIN]], 100)</f>
        <v>198</v>
      </c>
      <c r="AA751">
        <f>Table_hqolymsql14p_BridgeInventoryLocation_BRIDGEUNDERLOCATIONS[[#This Row],[VCMIN_Inches]]-3</f>
        <v>195</v>
      </c>
      <c r="AB75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752" spans="1:28" x14ac:dyDescent="0.3">
      <c r="A752">
        <v>751</v>
      </c>
      <c r="B752" t="s">
        <v>1348</v>
      </c>
      <c r="C752" t="s">
        <v>1349</v>
      </c>
      <c r="D752" t="s">
        <v>2314</v>
      </c>
      <c r="E752">
        <v>9.6259999999999994</v>
      </c>
      <c r="G752">
        <v>0</v>
      </c>
      <c r="H752" t="s">
        <v>33</v>
      </c>
      <c r="I752">
        <v>11.57</v>
      </c>
      <c r="J752" t="s">
        <v>34</v>
      </c>
      <c r="K752">
        <v>47.578736999999997</v>
      </c>
      <c r="L752">
        <v>-122.139961</v>
      </c>
      <c r="M752" t="s">
        <v>1350</v>
      </c>
      <c r="N752" t="s">
        <v>1351</v>
      </c>
      <c r="O752" t="s">
        <v>37</v>
      </c>
      <c r="P752">
        <v>403</v>
      </c>
      <c r="Q752">
        <v>1801</v>
      </c>
      <c r="R752">
        <v>1710</v>
      </c>
      <c r="S752">
        <v>1801</v>
      </c>
      <c r="T752">
        <v>1710</v>
      </c>
      <c r="U752">
        <v>1802</v>
      </c>
      <c r="V752">
        <v>1711</v>
      </c>
      <c r="W752">
        <v>9999</v>
      </c>
      <c r="X752" t="s">
        <v>38</v>
      </c>
      <c r="Y752">
        <v>1</v>
      </c>
      <c r="Z752">
        <f>ROUND(Table_hqolymsql14p_BridgeInventoryLocation_BRIDGEUNDERLOCATIONS[[#This Row],[VCMIN]] / 100, 0) * 12 + MOD(Table_hqolymsql14p_BridgeInventoryLocation_BRIDGEUNDERLOCATIONS[[#This Row],[VCMIN]], 100)</f>
        <v>214</v>
      </c>
      <c r="AA752">
        <f>Table_hqolymsql14p_BridgeInventoryLocation_BRIDGEUNDERLOCATIONS[[#This Row],[VCMIN_Inches]]-3</f>
        <v>211</v>
      </c>
      <c r="AB752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753" spans="1:28" x14ac:dyDescent="0.3">
      <c r="A753">
        <v>752</v>
      </c>
      <c r="B753" t="s">
        <v>688</v>
      </c>
      <c r="C753" t="s">
        <v>689</v>
      </c>
      <c r="D753" t="s">
        <v>2314</v>
      </c>
      <c r="E753">
        <v>0.246</v>
      </c>
      <c r="G753">
        <v>0</v>
      </c>
      <c r="H753" t="s">
        <v>2829</v>
      </c>
      <c r="I753">
        <v>0.25</v>
      </c>
      <c r="J753" t="s">
        <v>34</v>
      </c>
      <c r="K753">
        <v>47.615946000000001</v>
      </c>
      <c r="L753">
        <v>-122.329584</v>
      </c>
      <c r="M753" t="s">
        <v>2830</v>
      </c>
      <c r="N753" t="s">
        <v>691</v>
      </c>
      <c r="O753" t="s">
        <v>113</v>
      </c>
      <c r="P753">
        <v>293</v>
      </c>
      <c r="Q753">
        <v>1511</v>
      </c>
      <c r="R753">
        <v>1511</v>
      </c>
      <c r="S753">
        <v>1511</v>
      </c>
      <c r="T753">
        <v>1511</v>
      </c>
      <c r="W753">
        <v>9999</v>
      </c>
      <c r="X753" t="s">
        <v>89</v>
      </c>
      <c r="Y753">
        <v>1</v>
      </c>
      <c r="Z753">
        <f>ROUND(Table_hqolymsql14p_BridgeInventoryLocation_BRIDGEUNDERLOCATIONS[[#This Row],[VCMIN]] / 100, 0) * 12 + MOD(Table_hqolymsql14p_BridgeInventoryLocation_BRIDGEUNDERLOCATIONS[[#This Row],[VCMIN]], 100)</f>
        <v>191</v>
      </c>
      <c r="AA753">
        <f>Table_hqolymsql14p_BridgeInventoryLocation_BRIDGEUNDERLOCATIONS[[#This Row],[VCMIN_Inches]]-3</f>
        <v>188</v>
      </c>
      <c r="AB753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754" spans="1:28" x14ac:dyDescent="0.3">
      <c r="A754">
        <v>753</v>
      </c>
      <c r="B754" t="s">
        <v>2831</v>
      </c>
      <c r="C754" t="s">
        <v>2832</v>
      </c>
      <c r="D754" t="s">
        <v>2314</v>
      </c>
      <c r="E754">
        <v>0.06</v>
      </c>
      <c r="G754">
        <v>0</v>
      </c>
      <c r="H754" t="s">
        <v>2833</v>
      </c>
      <c r="I754">
        <v>0.06</v>
      </c>
      <c r="J754" t="s">
        <v>34</v>
      </c>
      <c r="K754">
        <v>45.750624999999999</v>
      </c>
      <c r="L754">
        <v>-122.662865</v>
      </c>
      <c r="M754" t="s">
        <v>2834</v>
      </c>
      <c r="N754" t="s">
        <v>113</v>
      </c>
      <c r="O754" t="s">
        <v>2835</v>
      </c>
      <c r="P754">
        <v>124</v>
      </c>
      <c r="Q754">
        <v>1505</v>
      </c>
      <c r="R754">
        <v>1502</v>
      </c>
      <c r="S754">
        <v>1505</v>
      </c>
      <c r="T754">
        <v>1502</v>
      </c>
      <c r="W754">
        <v>9999</v>
      </c>
      <c r="X754" t="s">
        <v>38</v>
      </c>
      <c r="Y754">
        <v>1</v>
      </c>
      <c r="Z754">
        <f>ROUND(Table_hqolymsql14p_BridgeInventoryLocation_BRIDGEUNDERLOCATIONS[[#This Row],[VCMIN]] / 100, 0) * 12 + MOD(Table_hqolymsql14p_BridgeInventoryLocation_BRIDGEUNDERLOCATIONS[[#This Row],[VCMIN]], 100)</f>
        <v>182</v>
      </c>
      <c r="AA754">
        <f>Table_hqolymsql14p_BridgeInventoryLocation_BRIDGEUNDERLOCATIONS[[#This Row],[VCMIN_Inches]]-3</f>
        <v>179</v>
      </c>
      <c r="AB754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755" spans="1:28" x14ac:dyDescent="0.3">
      <c r="A755">
        <v>754</v>
      </c>
      <c r="B755" t="s">
        <v>2836</v>
      </c>
      <c r="C755" t="s">
        <v>2837</v>
      </c>
      <c r="D755" t="s">
        <v>2314</v>
      </c>
      <c r="E755">
        <v>0.1</v>
      </c>
      <c r="G755">
        <v>0</v>
      </c>
      <c r="H755" t="s">
        <v>2838</v>
      </c>
      <c r="I755">
        <v>0.1</v>
      </c>
      <c r="J755" t="s">
        <v>34</v>
      </c>
      <c r="K755">
        <v>47.595852999999998</v>
      </c>
      <c r="L755">
        <v>-122.319532</v>
      </c>
      <c r="M755" t="s">
        <v>2839</v>
      </c>
      <c r="N755" t="s">
        <v>2840</v>
      </c>
      <c r="O755" t="s">
        <v>2841</v>
      </c>
      <c r="P755">
        <v>865</v>
      </c>
      <c r="Q755">
        <v>2407</v>
      </c>
      <c r="R755">
        <v>2308</v>
      </c>
      <c r="S755">
        <v>2407</v>
      </c>
      <c r="T755">
        <v>2308</v>
      </c>
      <c r="W755">
        <v>9999</v>
      </c>
      <c r="X755" t="s">
        <v>38</v>
      </c>
      <c r="Y755">
        <v>1</v>
      </c>
      <c r="Z755">
        <f>ROUND(Table_hqolymsql14p_BridgeInventoryLocation_BRIDGEUNDERLOCATIONS[[#This Row],[VCMIN]] / 100, 0) * 12 + MOD(Table_hqolymsql14p_BridgeInventoryLocation_BRIDGEUNDERLOCATIONS[[#This Row],[VCMIN]], 100)</f>
        <v>284</v>
      </c>
      <c r="AA755">
        <f>Table_hqolymsql14p_BridgeInventoryLocation_BRIDGEUNDERLOCATIONS[[#This Row],[VCMIN_Inches]]-3</f>
        <v>281</v>
      </c>
      <c r="AB755">
        <f>(TRUNC((Table_hqolymsql14p_BridgeInventoryLocation_BRIDGEUNDERLOCATIONS[[#This Row],[Reported Inches]]/12))*100) + MOD(Table_hqolymsql14p_BridgeInventoryLocation_BRIDGEUNDERLOCATIONS[[#This Row],[Reported Inches]], 12)</f>
        <v>2305</v>
      </c>
    </row>
    <row r="756" spans="1:28" x14ac:dyDescent="0.3">
      <c r="A756">
        <v>755</v>
      </c>
      <c r="B756" t="s">
        <v>1575</v>
      </c>
      <c r="C756" t="s">
        <v>1576</v>
      </c>
      <c r="D756" t="s">
        <v>2314</v>
      </c>
      <c r="E756">
        <v>1.68</v>
      </c>
      <c r="G756">
        <v>0</v>
      </c>
      <c r="H756" t="s">
        <v>2842</v>
      </c>
      <c r="I756">
        <v>1.68</v>
      </c>
      <c r="J756" t="s">
        <v>34</v>
      </c>
      <c r="K756">
        <v>47.608136000000002</v>
      </c>
      <c r="L756">
        <v>-122.33037400000001</v>
      </c>
      <c r="M756" t="s">
        <v>2843</v>
      </c>
      <c r="N756" t="s">
        <v>1578</v>
      </c>
      <c r="O756" t="s">
        <v>113</v>
      </c>
      <c r="P756">
        <v>279</v>
      </c>
      <c r="Q756">
        <v>2408</v>
      </c>
      <c r="R756">
        <v>2408</v>
      </c>
      <c r="S756">
        <v>2408</v>
      </c>
      <c r="T756">
        <v>2408</v>
      </c>
      <c r="W756">
        <v>9999</v>
      </c>
      <c r="X756" t="s">
        <v>239</v>
      </c>
      <c r="Y756">
        <v>1</v>
      </c>
      <c r="Z756">
        <f>ROUND(Table_hqolymsql14p_BridgeInventoryLocation_BRIDGEUNDERLOCATIONS[[#This Row],[VCMIN]] / 100, 0) * 12 + MOD(Table_hqolymsql14p_BridgeInventoryLocation_BRIDGEUNDERLOCATIONS[[#This Row],[VCMIN]], 100)</f>
        <v>296</v>
      </c>
      <c r="AA756">
        <f>Table_hqolymsql14p_BridgeInventoryLocation_BRIDGEUNDERLOCATIONS[[#This Row],[VCMIN_Inches]]-3</f>
        <v>293</v>
      </c>
      <c r="AB756">
        <f>(TRUNC((Table_hqolymsql14p_BridgeInventoryLocation_BRIDGEUNDERLOCATIONS[[#This Row],[Reported Inches]]/12))*100) + MOD(Table_hqolymsql14p_BridgeInventoryLocation_BRIDGEUNDERLOCATIONS[[#This Row],[Reported Inches]], 12)</f>
        <v>2405</v>
      </c>
    </row>
    <row r="757" spans="1:28" x14ac:dyDescent="0.3">
      <c r="A757">
        <v>756</v>
      </c>
      <c r="B757" t="s">
        <v>755</v>
      </c>
      <c r="C757" t="s">
        <v>756</v>
      </c>
      <c r="D757" t="s">
        <v>2314</v>
      </c>
      <c r="E757">
        <v>290.64999999999998</v>
      </c>
      <c r="G757">
        <v>0</v>
      </c>
      <c r="H757" t="s">
        <v>33</v>
      </c>
      <c r="I757">
        <v>292.95999999999998</v>
      </c>
      <c r="J757" t="s">
        <v>34</v>
      </c>
      <c r="K757">
        <v>47.665505000000003</v>
      </c>
      <c r="L757">
        <v>-117.17509099999999</v>
      </c>
      <c r="M757" t="s">
        <v>757</v>
      </c>
      <c r="N757" t="s">
        <v>758</v>
      </c>
      <c r="O757" t="s">
        <v>37</v>
      </c>
      <c r="P757">
        <v>118</v>
      </c>
      <c r="Q757">
        <v>1905</v>
      </c>
      <c r="R757">
        <v>1808</v>
      </c>
      <c r="S757">
        <v>1905</v>
      </c>
      <c r="T757">
        <v>1808</v>
      </c>
      <c r="U757">
        <v>1910</v>
      </c>
      <c r="V757">
        <v>1907</v>
      </c>
      <c r="W757">
        <v>9999</v>
      </c>
      <c r="X757" t="s">
        <v>38</v>
      </c>
      <c r="Y757">
        <v>1</v>
      </c>
      <c r="Z757">
        <f>ROUND(Table_hqolymsql14p_BridgeInventoryLocation_BRIDGEUNDERLOCATIONS[[#This Row],[VCMIN]] / 100, 0) * 12 + MOD(Table_hqolymsql14p_BridgeInventoryLocation_BRIDGEUNDERLOCATIONS[[#This Row],[VCMIN]], 100)</f>
        <v>224</v>
      </c>
      <c r="AA757">
        <f>Table_hqolymsql14p_BridgeInventoryLocation_BRIDGEUNDERLOCATIONS[[#This Row],[VCMIN_Inches]]-3</f>
        <v>221</v>
      </c>
      <c r="AB757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758" spans="1:28" x14ac:dyDescent="0.3">
      <c r="A758">
        <v>757</v>
      </c>
      <c r="B758" t="s">
        <v>1763</v>
      </c>
      <c r="C758" t="s">
        <v>1764</v>
      </c>
      <c r="D758" t="s">
        <v>2314</v>
      </c>
      <c r="E758">
        <v>0.17199999999999999</v>
      </c>
      <c r="G758">
        <v>0</v>
      </c>
      <c r="H758" t="s">
        <v>2844</v>
      </c>
      <c r="I758">
        <v>0.17</v>
      </c>
      <c r="J758" t="s">
        <v>34</v>
      </c>
      <c r="K758">
        <v>47.232886000000001</v>
      </c>
      <c r="L758">
        <v>-122.432771</v>
      </c>
      <c r="M758" t="s">
        <v>2845</v>
      </c>
      <c r="N758" t="s">
        <v>113</v>
      </c>
      <c r="O758" t="s">
        <v>609</v>
      </c>
      <c r="P758">
        <v>271</v>
      </c>
      <c r="Q758">
        <v>1704</v>
      </c>
      <c r="R758">
        <v>1704</v>
      </c>
      <c r="S758">
        <v>1704</v>
      </c>
      <c r="T758">
        <v>1704</v>
      </c>
      <c r="W758">
        <v>9999</v>
      </c>
      <c r="X758" t="s">
        <v>38</v>
      </c>
      <c r="Y758">
        <v>1</v>
      </c>
      <c r="Z758">
        <f>ROUND(Table_hqolymsql14p_BridgeInventoryLocation_BRIDGEUNDERLOCATIONS[[#This Row],[VCMIN]] / 100, 0) * 12 + MOD(Table_hqolymsql14p_BridgeInventoryLocation_BRIDGEUNDERLOCATIONS[[#This Row],[VCMIN]], 100)</f>
        <v>208</v>
      </c>
      <c r="AA758">
        <f>Table_hqolymsql14p_BridgeInventoryLocation_BRIDGEUNDERLOCATIONS[[#This Row],[VCMIN_Inches]]-3</f>
        <v>205</v>
      </c>
      <c r="AB758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759" spans="1:28" x14ac:dyDescent="0.3">
      <c r="A759">
        <v>758</v>
      </c>
      <c r="B759" t="s">
        <v>1945</v>
      </c>
      <c r="C759" t="s">
        <v>1946</v>
      </c>
      <c r="D759" t="s">
        <v>2314</v>
      </c>
      <c r="E759">
        <v>0.50800000000000001</v>
      </c>
      <c r="G759">
        <v>0</v>
      </c>
      <c r="H759" t="s">
        <v>1079</v>
      </c>
      <c r="I759">
        <v>9.35</v>
      </c>
      <c r="J759" t="s">
        <v>34</v>
      </c>
      <c r="K759">
        <v>47.197800000000001</v>
      </c>
      <c r="L759">
        <v>-122.2488</v>
      </c>
      <c r="M759" t="s">
        <v>1947</v>
      </c>
      <c r="N759" t="s">
        <v>53</v>
      </c>
      <c r="O759" t="s">
        <v>1948</v>
      </c>
      <c r="P759">
        <v>102</v>
      </c>
      <c r="Q759">
        <v>1700</v>
      </c>
      <c r="R759">
        <v>1607</v>
      </c>
      <c r="S759">
        <v>1700</v>
      </c>
      <c r="T759">
        <v>1607</v>
      </c>
      <c r="U759">
        <v>1700</v>
      </c>
      <c r="V759">
        <v>1609</v>
      </c>
      <c r="W759">
        <v>9999</v>
      </c>
      <c r="X759" t="s">
        <v>38</v>
      </c>
      <c r="Y759">
        <v>1</v>
      </c>
      <c r="Z759">
        <f>ROUND(Table_hqolymsql14p_BridgeInventoryLocation_BRIDGEUNDERLOCATIONS[[#This Row],[VCMIN]] / 100, 0) * 12 + MOD(Table_hqolymsql14p_BridgeInventoryLocation_BRIDGEUNDERLOCATIONS[[#This Row],[VCMIN]], 100)</f>
        <v>199</v>
      </c>
      <c r="AA759">
        <f>Table_hqolymsql14p_BridgeInventoryLocation_BRIDGEUNDERLOCATIONS[[#This Row],[VCMIN_Inches]]-3</f>
        <v>196</v>
      </c>
      <c r="AB75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760" spans="1:28" x14ac:dyDescent="0.3">
      <c r="A760">
        <v>759</v>
      </c>
      <c r="B760" t="s">
        <v>2846</v>
      </c>
      <c r="C760" t="s">
        <v>2847</v>
      </c>
      <c r="D760" t="s">
        <v>2314</v>
      </c>
      <c r="E760">
        <v>23.785</v>
      </c>
      <c r="G760">
        <v>0</v>
      </c>
      <c r="H760" t="s">
        <v>51</v>
      </c>
      <c r="I760">
        <v>23.81</v>
      </c>
      <c r="J760" t="s">
        <v>34</v>
      </c>
      <c r="K760">
        <v>47.417918999999998</v>
      </c>
      <c r="L760">
        <v>-122.846678</v>
      </c>
      <c r="M760" t="s">
        <v>52</v>
      </c>
      <c r="N760" t="s">
        <v>53</v>
      </c>
      <c r="O760" t="s">
        <v>54</v>
      </c>
      <c r="P760">
        <v>40</v>
      </c>
      <c r="Q760">
        <v>1500</v>
      </c>
      <c r="R760">
        <v>1407</v>
      </c>
      <c r="S760">
        <v>1500</v>
      </c>
      <c r="T760">
        <v>1407</v>
      </c>
      <c r="W760">
        <v>9999</v>
      </c>
      <c r="X760" t="s">
        <v>38</v>
      </c>
      <c r="Y760">
        <v>1</v>
      </c>
      <c r="Z760">
        <f>ROUND(Table_hqolymsql14p_BridgeInventoryLocation_BRIDGEUNDERLOCATIONS[[#This Row],[VCMIN]] / 100, 0) * 12 + MOD(Table_hqolymsql14p_BridgeInventoryLocation_BRIDGEUNDERLOCATIONS[[#This Row],[VCMIN]], 100)</f>
        <v>175</v>
      </c>
      <c r="AA760">
        <f>Table_hqolymsql14p_BridgeInventoryLocation_BRIDGEUNDERLOCATIONS[[#This Row],[VCMIN_Inches]]-3</f>
        <v>172</v>
      </c>
      <c r="AB760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761" spans="1:28" x14ac:dyDescent="0.3">
      <c r="A761">
        <v>760</v>
      </c>
      <c r="B761" t="s">
        <v>2848</v>
      </c>
      <c r="C761" t="s">
        <v>2849</v>
      </c>
      <c r="D761" t="s">
        <v>2314</v>
      </c>
      <c r="E761">
        <v>21.45</v>
      </c>
      <c r="G761">
        <v>0</v>
      </c>
      <c r="H761" t="s">
        <v>2850</v>
      </c>
      <c r="I761">
        <v>21.84</v>
      </c>
      <c r="J761" t="s">
        <v>34</v>
      </c>
      <c r="K761">
        <v>48.212310000000002</v>
      </c>
      <c r="L761">
        <v>-122.68642</v>
      </c>
      <c r="M761" t="s">
        <v>2851</v>
      </c>
      <c r="N761" t="s">
        <v>2852</v>
      </c>
      <c r="O761" t="s">
        <v>2853</v>
      </c>
      <c r="P761">
        <v>332</v>
      </c>
      <c r="Q761">
        <v>1709</v>
      </c>
      <c r="R761">
        <v>1602</v>
      </c>
      <c r="S761">
        <v>1709</v>
      </c>
      <c r="T761">
        <v>1602</v>
      </c>
      <c r="W761">
        <v>9999</v>
      </c>
      <c r="X761" t="s">
        <v>38</v>
      </c>
      <c r="Y761">
        <v>1</v>
      </c>
      <c r="Z761">
        <f>ROUND(Table_hqolymsql14p_BridgeInventoryLocation_BRIDGEUNDERLOCATIONS[[#This Row],[VCMIN]] / 100, 0) * 12 + MOD(Table_hqolymsql14p_BridgeInventoryLocation_BRIDGEUNDERLOCATIONS[[#This Row],[VCMIN]], 100)</f>
        <v>194</v>
      </c>
      <c r="AA761">
        <f>Table_hqolymsql14p_BridgeInventoryLocation_BRIDGEUNDERLOCATIONS[[#This Row],[VCMIN_Inches]]-3</f>
        <v>191</v>
      </c>
      <c r="AB761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762" spans="1:28" x14ac:dyDescent="0.3">
      <c r="A762">
        <v>761</v>
      </c>
      <c r="B762" t="s">
        <v>1674</v>
      </c>
      <c r="C762" t="s">
        <v>1675</v>
      </c>
      <c r="D762" t="s">
        <v>2314</v>
      </c>
      <c r="E762">
        <v>183.91900000000001</v>
      </c>
      <c r="G762">
        <v>0</v>
      </c>
      <c r="H762" t="s">
        <v>33</v>
      </c>
      <c r="I762">
        <v>185.64</v>
      </c>
      <c r="J762" t="s">
        <v>34</v>
      </c>
      <c r="K762">
        <v>47.087105000000001</v>
      </c>
      <c r="L762">
        <v>-119.11355</v>
      </c>
      <c r="M762" t="s">
        <v>437</v>
      </c>
      <c r="N762" t="s">
        <v>53</v>
      </c>
      <c r="O762" t="s">
        <v>37</v>
      </c>
      <c r="P762">
        <v>282</v>
      </c>
      <c r="Q762">
        <v>1603</v>
      </c>
      <c r="R762">
        <v>1603</v>
      </c>
      <c r="S762">
        <v>1603</v>
      </c>
      <c r="T762">
        <v>1603</v>
      </c>
      <c r="U762">
        <v>1608</v>
      </c>
      <c r="V762">
        <v>1608</v>
      </c>
      <c r="W762">
        <v>9999</v>
      </c>
      <c r="X762" t="s">
        <v>38</v>
      </c>
      <c r="Y762">
        <v>1</v>
      </c>
      <c r="Z762">
        <f>ROUND(Table_hqolymsql14p_BridgeInventoryLocation_BRIDGEUNDERLOCATIONS[[#This Row],[VCMIN]] / 100, 0) * 12 + MOD(Table_hqolymsql14p_BridgeInventoryLocation_BRIDGEUNDERLOCATIONS[[#This Row],[VCMIN]], 100)</f>
        <v>195</v>
      </c>
      <c r="AA762">
        <f>Table_hqolymsql14p_BridgeInventoryLocation_BRIDGEUNDERLOCATIONS[[#This Row],[VCMIN_Inches]]-3</f>
        <v>192</v>
      </c>
      <c r="AB76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763" spans="1:28" x14ac:dyDescent="0.3">
      <c r="A763">
        <v>762</v>
      </c>
      <c r="B763" t="s">
        <v>2079</v>
      </c>
      <c r="C763" t="s">
        <v>2080</v>
      </c>
      <c r="D763" t="s">
        <v>2314</v>
      </c>
      <c r="E763">
        <v>0.313</v>
      </c>
      <c r="G763">
        <v>0</v>
      </c>
      <c r="H763" t="s">
        <v>2854</v>
      </c>
      <c r="I763">
        <v>0.31</v>
      </c>
      <c r="J763" t="s">
        <v>34</v>
      </c>
      <c r="K763">
        <v>47.519502000000003</v>
      </c>
      <c r="L763">
        <v>-122.316985</v>
      </c>
      <c r="M763" t="s">
        <v>2855</v>
      </c>
      <c r="N763" t="s">
        <v>2082</v>
      </c>
      <c r="O763" t="s">
        <v>347</v>
      </c>
      <c r="P763">
        <v>214</v>
      </c>
      <c r="Q763">
        <v>1602</v>
      </c>
      <c r="R763">
        <v>1510</v>
      </c>
      <c r="U763">
        <v>1602</v>
      </c>
      <c r="V763">
        <v>1510</v>
      </c>
      <c r="W763">
        <v>9999</v>
      </c>
      <c r="X763" t="s">
        <v>239</v>
      </c>
      <c r="Y763">
        <v>1</v>
      </c>
      <c r="Z763">
        <f>ROUND(Table_hqolymsql14p_BridgeInventoryLocation_BRIDGEUNDERLOCATIONS[[#This Row],[VCMIN]] / 100, 0) * 12 + MOD(Table_hqolymsql14p_BridgeInventoryLocation_BRIDGEUNDERLOCATIONS[[#This Row],[VCMIN]], 100)</f>
        <v>190</v>
      </c>
      <c r="AA763">
        <f>Table_hqolymsql14p_BridgeInventoryLocation_BRIDGEUNDERLOCATIONS[[#This Row],[VCMIN_Inches]]-3</f>
        <v>187</v>
      </c>
      <c r="AB763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764" spans="1:28" x14ac:dyDescent="0.3">
      <c r="A764">
        <v>763</v>
      </c>
      <c r="B764" t="s">
        <v>2856</v>
      </c>
      <c r="C764" t="s">
        <v>2857</v>
      </c>
      <c r="D764" t="s">
        <v>2314</v>
      </c>
      <c r="E764">
        <v>2.1</v>
      </c>
      <c r="G764">
        <v>0</v>
      </c>
      <c r="H764" t="s">
        <v>1470</v>
      </c>
      <c r="I764">
        <v>2.4900000000000002</v>
      </c>
      <c r="J764" t="s">
        <v>34</v>
      </c>
      <c r="K764">
        <v>47.463439999999999</v>
      </c>
      <c r="L764">
        <v>-122.28983100000001</v>
      </c>
      <c r="M764" t="s">
        <v>2858</v>
      </c>
      <c r="N764" t="s">
        <v>347</v>
      </c>
      <c r="O764" t="s">
        <v>2859</v>
      </c>
      <c r="P764">
        <v>324</v>
      </c>
      <c r="Q764">
        <v>1910</v>
      </c>
      <c r="R764">
        <v>1811</v>
      </c>
      <c r="S764">
        <v>1910</v>
      </c>
      <c r="T764">
        <v>1811</v>
      </c>
      <c r="U764">
        <v>1802</v>
      </c>
      <c r="V764">
        <v>1702</v>
      </c>
      <c r="W764">
        <v>9999</v>
      </c>
      <c r="X764" t="s">
        <v>38</v>
      </c>
      <c r="Y764">
        <v>1</v>
      </c>
      <c r="Z764">
        <f>ROUND(Table_hqolymsql14p_BridgeInventoryLocation_BRIDGEUNDERLOCATIONS[[#This Row],[VCMIN]] / 100, 0) * 12 + MOD(Table_hqolymsql14p_BridgeInventoryLocation_BRIDGEUNDERLOCATIONS[[#This Row],[VCMIN]], 100)</f>
        <v>227</v>
      </c>
      <c r="AA764">
        <f>Table_hqolymsql14p_BridgeInventoryLocation_BRIDGEUNDERLOCATIONS[[#This Row],[VCMIN_Inches]]-3</f>
        <v>224</v>
      </c>
      <c r="AB764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765" spans="1:28" x14ac:dyDescent="0.3">
      <c r="A765">
        <v>764</v>
      </c>
      <c r="B765" t="s">
        <v>1119</v>
      </c>
      <c r="C765" t="s">
        <v>1120</v>
      </c>
      <c r="D765" t="s">
        <v>2314</v>
      </c>
      <c r="E765">
        <v>171.95</v>
      </c>
      <c r="G765">
        <v>0</v>
      </c>
      <c r="H765" t="s">
        <v>110</v>
      </c>
      <c r="I765">
        <v>171.89</v>
      </c>
      <c r="J765" t="s">
        <v>34</v>
      </c>
      <c r="K765">
        <v>47.695912999999997</v>
      </c>
      <c r="L765">
        <v>-122.329041</v>
      </c>
      <c r="M765" t="s">
        <v>1121</v>
      </c>
      <c r="N765" t="s">
        <v>1122</v>
      </c>
      <c r="O765" t="s">
        <v>113</v>
      </c>
      <c r="P765">
        <v>328</v>
      </c>
      <c r="Q765">
        <v>1804</v>
      </c>
      <c r="R765">
        <v>1711</v>
      </c>
      <c r="S765">
        <v>1804</v>
      </c>
      <c r="T765">
        <v>1711</v>
      </c>
      <c r="U765">
        <v>1705</v>
      </c>
      <c r="V765">
        <v>1604</v>
      </c>
      <c r="W765">
        <v>9999</v>
      </c>
      <c r="X765" t="s">
        <v>38</v>
      </c>
      <c r="Y765">
        <v>1</v>
      </c>
      <c r="Z765">
        <f>ROUND(Table_hqolymsql14p_BridgeInventoryLocation_BRIDGEUNDERLOCATIONS[[#This Row],[VCMIN]] / 100, 0) * 12 + MOD(Table_hqolymsql14p_BridgeInventoryLocation_BRIDGEUNDERLOCATIONS[[#This Row],[VCMIN]], 100)</f>
        <v>215</v>
      </c>
      <c r="AA765">
        <f>Table_hqolymsql14p_BridgeInventoryLocation_BRIDGEUNDERLOCATIONS[[#This Row],[VCMIN_Inches]]-3</f>
        <v>212</v>
      </c>
      <c r="AB765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766" spans="1:28" x14ac:dyDescent="0.3">
      <c r="A766">
        <v>765</v>
      </c>
      <c r="B766" t="s">
        <v>219</v>
      </c>
      <c r="C766" t="s">
        <v>220</v>
      </c>
      <c r="D766" t="s">
        <v>2314</v>
      </c>
      <c r="E766">
        <v>0.19600000000000001</v>
      </c>
      <c r="G766">
        <v>0</v>
      </c>
      <c r="H766" t="s">
        <v>2370</v>
      </c>
      <c r="I766">
        <v>0.2</v>
      </c>
      <c r="J766" t="s">
        <v>34</v>
      </c>
      <c r="K766">
        <v>47.608674000000001</v>
      </c>
      <c r="L766">
        <v>-122.33145500000001</v>
      </c>
      <c r="M766" t="s">
        <v>2860</v>
      </c>
      <c r="N766" t="s">
        <v>222</v>
      </c>
      <c r="O766" t="s">
        <v>113</v>
      </c>
      <c r="P766">
        <v>250</v>
      </c>
      <c r="Q766">
        <v>2103</v>
      </c>
      <c r="R766">
        <v>2003</v>
      </c>
      <c r="U766">
        <v>2103</v>
      </c>
      <c r="V766">
        <v>2003</v>
      </c>
      <c r="W766">
        <v>9999</v>
      </c>
      <c r="X766" t="s">
        <v>645</v>
      </c>
      <c r="Y766">
        <v>1</v>
      </c>
      <c r="Z766">
        <f>ROUND(Table_hqolymsql14p_BridgeInventoryLocation_BRIDGEUNDERLOCATIONS[[#This Row],[VCMIN]] / 100, 0) * 12 + MOD(Table_hqolymsql14p_BridgeInventoryLocation_BRIDGEUNDERLOCATIONS[[#This Row],[VCMIN]], 100)</f>
        <v>243</v>
      </c>
      <c r="AA766">
        <f>Table_hqolymsql14p_BridgeInventoryLocation_BRIDGEUNDERLOCATIONS[[#This Row],[VCMIN_Inches]]-3</f>
        <v>240</v>
      </c>
      <c r="AB766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767" spans="1:28" x14ac:dyDescent="0.3">
      <c r="A767">
        <v>766</v>
      </c>
      <c r="B767" t="s">
        <v>1754</v>
      </c>
      <c r="C767" t="s">
        <v>1755</v>
      </c>
      <c r="D767" t="s">
        <v>2314</v>
      </c>
      <c r="E767">
        <v>282.28899999999999</v>
      </c>
      <c r="G767">
        <v>0</v>
      </c>
      <c r="H767" t="s">
        <v>33</v>
      </c>
      <c r="I767">
        <v>284.58999999999997</v>
      </c>
      <c r="J767" t="s">
        <v>34</v>
      </c>
      <c r="K767">
        <v>47.653796</v>
      </c>
      <c r="L767">
        <v>-117.341814</v>
      </c>
      <c r="M767" t="s">
        <v>1220</v>
      </c>
      <c r="N767" t="s">
        <v>451</v>
      </c>
      <c r="O767" t="s">
        <v>37</v>
      </c>
      <c r="P767">
        <v>425</v>
      </c>
      <c r="Q767">
        <v>1709</v>
      </c>
      <c r="R767">
        <v>1707</v>
      </c>
      <c r="S767">
        <v>1709</v>
      </c>
      <c r="T767">
        <v>1707</v>
      </c>
      <c r="U767">
        <v>1702</v>
      </c>
      <c r="V767">
        <v>1510</v>
      </c>
      <c r="W767">
        <v>9999</v>
      </c>
      <c r="X767" t="s">
        <v>38</v>
      </c>
      <c r="Y767">
        <v>1</v>
      </c>
      <c r="Z767">
        <f>ROUND(Table_hqolymsql14p_BridgeInventoryLocation_BRIDGEUNDERLOCATIONS[[#This Row],[VCMIN]] / 100, 0) * 12 + MOD(Table_hqolymsql14p_BridgeInventoryLocation_BRIDGEUNDERLOCATIONS[[#This Row],[VCMIN]], 100)</f>
        <v>211</v>
      </c>
      <c r="AA767">
        <f>Table_hqolymsql14p_BridgeInventoryLocation_BRIDGEUNDERLOCATIONS[[#This Row],[VCMIN_Inches]]-3</f>
        <v>208</v>
      </c>
      <c r="AB767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768" spans="1:28" x14ac:dyDescent="0.3">
      <c r="A768">
        <v>767</v>
      </c>
      <c r="B768" t="s">
        <v>470</v>
      </c>
      <c r="C768" t="s">
        <v>471</v>
      </c>
      <c r="D768" t="s">
        <v>2314</v>
      </c>
      <c r="E768">
        <v>153.21</v>
      </c>
      <c r="G768">
        <v>0</v>
      </c>
      <c r="H768" t="s">
        <v>110</v>
      </c>
      <c r="I768">
        <v>153.15</v>
      </c>
      <c r="J768" t="s">
        <v>34</v>
      </c>
      <c r="K768">
        <v>47.443755000000003</v>
      </c>
      <c r="L768">
        <v>-122.267678</v>
      </c>
      <c r="M768" t="s">
        <v>472</v>
      </c>
      <c r="N768" t="s">
        <v>473</v>
      </c>
      <c r="O768" t="s">
        <v>113</v>
      </c>
      <c r="P768">
        <v>322</v>
      </c>
      <c r="Q768">
        <v>2105</v>
      </c>
      <c r="R768">
        <v>1804</v>
      </c>
      <c r="S768">
        <v>2105</v>
      </c>
      <c r="T768">
        <v>1804</v>
      </c>
      <c r="U768">
        <v>1904</v>
      </c>
      <c r="V768">
        <v>1510</v>
      </c>
      <c r="W768">
        <v>9999</v>
      </c>
      <c r="X768" t="s">
        <v>38</v>
      </c>
      <c r="Y768">
        <v>1</v>
      </c>
      <c r="Z768">
        <f>ROUND(Table_hqolymsql14p_BridgeInventoryLocation_BRIDGEUNDERLOCATIONS[[#This Row],[VCMIN]] / 100, 0) * 12 + MOD(Table_hqolymsql14p_BridgeInventoryLocation_BRIDGEUNDERLOCATIONS[[#This Row],[VCMIN]], 100)</f>
        <v>220</v>
      </c>
      <c r="AA768">
        <f>Table_hqolymsql14p_BridgeInventoryLocation_BRIDGEUNDERLOCATIONS[[#This Row],[VCMIN_Inches]]-3</f>
        <v>217</v>
      </c>
      <c r="AB768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769" spans="1:28" x14ac:dyDescent="0.3">
      <c r="A769">
        <v>768</v>
      </c>
      <c r="B769" t="s">
        <v>2861</v>
      </c>
      <c r="C769" t="s">
        <v>2862</v>
      </c>
      <c r="D769" t="s">
        <v>2314</v>
      </c>
      <c r="E769">
        <v>116.45</v>
      </c>
      <c r="G769">
        <v>0</v>
      </c>
      <c r="H769" t="s">
        <v>110</v>
      </c>
      <c r="I769">
        <v>116.38</v>
      </c>
      <c r="J769" t="s">
        <v>34</v>
      </c>
      <c r="K769">
        <v>47.081097</v>
      </c>
      <c r="L769">
        <v>-122.67658299999999</v>
      </c>
      <c r="M769" t="s">
        <v>443</v>
      </c>
      <c r="N769" t="s">
        <v>1753</v>
      </c>
      <c r="O769" t="s">
        <v>113</v>
      </c>
      <c r="P769">
        <v>121</v>
      </c>
      <c r="Q769">
        <v>1702</v>
      </c>
      <c r="R769">
        <v>1610</v>
      </c>
      <c r="S769">
        <v>1702</v>
      </c>
      <c r="T769">
        <v>1610</v>
      </c>
      <c r="W769">
        <v>9999</v>
      </c>
      <c r="X769" t="s">
        <v>38</v>
      </c>
      <c r="Y769">
        <v>1</v>
      </c>
      <c r="Z769">
        <f>ROUND(Table_hqolymsql14p_BridgeInventoryLocation_BRIDGEUNDERLOCATIONS[[#This Row],[VCMIN]] / 100, 0) * 12 + MOD(Table_hqolymsql14p_BridgeInventoryLocation_BRIDGEUNDERLOCATIONS[[#This Row],[VCMIN]], 100)</f>
        <v>202</v>
      </c>
      <c r="AA769">
        <f>Table_hqolymsql14p_BridgeInventoryLocation_BRIDGEUNDERLOCATIONS[[#This Row],[VCMIN_Inches]]-3</f>
        <v>199</v>
      </c>
      <c r="AB769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770" spans="1:28" x14ac:dyDescent="0.3">
      <c r="A770">
        <v>769</v>
      </c>
      <c r="B770" t="s">
        <v>2863</v>
      </c>
      <c r="C770" t="s">
        <v>2864</v>
      </c>
      <c r="D770" t="s">
        <v>2314</v>
      </c>
      <c r="E770">
        <v>29.497</v>
      </c>
      <c r="G770">
        <v>0</v>
      </c>
      <c r="H770" t="s">
        <v>2865</v>
      </c>
      <c r="I770">
        <v>29.5</v>
      </c>
      <c r="J770" t="s">
        <v>34</v>
      </c>
      <c r="K770">
        <v>46.584572999999999</v>
      </c>
      <c r="L770">
        <v>-123.287086</v>
      </c>
      <c r="M770" t="s">
        <v>2866</v>
      </c>
      <c r="N770" t="s">
        <v>2867</v>
      </c>
      <c r="O770" t="s">
        <v>2868</v>
      </c>
      <c r="P770">
        <v>122</v>
      </c>
      <c r="Q770">
        <v>1410</v>
      </c>
      <c r="R770">
        <v>1410</v>
      </c>
      <c r="S770">
        <v>1410</v>
      </c>
      <c r="T770">
        <v>1410</v>
      </c>
      <c r="W770">
        <v>9999</v>
      </c>
      <c r="X770" t="s">
        <v>38</v>
      </c>
      <c r="Y770">
        <v>1</v>
      </c>
      <c r="Z770">
        <f>ROUND(Table_hqolymsql14p_BridgeInventoryLocation_BRIDGEUNDERLOCATIONS[[#This Row],[VCMIN]] / 100, 0) * 12 + MOD(Table_hqolymsql14p_BridgeInventoryLocation_BRIDGEUNDERLOCATIONS[[#This Row],[VCMIN]], 100)</f>
        <v>178</v>
      </c>
      <c r="AA770">
        <f>Table_hqolymsql14p_BridgeInventoryLocation_BRIDGEUNDERLOCATIONS[[#This Row],[VCMIN_Inches]]-3</f>
        <v>175</v>
      </c>
      <c r="AB770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771" spans="1:28" x14ac:dyDescent="0.3">
      <c r="A771">
        <v>770</v>
      </c>
      <c r="B771" t="s">
        <v>2869</v>
      </c>
      <c r="C771" t="s">
        <v>2870</v>
      </c>
      <c r="D771" t="s">
        <v>2314</v>
      </c>
      <c r="E771">
        <v>6.53</v>
      </c>
      <c r="G771">
        <v>0</v>
      </c>
      <c r="H771" t="s">
        <v>2296</v>
      </c>
      <c r="I771">
        <v>12.51</v>
      </c>
      <c r="J771" t="s">
        <v>34</v>
      </c>
      <c r="K771">
        <v>47.502675000000004</v>
      </c>
      <c r="L771">
        <v>-122.196602</v>
      </c>
      <c r="M771" t="s">
        <v>2297</v>
      </c>
      <c r="N771" t="s">
        <v>101</v>
      </c>
      <c r="O771" t="s">
        <v>2871</v>
      </c>
      <c r="P771">
        <v>215</v>
      </c>
      <c r="Q771">
        <v>1606</v>
      </c>
      <c r="R771">
        <v>1510</v>
      </c>
      <c r="S771">
        <v>1606</v>
      </c>
      <c r="T771">
        <v>1510</v>
      </c>
      <c r="W771">
        <v>9999</v>
      </c>
      <c r="X771" t="s">
        <v>38</v>
      </c>
      <c r="Y771">
        <v>1</v>
      </c>
      <c r="Z771">
        <f>ROUND(Table_hqolymsql14p_BridgeInventoryLocation_BRIDGEUNDERLOCATIONS[[#This Row],[VCMIN]] / 100, 0) * 12 + MOD(Table_hqolymsql14p_BridgeInventoryLocation_BRIDGEUNDERLOCATIONS[[#This Row],[VCMIN]], 100)</f>
        <v>190</v>
      </c>
      <c r="AA771">
        <f>Table_hqolymsql14p_BridgeInventoryLocation_BRIDGEUNDERLOCATIONS[[#This Row],[VCMIN_Inches]]-3</f>
        <v>187</v>
      </c>
      <c r="AB771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772" spans="1:28" x14ac:dyDescent="0.3">
      <c r="A772">
        <v>771</v>
      </c>
      <c r="B772" t="s">
        <v>2872</v>
      </c>
      <c r="C772" t="s">
        <v>2873</v>
      </c>
      <c r="D772" t="s">
        <v>2314</v>
      </c>
      <c r="E772">
        <v>22.692</v>
      </c>
      <c r="G772">
        <v>0</v>
      </c>
      <c r="H772" t="s">
        <v>2874</v>
      </c>
      <c r="I772">
        <v>22.71</v>
      </c>
      <c r="J772" t="s">
        <v>34</v>
      </c>
      <c r="K772">
        <v>46.285072</v>
      </c>
      <c r="L772">
        <v>-118.341211</v>
      </c>
      <c r="M772" t="s">
        <v>2875</v>
      </c>
      <c r="N772" t="s">
        <v>958</v>
      </c>
      <c r="O772" t="s">
        <v>2876</v>
      </c>
      <c r="P772">
        <v>76</v>
      </c>
      <c r="Q772">
        <v>1407</v>
      </c>
      <c r="R772">
        <v>1407</v>
      </c>
      <c r="S772">
        <v>1407</v>
      </c>
      <c r="T772">
        <v>1407</v>
      </c>
      <c r="W772">
        <v>9999</v>
      </c>
      <c r="X772" t="s">
        <v>38</v>
      </c>
      <c r="Y772">
        <v>1</v>
      </c>
      <c r="Z772">
        <f>ROUND(Table_hqolymsql14p_BridgeInventoryLocation_BRIDGEUNDERLOCATIONS[[#This Row],[VCMIN]] / 100, 0) * 12 + MOD(Table_hqolymsql14p_BridgeInventoryLocation_BRIDGEUNDERLOCATIONS[[#This Row],[VCMIN]], 100)</f>
        <v>175</v>
      </c>
      <c r="AA772">
        <f>Table_hqolymsql14p_BridgeInventoryLocation_BRIDGEUNDERLOCATIONS[[#This Row],[VCMIN_Inches]]-3</f>
        <v>172</v>
      </c>
      <c r="AB772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773" spans="1:28" x14ac:dyDescent="0.3">
      <c r="A773">
        <v>772</v>
      </c>
      <c r="B773" t="s">
        <v>1115</v>
      </c>
      <c r="C773" t="s">
        <v>1116</v>
      </c>
      <c r="D773" t="s">
        <v>2314</v>
      </c>
      <c r="E773">
        <v>140.21</v>
      </c>
      <c r="G773">
        <v>0</v>
      </c>
      <c r="H773" t="s">
        <v>110</v>
      </c>
      <c r="I773">
        <v>140.15</v>
      </c>
      <c r="J773" t="s">
        <v>34</v>
      </c>
      <c r="K773">
        <v>47.265118000000001</v>
      </c>
      <c r="L773">
        <v>-122.322007</v>
      </c>
      <c r="M773" t="s">
        <v>1117</v>
      </c>
      <c r="N773" t="s">
        <v>1118</v>
      </c>
      <c r="O773" t="s">
        <v>113</v>
      </c>
      <c r="P773">
        <v>301</v>
      </c>
      <c r="Q773">
        <v>1806</v>
      </c>
      <c r="R773">
        <v>1609</v>
      </c>
      <c r="S773">
        <v>1806</v>
      </c>
      <c r="T773">
        <v>1609</v>
      </c>
      <c r="U773">
        <v>1911</v>
      </c>
      <c r="V773">
        <v>1810</v>
      </c>
      <c r="W773">
        <v>9999</v>
      </c>
      <c r="X773" t="s">
        <v>38</v>
      </c>
      <c r="Y773">
        <v>1</v>
      </c>
      <c r="Z773">
        <f>ROUND(Table_hqolymsql14p_BridgeInventoryLocation_BRIDGEUNDERLOCATIONS[[#This Row],[VCMIN]] / 100, 0) * 12 + MOD(Table_hqolymsql14p_BridgeInventoryLocation_BRIDGEUNDERLOCATIONS[[#This Row],[VCMIN]], 100)</f>
        <v>201</v>
      </c>
      <c r="AA773">
        <f>Table_hqolymsql14p_BridgeInventoryLocation_BRIDGEUNDERLOCATIONS[[#This Row],[VCMIN_Inches]]-3</f>
        <v>198</v>
      </c>
      <c r="AB773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774" spans="1:28" x14ac:dyDescent="0.3">
      <c r="A774">
        <v>773</v>
      </c>
      <c r="B774" t="s">
        <v>2877</v>
      </c>
      <c r="C774" t="s">
        <v>2878</v>
      </c>
      <c r="D774" t="s">
        <v>2314</v>
      </c>
      <c r="E774">
        <v>54.1</v>
      </c>
      <c r="G774">
        <v>0</v>
      </c>
      <c r="H774" t="s">
        <v>2879</v>
      </c>
      <c r="I774">
        <v>54.37</v>
      </c>
      <c r="J774" t="s">
        <v>34</v>
      </c>
      <c r="K774">
        <v>45.905757000000001</v>
      </c>
      <c r="L774">
        <v>-122.742311</v>
      </c>
      <c r="M774" t="s">
        <v>2880</v>
      </c>
      <c r="N774" t="s">
        <v>113</v>
      </c>
      <c r="O774" t="s">
        <v>2881</v>
      </c>
      <c r="P774">
        <v>168</v>
      </c>
      <c r="Q774">
        <v>1605</v>
      </c>
      <c r="R774">
        <v>1602</v>
      </c>
      <c r="S774">
        <v>1605</v>
      </c>
      <c r="T774">
        <v>1602</v>
      </c>
      <c r="W774">
        <v>9999</v>
      </c>
      <c r="X774" t="s">
        <v>38</v>
      </c>
      <c r="Y774">
        <v>1</v>
      </c>
      <c r="Z774">
        <f>ROUND(Table_hqolymsql14p_BridgeInventoryLocation_BRIDGEUNDERLOCATIONS[[#This Row],[VCMIN]] / 100, 0) * 12 + MOD(Table_hqolymsql14p_BridgeInventoryLocation_BRIDGEUNDERLOCATIONS[[#This Row],[VCMIN]], 100)</f>
        <v>194</v>
      </c>
      <c r="AA774">
        <f>Table_hqolymsql14p_BridgeInventoryLocation_BRIDGEUNDERLOCATIONS[[#This Row],[VCMIN_Inches]]-3</f>
        <v>191</v>
      </c>
      <c r="AB774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775" spans="1:28" x14ac:dyDescent="0.3">
      <c r="A775">
        <v>774</v>
      </c>
      <c r="B775" t="s">
        <v>2882</v>
      </c>
      <c r="C775" t="s">
        <v>2883</v>
      </c>
      <c r="D775" t="s">
        <v>2314</v>
      </c>
      <c r="E775">
        <v>0.45200000000000001</v>
      </c>
      <c r="G775">
        <v>0</v>
      </c>
      <c r="H775" t="s">
        <v>2884</v>
      </c>
      <c r="I775">
        <v>0.45</v>
      </c>
      <c r="J775" t="s">
        <v>34</v>
      </c>
      <c r="K775">
        <v>47.702162000000001</v>
      </c>
      <c r="L775">
        <v>-122.329362</v>
      </c>
      <c r="M775" t="s">
        <v>2885</v>
      </c>
      <c r="N775" t="s">
        <v>113</v>
      </c>
      <c r="O775" t="s">
        <v>2886</v>
      </c>
      <c r="P775">
        <v>141</v>
      </c>
      <c r="Q775">
        <v>1704</v>
      </c>
      <c r="R775">
        <v>1704</v>
      </c>
      <c r="S775">
        <v>1704</v>
      </c>
      <c r="T775">
        <v>1704</v>
      </c>
      <c r="W775">
        <v>9999</v>
      </c>
      <c r="X775" t="s">
        <v>38</v>
      </c>
      <c r="Y775">
        <v>1</v>
      </c>
      <c r="Z775">
        <f>ROUND(Table_hqolymsql14p_BridgeInventoryLocation_BRIDGEUNDERLOCATIONS[[#This Row],[VCMIN]] / 100, 0) * 12 + MOD(Table_hqolymsql14p_BridgeInventoryLocation_BRIDGEUNDERLOCATIONS[[#This Row],[VCMIN]], 100)</f>
        <v>208</v>
      </c>
      <c r="AA775">
        <f>Table_hqolymsql14p_BridgeInventoryLocation_BRIDGEUNDERLOCATIONS[[#This Row],[VCMIN_Inches]]-3</f>
        <v>205</v>
      </c>
      <c r="AB775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776" spans="1:28" x14ac:dyDescent="0.3">
      <c r="A776">
        <v>775</v>
      </c>
      <c r="B776" t="s">
        <v>2131</v>
      </c>
      <c r="C776" t="s">
        <v>2132</v>
      </c>
      <c r="D776" t="s">
        <v>2314</v>
      </c>
      <c r="E776">
        <v>76.62</v>
      </c>
      <c r="G776">
        <v>0</v>
      </c>
      <c r="H776" t="s">
        <v>110</v>
      </c>
      <c r="I776">
        <v>76.55</v>
      </c>
      <c r="J776" t="s">
        <v>34</v>
      </c>
      <c r="K776">
        <v>46.645994000000002</v>
      </c>
      <c r="L776">
        <v>-122.959024</v>
      </c>
      <c r="M776" t="s">
        <v>2133</v>
      </c>
      <c r="N776" t="s">
        <v>2134</v>
      </c>
      <c r="O776" t="s">
        <v>113</v>
      </c>
      <c r="P776">
        <v>177</v>
      </c>
      <c r="Q776">
        <v>1502</v>
      </c>
      <c r="R776">
        <v>1500</v>
      </c>
      <c r="S776">
        <v>1502</v>
      </c>
      <c r="T776">
        <v>1500</v>
      </c>
      <c r="U776">
        <v>1504</v>
      </c>
      <c r="V776">
        <v>1501</v>
      </c>
      <c r="W776">
        <v>9999</v>
      </c>
      <c r="X776" t="s">
        <v>38</v>
      </c>
      <c r="Y776">
        <v>1</v>
      </c>
      <c r="Z776">
        <f>ROUND(Table_hqolymsql14p_BridgeInventoryLocation_BRIDGEUNDERLOCATIONS[[#This Row],[VCMIN]] / 100, 0) * 12 + MOD(Table_hqolymsql14p_BridgeInventoryLocation_BRIDGEUNDERLOCATIONS[[#This Row],[VCMIN]], 100)</f>
        <v>180</v>
      </c>
      <c r="AA776">
        <f>Table_hqolymsql14p_BridgeInventoryLocation_BRIDGEUNDERLOCATIONS[[#This Row],[VCMIN_Inches]]-3</f>
        <v>177</v>
      </c>
      <c r="AB776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777" spans="1:28" x14ac:dyDescent="0.3">
      <c r="A777">
        <v>776</v>
      </c>
      <c r="B777" t="s">
        <v>537</v>
      </c>
      <c r="C777" t="s">
        <v>538</v>
      </c>
      <c r="D777" t="s">
        <v>2314</v>
      </c>
      <c r="E777">
        <v>8.5000000000000006E-2</v>
      </c>
      <c r="G777">
        <v>0</v>
      </c>
      <c r="H777" t="s">
        <v>2887</v>
      </c>
      <c r="I777">
        <v>0.08</v>
      </c>
      <c r="J777" t="s">
        <v>34</v>
      </c>
      <c r="K777">
        <v>47.549447999999998</v>
      </c>
      <c r="L777">
        <v>-122.31350500000001</v>
      </c>
      <c r="M777" t="s">
        <v>2888</v>
      </c>
      <c r="N777" t="s">
        <v>540</v>
      </c>
      <c r="O777" t="s">
        <v>113</v>
      </c>
      <c r="P777">
        <v>339</v>
      </c>
      <c r="Q777">
        <v>1607</v>
      </c>
      <c r="R777">
        <v>1607</v>
      </c>
      <c r="S777">
        <v>1607</v>
      </c>
      <c r="T777">
        <v>1607</v>
      </c>
      <c r="W777">
        <v>9999</v>
      </c>
      <c r="X777" t="s">
        <v>239</v>
      </c>
      <c r="Y777">
        <v>1</v>
      </c>
      <c r="Z777">
        <f>ROUND(Table_hqolymsql14p_BridgeInventoryLocation_BRIDGEUNDERLOCATIONS[[#This Row],[VCMIN]] / 100, 0) * 12 + MOD(Table_hqolymsql14p_BridgeInventoryLocation_BRIDGEUNDERLOCATIONS[[#This Row],[VCMIN]], 100)</f>
        <v>199</v>
      </c>
      <c r="AA777">
        <f>Table_hqolymsql14p_BridgeInventoryLocation_BRIDGEUNDERLOCATIONS[[#This Row],[VCMIN_Inches]]-3</f>
        <v>196</v>
      </c>
      <c r="AB77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778" spans="1:28" x14ac:dyDescent="0.3">
      <c r="A778">
        <v>777</v>
      </c>
      <c r="B778" t="s">
        <v>2889</v>
      </c>
      <c r="C778" t="s">
        <v>2890</v>
      </c>
      <c r="D778" t="s">
        <v>2314</v>
      </c>
      <c r="E778">
        <v>0.29599999999999999</v>
      </c>
      <c r="G778">
        <v>0</v>
      </c>
      <c r="H778" t="s">
        <v>2891</v>
      </c>
      <c r="I778">
        <v>0.3</v>
      </c>
      <c r="J778" t="s">
        <v>34</v>
      </c>
      <c r="K778">
        <v>47.623066000000001</v>
      </c>
      <c r="L778">
        <v>-122.32832500000001</v>
      </c>
      <c r="M778" t="s">
        <v>2892</v>
      </c>
      <c r="N778" t="s">
        <v>2893</v>
      </c>
      <c r="O778" t="s">
        <v>2892</v>
      </c>
      <c r="P778">
        <v>888</v>
      </c>
      <c r="Q778">
        <v>1500</v>
      </c>
      <c r="R778">
        <v>1500</v>
      </c>
      <c r="S778">
        <v>1500</v>
      </c>
      <c r="T778">
        <v>1500</v>
      </c>
      <c r="W778">
        <v>9999</v>
      </c>
      <c r="X778" t="s">
        <v>38</v>
      </c>
      <c r="Y778">
        <v>1</v>
      </c>
      <c r="Z778">
        <f>ROUND(Table_hqolymsql14p_BridgeInventoryLocation_BRIDGEUNDERLOCATIONS[[#This Row],[VCMIN]] / 100, 0) * 12 + MOD(Table_hqolymsql14p_BridgeInventoryLocation_BRIDGEUNDERLOCATIONS[[#This Row],[VCMIN]], 100)</f>
        <v>180</v>
      </c>
      <c r="AA778">
        <f>Table_hqolymsql14p_BridgeInventoryLocation_BRIDGEUNDERLOCATIONS[[#This Row],[VCMIN_Inches]]-3</f>
        <v>177</v>
      </c>
      <c r="AB778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779" spans="1:28" x14ac:dyDescent="0.3">
      <c r="A779">
        <v>778</v>
      </c>
      <c r="B779" t="s">
        <v>2629</v>
      </c>
      <c r="C779" t="s">
        <v>2630</v>
      </c>
      <c r="D779" t="s">
        <v>2314</v>
      </c>
      <c r="E779">
        <v>9.23</v>
      </c>
      <c r="G779">
        <v>0</v>
      </c>
      <c r="H779" t="s">
        <v>98</v>
      </c>
      <c r="I779">
        <v>9.26</v>
      </c>
      <c r="J779" t="s">
        <v>34</v>
      </c>
      <c r="K779">
        <v>47.556913999999999</v>
      </c>
      <c r="L779">
        <v>-122.189986</v>
      </c>
      <c r="M779" t="s">
        <v>2631</v>
      </c>
      <c r="N779" t="s">
        <v>2632</v>
      </c>
      <c r="O779" t="s">
        <v>101</v>
      </c>
      <c r="P779">
        <v>106</v>
      </c>
      <c r="Q779">
        <v>1604</v>
      </c>
      <c r="R779">
        <v>1509</v>
      </c>
      <c r="S779">
        <v>1604</v>
      </c>
      <c r="T779">
        <v>1509</v>
      </c>
      <c r="U779">
        <v>1611</v>
      </c>
      <c r="V779">
        <v>1603</v>
      </c>
      <c r="W779">
        <v>9999</v>
      </c>
      <c r="X779" t="s">
        <v>38</v>
      </c>
      <c r="Y779">
        <v>1</v>
      </c>
      <c r="Z779">
        <f>ROUND(Table_hqolymsql14p_BridgeInventoryLocation_BRIDGEUNDERLOCATIONS[[#This Row],[VCMIN]] / 100, 0) * 12 + MOD(Table_hqolymsql14p_BridgeInventoryLocation_BRIDGEUNDERLOCATIONS[[#This Row],[VCMIN]], 100)</f>
        <v>189</v>
      </c>
      <c r="AA779">
        <f>Table_hqolymsql14p_BridgeInventoryLocation_BRIDGEUNDERLOCATIONS[[#This Row],[VCMIN_Inches]]-3</f>
        <v>186</v>
      </c>
      <c r="AB779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780" spans="1:28" x14ac:dyDescent="0.3">
      <c r="A780">
        <v>779</v>
      </c>
      <c r="B780" t="s">
        <v>1253</v>
      </c>
      <c r="C780" t="s">
        <v>1254</v>
      </c>
      <c r="D780" t="s">
        <v>2314</v>
      </c>
      <c r="E780">
        <v>99.35</v>
      </c>
      <c r="G780">
        <v>0</v>
      </c>
      <c r="H780" t="s">
        <v>110</v>
      </c>
      <c r="I780">
        <v>99.28</v>
      </c>
      <c r="J780" t="s">
        <v>34</v>
      </c>
      <c r="K780">
        <v>46.952748999999997</v>
      </c>
      <c r="L780">
        <v>-122.937438</v>
      </c>
      <c r="M780" t="s">
        <v>1255</v>
      </c>
      <c r="N780" t="s">
        <v>1256</v>
      </c>
      <c r="O780" t="s">
        <v>113</v>
      </c>
      <c r="P780">
        <v>204</v>
      </c>
      <c r="Q780">
        <v>1604</v>
      </c>
      <c r="R780">
        <v>1510</v>
      </c>
      <c r="S780">
        <v>1604</v>
      </c>
      <c r="T780">
        <v>1510</v>
      </c>
      <c r="U780">
        <v>1604</v>
      </c>
      <c r="V780">
        <v>1511</v>
      </c>
      <c r="W780">
        <v>9999</v>
      </c>
      <c r="X780" t="s">
        <v>38</v>
      </c>
      <c r="Y780">
        <v>1</v>
      </c>
      <c r="Z780">
        <f>ROUND(Table_hqolymsql14p_BridgeInventoryLocation_BRIDGEUNDERLOCATIONS[[#This Row],[VCMIN]] / 100, 0) * 12 + MOD(Table_hqolymsql14p_BridgeInventoryLocation_BRIDGEUNDERLOCATIONS[[#This Row],[VCMIN]], 100)</f>
        <v>190</v>
      </c>
      <c r="AA780">
        <f>Table_hqolymsql14p_BridgeInventoryLocation_BRIDGEUNDERLOCATIONS[[#This Row],[VCMIN_Inches]]-3</f>
        <v>187</v>
      </c>
      <c r="AB780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781" spans="1:28" x14ac:dyDescent="0.3">
      <c r="A781">
        <v>780</v>
      </c>
      <c r="B781" t="s">
        <v>2185</v>
      </c>
      <c r="C781" t="s">
        <v>2186</v>
      </c>
      <c r="D781" t="s">
        <v>2314</v>
      </c>
      <c r="E781">
        <v>5.95</v>
      </c>
      <c r="G781">
        <v>0</v>
      </c>
      <c r="H781" t="s">
        <v>2894</v>
      </c>
      <c r="I781">
        <v>171.24</v>
      </c>
      <c r="J781" t="s">
        <v>34</v>
      </c>
      <c r="K781">
        <v>47.686793000000002</v>
      </c>
      <c r="L781">
        <v>-122.32626999999999</v>
      </c>
      <c r="M781" t="s">
        <v>2895</v>
      </c>
      <c r="N781" t="s">
        <v>2188</v>
      </c>
      <c r="O781" t="s">
        <v>113</v>
      </c>
      <c r="P781">
        <v>302</v>
      </c>
      <c r="Q781">
        <v>1710</v>
      </c>
      <c r="R781">
        <v>1607</v>
      </c>
      <c r="S781">
        <v>1710</v>
      </c>
      <c r="T781">
        <v>1607</v>
      </c>
      <c r="W781">
        <v>9999</v>
      </c>
      <c r="X781" t="s">
        <v>89</v>
      </c>
      <c r="Y781">
        <v>1</v>
      </c>
      <c r="Z781">
        <f>ROUND(Table_hqolymsql14p_BridgeInventoryLocation_BRIDGEUNDERLOCATIONS[[#This Row],[VCMIN]] / 100, 0) * 12 + MOD(Table_hqolymsql14p_BridgeInventoryLocation_BRIDGEUNDERLOCATIONS[[#This Row],[VCMIN]], 100)</f>
        <v>199</v>
      </c>
      <c r="AA781">
        <f>Table_hqolymsql14p_BridgeInventoryLocation_BRIDGEUNDERLOCATIONS[[#This Row],[VCMIN_Inches]]-3</f>
        <v>196</v>
      </c>
      <c r="AB78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782" spans="1:28" x14ac:dyDescent="0.3">
      <c r="A782">
        <v>781</v>
      </c>
      <c r="B782" t="s">
        <v>1563</v>
      </c>
      <c r="C782" t="s">
        <v>1564</v>
      </c>
      <c r="D782" t="s">
        <v>2314</v>
      </c>
      <c r="E782">
        <v>0.16</v>
      </c>
      <c r="G782">
        <v>0</v>
      </c>
      <c r="H782" t="s">
        <v>2896</v>
      </c>
      <c r="I782">
        <v>0.16</v>
      </c>
      <c r="J782" t="s">
        <v>34</v>
      </c>
      <c r="K782">
        <v>47.681972000000002</v>
      </c>
      <c r="L782">
        <v>-122.32081599999999</v>
      </c>
      <c r="M782" t="s">
        <v>2897</v>
      </c>
      <c r="N782" t="s">
        <v>210</v>
      </c>
      <c r="O782" t="s">
        <v>1566</v>
      </c>
      <c r="P782">
        <v>358</v>
      </c>
      <c r="Q782">
        <v>2401</v>
      </c>
      <c r="R782">
        <v>2401</v>
      </c>
      <c r="S782">
        <v>2401</v>
      </c>
      <c r="T782">
        <v>2401</v>
      </c>
      <c r="W782">
        <v>9999</v>
      </c>
      <c r="X782" t="s">
        <v>239</v>
      </c>
      <c r="Y782">
        <v>1</v>
      </c>
      <c r="Z782">
        <f>ROUND(Table_hqolymsql14p_BridgeInventoryLocation_BRIDGEUNDERLOCATIONS[[#This Row],[VCMIN]] / 100, 0) * 12 + MOD(Table_hqolymsql14p_BridgeInventoryLocation_BRIDGEUNDERLOCATIONS[[#This Row],[VCMIN]], 100)</f>
        <v>289</v>
      </c>
      <c r="AA782">
        <f>Table_hqolymsql14p_BridgeInventoryLocation_BRIDGEUNDERLOCATIONS[[#This Row],[VCMIN_Inches]]-3</f>
        <v>286</v>
      </c>
      <c r="AB782">
        <f>(TRUNC((Table_hqolymsql14p_BridgeInventoryLocation_BRIDGEUNDERLOCATIONS[[#This Row],[Reported Inches]]/12))*100) + MOD(Table_hqolymsql14p_BridgeInventoryLocation_BRIDGEUNDERLOCATIONS[[#This Row],[Reported Inches]], 12)</f>
        <v>2310</v>
      </c>
    </row>
    <row r="783" spans="1:28" x14ac:dyDescent="0.3">
      <c r="A783">
        <v>782</v>
      </c>
      <c r="B783" t="s">
        <v>509</v>
      </c>
      <c r="C783" t="s">
        <v>510</v>
      </c>
      <c r="D783" t="s">
        <v>2314</v>
      </c>
      <c r="E783">
        <v>0</v>
      </c>
      <c r="G783">
        <v>0</v>
      </c>
      <c r="H783" t="s">
        <v>2898</v>
      </c>
      <c r="I783">
        <v>0</v>
      </c>
      <c r="J783" t="s">
        <v>34</v>
      </c>
      <c r="K783">
        <v>47.612726000000002</v>
      </c>
      <c r="L783">
        <v>-122.330608</v>
      </c>
      <c r="M783" t="s">
        <v>2899</v>
      </c>
      <c r="N783" t="s">
        <v>512</v>
      </c>
      <c r="O783" t="s">
        <v>113</v>
      </c>
      <c r="P783">
        <v>282</v>
      </c>
      <c r="Q783">
        <v>1705</v>
      </c>
      <c r="R783">
        <v>1705</v>
      </c>
      <c r="U783">
        <v>1705</v>
      </c>
      <c r="V783">
        <v>1705</v>
      </c>
      <c r="W783">
        <v>9999</v>
      </c>
      <c r="X783" t="s">
        <v>32</v>
      </c>
      <c r="Y783">
        <v>1</v>
      </c>
      <c r="Z783">
        <f>ROUND(Table_hqolymsql14p_BridgeInventoryLocation_BRIDGEUNDERLOCATIONS[[#This Row],[VCMIN]] / 100, 0) * 12 + MOD(Table_hqolymsql14p_BridgeInventoryLocation_BRIDGEUNDERLOCATIONS[[#This Row],[VCMIN]], 100)</f>
        <v>209</v>
      </c>
      <c r="AA783">
        <f>Table_hqolymsql14p_BridgeInventoryLocation_BRIDGEUNDERLOCATIONS[[#This Row],[VCMIN_Inches]]-3</f>
        <v>206</v>
      </c>
      <c r="AB783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784" spans="1:28" x14ac:dyDescent="0.3">
      <c r="A784">
        <v>783</v>
      </c>
      <c r="B784" t="s">
        <v>588</v>
      </c>
      <c r="C784" t="s">
        <v>589</v>
      </c>
      <c r="D784" t="s">
        <v>2314</v>
      </c>
      <c r="E784">
        <v>0.44700000000000001</v>
      </c>
      <c r="G784">
        <v>0</v>
      </c>
      <c r="H784" t="s">
        <v>2324</v>
      </c>
      <c r="I784">
        <v>0.45</v>
      </c>
      <c r="J784" t="s">
        <v>34</v>
      </c>
      <c r="K784">
        <v>47.826923000000001</v>
      </c>
      <c r="L784">
        <v>-122.268952</v>
      </c>
      <c r="M784" t="s">
        <v>2900</v>
      </c>
      <c r="N784" t="s">
        <v>591</v>
      </c>
      <c r="O784" t="s">
        <v>113</v>
      </c>
      <c r="P784">
        <v>509</v>
      </c>
      <c r="Q784">
        <v>1709</v>
      </c>
      <c r="R784">
        <v>1709</v>
      </c>
      <c r="U784">
        <v>1709</v>
      </c>
      <c r="V784">
        <v>1709</v>
      </c>
      <c r="W784">
        <v>9999</v>
      </c>
      <c r="X784" t="s">
        <v>239</v>
      </c>
      <c r="Y784">
        <v>1</v>
      </c>
      <c r="Z784">
        <f>ROUND(Table_hqolymsql14p_BridgeInventoryLocation_BRIDGEUNDERLOCATIONS[[#This Row],[VCMIN]] / 100, 0) * 12 + MOD(Table_hqolymsql14p_BridgeInventoryLocation_BRIDGEUNDERLOCATIONS[[#This Row],[VCMIN]], 100)</f>
        <v>213</v>
      </c>
      <c r="AA784">
        <f>Table_hqolymsql14p_BridgeInventoryLocation_BRIDGEUNDERLOCATIONS[[#This Row],[VCMIN_Inches]]-3</f>
        <v>210</v>
      </c>
      <c r="AB784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785" spans="1:28" x14ac:dyDescent="0.3">
      <c r="A785">
        <v>784</v>
      </c>
      <c r="B785" t="s">
        <v>1579</v>
      </c>
      <c r="C785" t="s">
        <v>1580</v>
      </c>
      <c r="D785" t="s">
        <v>2314</v>
      </c>
      <c r="E785">
        <v>265.27</v>
      </c>
      <c r="G785">
        <v>0</v>
      </c>
      <c r="H785" t="s">
        <v>110</v>
      </c>
      <c r="I785">
        <v>265.20999999999998</v>
      </c>
      <c r="J785" t="s">
        <v>34</v>
      </c>
      <c r="K785">
        <v>48.882789000000002</v>
      </c>
      <c r="L785">
        <v>-122.588612</v>
      </c>
      <c r="M785" t="s">
        <v>1581</v>
      </c>
      <c r="N785" t="s">
        <v>1582</v>
      </c>
      <c r="O785" t="s">
        <v>113</v>
      </c>
      <c r="P785">
        <v>319</v>
      </c>
      <c r="Q785">
        <v>1606</v>
      </c>
      <c r="R785">
        <v>1606</v>
      </c>
      <c r="S785">
        <v>1606</v>
      </c>
      <c r="T785">
        <v>1606</v>
      </c>
      <c r="U785">
        <v>1610</v>
      </c>
      <c r="V785">
        <v>1610</v>
      </c>
      <c r="W785">
        <v>9999</v>
      </c>
      <c r="X785" t="s">
        <v>38</v>
      </c>
      <c r="Y785">
        <v>1</v>
      </c>
      <c r="Z785">
        <f>ROUND(Table_hqolymsql14p_BridgeInventoryLocation_BRIDGEUNDERLOCATIONS[[#This Row],[VCMIN]] / 100, 0) * 12 + MOD(Table_hqolymsql14p_BridgeInventoryLocation_BRIDGEUNDERLOCATIONS[[#This Row],[VCMIN]], 100)</f>
        <v>198</v>
      </c>
      <c r="AA785">
        <f>Table_hqolymsql14p_BridgeInventoryLocation_BRIDGEUNDERLOCATIONS[[#This Row],[VCMIN_Inches]]-3</f>
        <v>195</v>
      </c>
      <c r="AB78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786" spans="1:28" x14ac:dyDescent="0.3">
      <c r="A786">
        <v>785</v>
      </c>
      <c r="B786" t="s">
        <v>2901</v>
      </c>
      <c r="C786" t="s">
        <v>2902</v>
      </c>
      <c r="D786" t="s">
        <v>2314</v>
      </c>
      <c r="E786">
        <v>0.43</v>
      </c>
      <c r="G786">
        <v>0</v>
      </c>
      <c r="H786" t="s">
        <v>2903</v>
      </c>
      <c r="I786">
        <v>0.43</v>
      </c>
      <c r="J786" t="s">
        <v>34</v>
      </c>
      <c r="K786">
        <v>47.498559999999998</v>
      </c>
      <c r="L786">
        <v>-122.295247</v>
      </c>
      <c r="M786" t="s">
        <v>2904</v>
      </c>
      <c r="N786" t="s">
        <v>347</v>
      </c>
      <c r="O786" t="s">
        <v>2905</v>
      </c>
      <c r="P786">
        <v>248</v>
      </c>
      <c r="Q786">
        <v>1905</v>
      </c>
      <c r="R786">
        <v>1706</v>
      </c>
      <c r="S786">
        <v>1905</v>
      </c>
      <c r="T786">
        <v>1706</v>
      </c>
      <c r="W786">
        <v>9999</v>
      </c>
      <c r="X786" t="s">
        <v>38</v>
      </c>
      <c r="Y786">
        <v>1</v>
      </c>
      <c r="Z786">
        <f>ROUND(Table_hqolymsql14p_BridgeInventoryLocation_BRIDGEUNDERLOCATIONS[[#This Row],[VCMIN]] / 100, 0) * 12 + MOD(Table_hqolymsql14p_BridgeInventoryLocation_BRIDGEUNDERLOCATIONS[[#This Row],[VCMIN]], 100)</f>
        <v>210</v>
      </c>
      <c r="AA786">
        <f>Table_hqolymsql14p_BridgeInventoryLocation_BRIDGEUNDERLOCATIONS[[#This Row],[VCMIN_Inches]]-3</f>
        <v>207</v>
      </c>
      <c r="AB786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787" spans="1:28" x14ac:dyDescent="0.3">
      <c r="A787">
        <v>786</v>
      </c>
      <c r="B787" t="s">
        <v>1059</v>
      </c>
      <c r="C787" t="s">
        <v>1060</v>
      </c>
      <c r="D787" t="s">
        <v>2314</v>
      </c>
      <c r="E787">
        <v>0.58399999999999996</v>
      </c>
      <c r="G787">
        <v>0</v>
      </c>
      <c r="H787" t="s">
        <v>2842</v>
      </c>
      <c r="I787">
        <v>0.57999999999999996</v>
      </c>
      <c r="J787" t="s">
        <v>34</v>
      </c>
      <c r="K787">
        <v>47.594439999999999</v>
      </c>
      <c r="L787">
        <v>-122.319868</v>
      </c>
      <c r="M787" t="s">
        <v>2906</v>
      </c>
      <c r="N787" t="s">
        <v>1063</v>
      </c>
      <c r="O787" t="s">
        <v>183</v>
      </c>
      <c r="P787">
        <v>947</v>
      </c>
      <c r="Q787">
        <v>3502</v>
      </c>
      <c r="R787">
        <v>3502</v>
      </c>
      <c r="S787">
        <v>3502</v>
      </c>
      <c r="T787">
        <v>3502</v>
      </c>
      <c r="W787">
        <v>9999</v>
      </c>
      <c r="X787" t="s">
        <v>32</v>
      </c>
      <c r="Y787">
        <v>1</v>
      </c>
      <c r="Z787">
        <f>ROUND(Table_hqolymsql14p_BridgeInventoryLocation_BRIDGEUNDERLOCATIONS[[#This Row],[VCMIN]] / 100, 0) * 12 + MOD(Table_hqolymsql14p_BridgeInventoryLocation_BRIDGEUNDERLOCATIONS[[#This Row],[VCMIN]], 100)</f>
        <v>422</v>
      </c>
      <c r="AA787">
        <f>Table_hqolymsql14p_BridgeInventoryLocation_BRIDGEUNDERLOCATIONS[[#This Row],[VCMIN_Inches]]-3</f>
        <v>419</v>
      </c>
      <c r="AB787">
        <f>(TRUNC((Table_hqolymsql14p_BridgeInventoryLocation_BRIDGEUNDERLOCATIONS[[#This Row],[Reported Inches]]/12))*100) + MOD(Table_hqolymsql14p_BridgeInventoryLocation_BRIDGEUNDERLOCATIONS[[#This Row],[Reported Inches]], 12)</f>
        <v>3411</v>
      </c>
    </row>
    <row r="788" spans="1:28" x14ac:dyDescent="0.3">
      <c r="A788">
        <v>787</v>
      </c>
      <c r="B788" t="s">
        <v>2573</v>
      </c>
      <c r="C788" t="s">
        <v>2574</v>
      </c>
      <c r="D788" t="s">
        <v>2314</v>
      </c>
      <c r="E788">
        <v>1.62</v>
      </c>
      <c r="G788">
        <v>0</v>
      </c>
      <c r="H788" t="s">
        <v>2842</v>
      </c>
      <c r="I788">
        <v>1.62</v>
      </c>
      <c r="J788" t="s">
        <v>34</v>
      </c>
      <c r="K788">
        <v>47.607399999999998</v>
      </c>
      <c r="L788">
        <v>-122.329747</v>
      </c>
      <c r="M788" t="s">
        <v>2907</v>
      </c>
      <c r="N788" t="s">
        <v>2576</v>
      </c>
      <c r="O788" t="s">
        <v>113</v>
      </c>
      <c r="P788">
        <v>280</v>
      </c>
      <c r="Q788">
        <v>2404</v>
      </c>
      <c r="R788">
        <v>2404</v>
      </c>
      <c r="S788">
        <v>2404</v>
      </c>
      <c r="T788">
        <v>2404</v>
      </c>
      <c r="W788">
        <v>9999</v>
      </c>
      <c r="X788" t="s">
        <v>239</v>
      </c>
      <c r="Y788">
        <v>1</v>
      </c>
      <c r="Z788">
        <f>ROUND(Table_hqolymsql14p_BridgeInventoryLocation_BRIDGEUNDERLOCATIONS[[#This Row],[VCMIN]] / 100, 0) * 12 + MOD(Table_hqolymsql14p_BridgeInventoryLocation_BRIDGEUNDERLOCATIONS[[#This Row],[VCMIN]], 100)</f>
        <v>292</v>
      </c>
      <c r="AA788">
        <f>Table_hqolymsql14p_BridgeInventoryLocation_BRIDGEUNDERLOCATIONS[[#This Row],[VCMIN_Inches]]-3</f>
        <v>289</v>
      </c>
      <c r="AB788">
        <f>(TRUNC((Table_hqolymsql14p_BridgeInventoryLocation_BRIDGEUNDERLOCATIONS[[#This Row],[Reported Inches]]/12))*100) + MOD(Table_hqolymsql14p_BridgeInventoryLocation_BRIDGEUNDERLOCATIONS[[#This Row],[Reported Inches]], 12)</f>
        <v>2401</v>
      </c>
    </row>
    <row r="789" spans="1:28" x14ac:dyDescent="0.3">
      <c r="A789">
        <v>788</v>
      </c>
      <c r="B789" t="s">
        <v>1857</v>
      </c>
      <c r="C789" t="s">
        <v>1858</v>
      </c>
      <c r="D789" t="s">
        <v>2314</v>
      </c>
      <c r="E789">
        <v>104.05200000000001</v>
      </c>
      <c r="G789">
        <v>0</v>
      </c>
      <c r="H789" t="s">
        <v>110</v>
      </c>
      <c r="I789">
        <v>103.98</v>
      </c>
      <c r="J789" t="s">
        <v>34</v>
      </c>
      <c r="K789">
        <v>47.016527000000004</v>
      </c>
      <c r="L789">
        <v>-122.90577</v>
      </c>
      <c r="M789" t="s">
        <v>1859</v>
      </c>
      <c r="N789" t="s">
        <v>1860</v>
      </c>
      <c r="O789" t="s">
        <v>1861</v>
      </c>
      <c r="P789">
        <v>530</v>
      </c>
      <c r="Q789">
        <v>1608</v>
      </c>
      <c r="R789">
        <v>1603</v>
      </c>
      <c r="S789">
        <v>1608</v>
      </c>
      <c r="T789">
        <v>1603</v>
      </c>
      <c r="U789">
        <v>1609</v>
      </c>
      <c r="V789">
        <v>1608</v>
      </c>
      <c r="W789">
        <v>9999</v>
      </c>
      <c r="X789" t="s">
        <v>38</v>
      </c>
      <c r="Y789">
        <v>1</v>
      </c>
      <c r="Z789">
        <f>ROUND(Table_hqolymsql14p_BridgeInventoryLocation_BRIDGEUNDERLOCATIONS[[#This Row],[VCMIN]] / 100, 0) * 12 + MOD(Table_hqolymsql14p_BridgeInventoryLocation_BRIDGEUNDERLOCATIONS[[#This Row],[VCMIN]], 100)</f>
        <v>195</v>
      </c>
      <c r="AA789">
        <f>Table_hqolymsql14p_BridgeInventoryLocation_BRIDGEUNDERLOCATIONS[[#This Row],[VCMIN_Inches]]-3</f>
        <v>192</v>
      </c>
      <c r="AB789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790" spans="1:28" x14ac:dyDescent="0.3">
      <c r="A790">
        <v>789</v>
      </c>
      <c r="B790" t="s">
        <v>1789</v>
      </c>
      <c r="C790" t="s">
        <v>1790</v>
      </c>
      <c r="D790" t="s">
        <v>2314</v>
      </c>
      <c r="E790">
        <v>0.16600000000000001</v>
      </c>
      <c r="G790">
        <v>0</v>
      </c>
      <c r="H790" t="s">
        <v>2908</v>
      </c>
      <c r="I790">
        <v>0.17</v>
      </c>
      <c r="J790" t="s">
        <v>34</v>
      </c>
      <c r="K790">
        <v>47.233296000000003</v>
      </c>
      <c r="L790">
        <v>-122.43230699999999</v>
      </c>
      <c r="M790" t="s">
        <v>2909</v>
      </c>
      <c r="N790" t="s">
        <v>113</v>
      </c>
      <c r="O790" t="s">
        <v>644</v>
      </c>
      <c r="P790">
        <v>817</v>
      </c>
      <c r="Q790">
        <v>2300</v>
      </c>
      <c r="R790">
        <v>2200</v>
      </c>
      <c r="S790">
        <v>2300</v>
      </c>
      <c r="T790">
        <v>2200</v>
      </c>
      <c r="W790">
        <v>9999</v>
      </c>
      <c r="X790" t="s">
        <v>34</v>
      </c>
      <c r="Y790">
        <v>1</v>
      </c>
      <c r="Z790">
        <f>ROUND(Table_hqolymsql14p_BridgeInventoryLocation_BRIDGEUNDERLOCATIONS[[#This Row],[VCMIN]] / 100, 0) * 12 + MOD(Table_hqolymsql14p_BridgeInventoryLocation_BRIDGEUNDERLOCATIONS[[#This Row],[VCMIN]], 100)</f>
        <v>264</v>
      </c>
      <c r="AA790">
        <f>Table_hqolymsql14p_BridgeInventoryLocation_BRIDGEUNDERLOCATIONS[[#This Row],[VCMIN_Inches]]-3</f>
        <v>261</v>
      </c>
      <c r="AB790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791" spans="1:28" x14ac:dyDescent="0.3">
      <c r="A791">
        <v>790</v>
      </c>
      <c r="B791" t="s">
        <v>1305</v>
      </c>
      <c r="C791" t="s">
        <v>1306</v>
      </c>
      <c r="D791" t="s">
        <v>2314</v>
      </c>
      <c r="E791">
        <v>3.573</v>
      </c>
      <c r="G791">
        <v>0</v>
      </c>
      <c r="H791" t="s">
        <v>73</v>
      </c>
      <c r="I791">
        <v>3.57</v>
      </c>
      <c r="J791" t="s">
        <v>34</v>
      </c>
      <c r="K791">
        <v>47.158932</v>
      </c>
      <c r="L791">
        <v>-122.405627</v>
      </c>
      <c r="M791" t="s">
        <v>1307</v>
      </c>
      <c r="N791" t="s">
        <v>1308</v>
      </c>
      <c r="O791" t="s">
        <v>1309</v>
      </c>
      <c r="P791">
        <v>166</v>
      </c>
      <c r="Q791">
        <v>1609</v>
      </c>
      <c r="R791">
        <v>1607</v>
      </c>
      <c r="S791">
        <v>1609</v>
      </c>
      <c r="T791">
        <v>1607</v>
      </c>
      <c r="U791">
        <v>1603</v>
      </c>
      <c r="V791">
        <v>1603</v>
      </c>
      <c r="W791">
        <v>9999</v>
      </c>
      <c r="X791" t="s">
        <v>38</v>
      </c>
      <c r="Y791">
        <v>1</v>
      </c>
      <c r="Z791">
        <f>ROUND(Table_hqolymsql14p_BridgeInventoryLocation_BRIDGEUNDERLOCATIONS[[#This Row],[VCMIN]] / 100, 0) * 12 + MOD(Table_hqolymsql14p_BridgeInventoryLocation_BRIDGEUNDERLOCATIONS[[#This Row],[VCMIN]], 100)</f>
        <v>199</v>
      </c>
      <c r="AA791">
        <f>Table_hqolymsql14p_BridgeInventoryLocation_BRIDGEUNDERLOCATIONS[[#This Row],[VCMIN_Inches]]-3</f>
        <v>196</v>
      </c>
      <c r="AB79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792" spans="1:28" x14ac:dyDescent="0.3">
      <c r="A792">
        <v>791</v>
      </c>
      <c r="B792" t="s">
        <v>2910</v>
      </c>
      <c r="C792" t="s">
        <v>2911</v>
      </c>
      <c r="D792" t="s">
        <v>2314</v>
      </c>
      <c r="E792">
        <v>46.06</v>
      </c>
      <c r="G792">
        <v>0</v>
      </c>
      <c r="H792" t="s">
        <v>397</v>
      </c>
      <c r="I792">
        <v>45.98</v>
      </c>
      <c r="J792" t="s">
        <v>34</v>
      </c>
      <c r="K792">
        <v>47.730576999999997</v>
      </c>
      <c r="L792">
        <v>-121.407532</v>
      </c>
      <c r="M792" t="s">
        <v>2912</v>
      </c>
      <c r="N792" t="s">
        <v>616</v>
      </c>
      <c r="O792" t="s">
        <v>2912</v>
      </c>
      <c r="P792">
        <v>184</v>
      </c>
      <c r="Q792">
        <v>1507</v>
      </c>
      <c r="R792">
        <v>1401</v>
      </c>
      <c r="S792">
        <v>1507</v>
      </c>
      <c r="T792">
        <v>1401</v>
      </c>
      <c r="W792">
        <v>9999</v>
      </c>
      <c r="X792" t="s">
        <v>38</v>
      </c>
      <c r="Y792">
        <v>1</v>
      </c>
      <c r="Z792">
        <f>ROUND(Table_hqolymsql14p_BridgeInventoryLocation_BRIDGEUNDERLOCATIONS[[#This Row],[VCMIN]] / 100, 0) * 12 + MOD(Table_hqolymsql14p_BridgeInventoryLocation_BRIDGEUNDERLOCATIONS[[#This Row],[VCMIN]], 100)</f>
        <v>169</v>
      </c>
      <c r="AA792">
        <f>Table_hqolymsql14p_BridgeInventoryLocation_BRIDGEUNDERLOCATIONS[[#This Row],[VCMIN_Inches]]-3</f>
        <v>166</v>
      </c>
      <c r="AB792">
        <f>(TRUNC((Table_hqolymsql14p_BridgeInventoryLocation_BRIDGEUNDERLOCATIONS[[#This Row],[Reported Inches]]/12))*100) + MOD(Table_hqolymsql14p_BridgeInventoryLocation_BRIDGEUNDERLOCATIONS[[#This Row],[Reported Inches]], 12)</f>
        <v>1310</v>
      </c>
    </row>
    <row r="793" spans="1:28" x14ac:dyDescent="0.3">
      <c r="A793">
        <v>792</v>
      </c>
      <c r="B793" t="s">
        <v>2913</v>
      </c>
      <c r="C793" t="s">
        <v>2914</v>
      </c>
      <c r="D793" t="s">
        <v>2314</v>
      </c>
      <c r="E793">
        <v>0.15</v>
      </c>
      <c r="G793">
        <v>0</v>
      </c>
      <c r="H793" t="s">
        <v>2915</v>
      </c>
      <c r="I793">
        <v>0.15</v>
      </c>
      <c r="J793" t="s">
        <v>34</v>
      </c>
      <c r="K793">
        <v>46.105393999999997</v>
      </c>
      <c r="L793">
        <v>-122.876254</v>
      </c>
      <c r="M793" t="s">
        <v>2916</v>
      </c>
      <c r="N793" t="s">
        <v>2917</v>
      </c>
      <c r="O793" t="s">
        <v>2918</v>
      </c>
      <c r="P793">
        <v>183</v>
      </c>
      <c r="Q793">
        <v>1406</v>
      </c>
      <c r="R793">
        <v>1406</v>
      </c>
      <c r="S793">
        <v>1406</v>
      </c>
      <c r="T793">
        <v>1406</v>
      </c>
      <c r="W793">
        <v>9999</v>
      </c>
      <c r="X793" t="s">
        <v>38</v>
      </c>
      <c r="Y793">
        <v>1</v>
      </c>
      <c r="Z793">
        <f>ROUND(Table_hqolymsql14p_BridgeInventoryLocation_BRIDGEUNDERLOCATIONS[[#This Row],[VCMIN]] / 100, 0) * 12 + MOD(Table_hqolymsql14p_BridgeInventoryLocation_BRIDGEUNDERLOCATIONS[[#This Row],[VCMIN]], 100)</f>
        <v>174</v>
      </c>
      <c r="AA793">
        <f>Table_hqolymsql14p_BridgeInventoryLocation_BRIDGEUNDERLOCATIONS[[#This Row],[VCMIN_Inches]]-3</f>
        <v>171</v>
      </c>
      <c r="AB793">
        <f>(TRUNC((Table_hqolymsql14p_BridgeInventoryLocation_BRIDGEUNDERLOCATIONS[[#This Row],[Reported Inches]]/12))*100) + MOD(Table_hqolymsql14p_BridgeInventoryLocation_BRIDGEUNDERLOCATIONS[[#This Row],[Reported Inches]], 12)</f>
        <v>1403</v>
      </c>
    </row>
    <row r="794" spans="1:28" x14ac:dyDescent="0.3">
      <c r="A794">
        <v>793</v>
      </c>
      <c r="B794" t="s">
        <v>1148</v>
      </c>
      <c r="C794" t="s">
        <v>1149</v>
      </c>
      <c r="D794" t="s">
        <v>2314</v>
      </c>
      <c r="E794">
        <v>133.75</v>
      </c>
      <c r="G794">
        <v>0</v>
      </c>
      <c r="H794" t="s">
        <v>110</v>
      </c>
      <c r="I794">
        <v>133.69</v>
      </c>
      <c r="J794" t="s">
        <v>34</v>
      </c>
      <c r="K794">
        <v>47.233096000000003</v>
      </c>
      <c r="L794">
        <v>-122.434141</v>
      </c>
      <c r="M794" t="s">
        <v>1150</v>
      </c>
      <c r="N794" t="s">
        <v>1151</v>
      </c>
      <c r="O794" t="s">
        <v>113</v>
      </c>
      <c r="P794">
        <v>563</v>
      </c>
      <c r="Q794">
        <v>2410</v>
      </c>
      <c r="R794">
        <v>2210</v>
      </c>
      <c r="S794">
        <v>2410</v>
      </c>
      <c r="T794">
        <v>2210</v>
      </c>
      <c r="U794">
        <v>1900</v>
      </c>
      <c r="V794">
        <v>1700</v>
      </c>
      <c r="W794">
        <v>9999</v>
      </c>
      <c r="X794" t="s">
        <v>38</v>
      </c>
      <c r="Y794">
        <v>1</v>
      </c>
      <c r="Z794">
        <f>ROUND(Table_hqolymsql14p_BridgeInventoryLocation_BRIDGEUNDERLOCATIONS[[#This Row],[VCMIN]] / 100, 0) * 12 + MOD(Table_hqolymsql14p_BridgeInventoryLocation_BRIDGEUNDERLOCATIONS[[#This Row],[VCMIN]], 100)</f>
        <v>274</v>
      </c>
      <c r="AA794">
        <f>Table_hqolymsql14p_BridgeInventoryLocation_BRIDGEUNDERLOCATIONS[[#This Row],[VCMIN_Inches]]-3</f>
        <v>271</v>
      </c>
      <c r="AB794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795" spans="1:28" x14ac:dyDescent="0.3">
      <c r="A795">
        <v>794</v>
      </c>
      <c r="B795" t="s">
        <v>2919</v>
      </c>
      <c r="C795" t="s">
        <v>2920</v>
      </c>
      <c r="D795" t="s">
        <v>2314</v>
      </c>
      <c r="E795">
        <v>0.191</v>
      </c>
      <c r="G795">
        <v>0</v>
      </c>
      <c r="H795" t="s">
        <v>391</v>
      </c>
      <c r="I795">
        <v>0.19</v>
      </c>
      <c r="J795" t="s">
        <v>34</v>
      </c>
      <c r="K795">
        <v>47.642423999999998</v>
      </c>
      <c r="L795">
        <v>-122.32005700000001</v>
      </c>
      <c r="M795" t="s">
        <v>2921</v>
      </c>
      <c r="N795" t="s">
        <v>2922</v>
      </c>
      <c r="O795" t="s">
        <v>394</v>
      </c>
      <c r="P795">
        <v>285</v>
      </c>
      <c r="Q795">
        <v>3304</v>
      </c>
      <c r="R795">
        <v>3301</v>
      </c>
      <c r="S795">
        <v>3304</v>
      </c>
      <c r="T795">
        <v>3301</v>
      </c>
      <c r="U795">
        <v>2210</v>
      </c>
      <c r="V795">
        <v>2210</v>
      </c>
      <c r="W795">
        <v>9999</v>
      </c>
      <c r="X795" t="s">
        <v>38</v>
      </c>
      <c r="Y795">
        <v>1</v>
      </c>
      <c r="Z795">
        <f>ROUND(Table_hqolymsql14p_BridgeInventoryLocation_BRIDGEUNDERLOCATIONS[[#This Row],[VCMIN]] / 100, 0) * 12 + MOD(Table_hqolymsql14p_BridgeInventoryLocation_BRIDGEUNDERLOCATIONS[[#This Row],[VCMIN]], 100)</f>
        <v>397</v>
      </c>
      <c r="AA795">
        <f>Table_hqolymsql14p_BridgeInventoryLocation_BRIDGEUNDERLOCATIONS[[#This Row],[VCMIN_Inches]]-3</f>
        <v>394</v>
      </c>
      <c r="AB795">
        <f>(TRUNC((Table_hqolymsql14p_BridgeInventoryLocation_BRIDGEUNDERLOCATIONS[[#This Row],[Reported Inches]]/12))*100) + MOD(Table_hqolymsql14p_BridgeInventoryLocation_BRIDGEUNDERLOCATIONS[[#This Row],[Reported Inches]], 12)</f>
        <v>3210</v>
      </c>
    </row>
    <row r="796" spans="1:28" x14ac:dyDescent="0.3">
      <c r="A796">
        <v>795</v>
      </c>
      <c r="B796" t="s">
        <v>2406</v>
      </c>
      <c r="C796" t="s">
        <v>2407</v>
      </c>
      <c r="D796" t="s">
        <v>2314</v>
      </c>
      <c r="E796">
        <v>0.38700000000000001</v>
      </c>
      <c r="G796">
        <v>0</v>
      </c>
      <c r="H796" t="s">
        <v>2378</v>
      </c>
      <c r="I796">
        <v>0.39</v>
      </c>
      <c r="J796" t="s">
        <v>34</v>
      </c>
      <c r="K796">
        <v>47.758567999999997</v>
      </c>
      <c r="L796">
        <v>-122.184268</v>
      </c>
      <c r="M796" t="s">
        <v>2923</v>
      </c>
      <c r="N796" t="s">
        <v>101</v>
      </c>
      <c r="O796" t="s">
        <v>866</v>
      </c>
      <c r="P796">
        <v>1410</v>
      </c>
      <c r="Q796">
        <v>1708</v>
      </c>
      <c r="R796">
        <v>1609</v>
      </c>
      <c r="U796">
        <v>1708</v>
      </c>
      <c r="V796">
        <v>1609</v>
      </c>
      <c r="W796">
        <v>9999</v>
      </c>
      <c r="X796" t="s">
        <v>89</v>
      </c>
      <c r="Y796">
        <v>1</v>
      </c>
      <c r="Z796">
        <f>ROUND(Table_hqolymsql14p_BridgeInventoryLocation_BRIDGEUNDERLOCATIONS[[#This Row],[VCMIN]] / 100, 0) * 12 + MOD(Table_hqolymsql14p_BridgeInventoryLocation_BRIDGEUNDERLOCATIONS[[#This Row],[VCMIN]], 100)</f>
        <v>201</v>
      </c>
      <c r="AA796">
        <f>Table_hqolymsql14p_BridgeInventoryLocation_BRIDGEUNDERLOCATIONS[[#This Row],[VCMIN_Inches]]-3</f>
        <v>198</v>
      </c>
      <c r="AB79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797" spans="1:28" x14ac:dyDescent="0.3">
      <c r="A797">
        <v>796</v>
      </c>
      <c r="B797" t="s">
        <v>2002</v>
      </c>
      <c r="C797" t="s">
        <v>2003</v>
      </c>
      <c r="D797" t="s">
        <v>2314</v>
      </c>
      <c r="E797">
        <v>0.02</v>
      </c>
      <c r="G797">
        <v>0</v>
      </c>
      <c r="H797" t="s">
        <v>385</v>
      </c>
      <c r="I797">
        <v>0.02</v>
      </c>
      <c r="J797" t="s">
        <v>34</v>
      </c>
      <c r="K797">
        <v>48.782860999999997</v>
      </c>
      <c r="L797">
        <v>-122.486096</v>
      </c>
      <c r="M797" t="s">
        <v>1354</v>
      </c>
      <c r="N797" t="s">
        <v>113</v>
      </c>
      <c r="O797" t="s">
        <v>1355</v>
      </c>
      <c r="P797">
        <v>171</v>
      </c>
      <c r="Q797">
        <v>1500</v>
      </c>
      <c r="R797">
        <v>1411</v>
      </c>
      <c r="S797">
        <v>1500</v>
      </c>
      <c r="T797">
        <v>1411</v>
      </c>
      <c r="U797">
        <v>1407</v>
      </c>
      <c r="V797">
        <v>1407</v>
      </c>
      <c r="W797">
        <v>9999</v>
      </c>
      <c r="X797" t="s">
        <v>38</v>
      </c>
      <c r="Y797">
        <v>1</v>
      </c>
      <c r="Z797">
        <f>ROUND(Table_hqolymsql14p_BridgeInventoryLocation_BRIDGEUNDERLOCATIONS[[#This Row],[VCMIN]] / 100, 0) * 12 + MOD(Table_hqolymsql14p_BridgeInventoryLocation_BRIDGEUNDERLOCATIONS[[#This Row],[VCMIN]], 100)</f>
        <v>179</v>
      </c>
      <c r="AA797">
        <f>Table_hqolymsql14p_BridgeInventoryLocation_BRIDGEUNDERLOCATIONS[[#This Row],[VCMIN_Inches]]-3</f>
        <v>176</v>
      </c>
      <c r="AB797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798" spans="1:28" x14ac:dyDescent="0.3">
      <c r="A798">
        <v>797</v>
      </c>
      <c r="B798" t="s">
        <v>1866</v>
      </c>
      <c r="C798" t="s">
        <v>1867</v>
      </c>
      <c r="D798" t="s">
        <v>2314</v>
      </c>
      <c r="E798">
        <v>0</v>
      </c>
      <c r="G798">
        <v>0</v>
      </c>
      <c r="H798" t="s">
        <v>2924</v>
      </c>
      <c r="I798">
        <v>0</v>
      </c>
      <c r="J798" t="s">
        <v>34</v>
      </c>
      <c r="K798">
        <v>47.632434000000003</v>
      </c>
      <c r="L798">
        <v>-122.188104</v>
      </c>
      <c r="M798" t="s">
        <v>1868</v>
      </c>
      <c r="N798" t="s">
        <v>101</v>
      </c>
      <c r="O798" t="s">
        <v>394</v>
      </c>
      <c r="P798">
        <v>241</v>
      </c>
      <c r="Q798">
        <v>1705</v>
      </c>
      <c r="R798">
        <v>1609</v>
      </c>
      <c r="U798">
        <v>1705</v>
      </c>
      <c r="V798">
        <v>1609</v>
      </c>
      <c r="W798">
        <v>9999</v>
      </c>
      <c r="X798" t="s">
        <v>239</v>
      </c>
      <c r="Y798">
        <v>1</v>
      </c>
      <c r="Z798">
        <f>ROUND(Table_hqolymsql14p_BridgeInventoryLocation_BRIDGEUNDERLOCATIONS[[#This Row],[VCMIN]] / 100, 0) * 12 + MOD(Table_hqolymsql14p_BridgeInventoryLocation_BRIDGEUNDERLOCATIONS[[#This Row],[VCMIN]], 100)</f>
        <v>201</v>
      </c>
      <c r="AA798">
        <f>Table_hqolymsql14p_BridgeInventoryLocation_BRIDGEUNDERLOCATIONS[[#This Row],[VCMIN_Inches]]-3</f>
        <v>198</v>
      </c>
      <c r="AB79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799" spans="1:28" x14ac:dyDescent="0.3">
      <c r="A799">
        <v>798</v>
      </c>
      <c r="B799" t="s">
        <v>2925</v>
      </c>
      <c r="C799" t="s">
        <v>2926</v>
      </c>
      <c r="D799" t="s">
        <v>2314</v>
      </c>
      <c r="E799">
        <v>27.350999999999999</v>
      </c>
      <c r="G799">
        <v>0</v>
      </c>
      <c r="H799" t="s">
        <v>51</v>
      </c>
      <c r="I799">
        <v>27.38</v>
      </c>
      <c r="J799" t="s">
        <v>34</v>
      </c>
      <c r="K799">
        <v>47.461829000000002</v>
      </c>
      <c r="L799">
        <v>-122.81353799999999</v>
      </c>
      <c r="M799" t="s">
        <v>52</v>
      </c>
      <c r="N799" t="s">
        <v>53</v>
      </c>
      <c r="O799" t="s">
        <v>54</v>
      </c>
      <c r="P799">
        <v>46</v>
      </c>
      <c r="Q799">
        <v>2210</v>
      </c>
      <c r="R799">
        <v>2204</v>
      </c>
      <c r="S799">
        <v>2210</v>
      </c>
      <c r="T799">
        <v>2204</v>
      </c>
      <c r="W799">
        <v>9999</v>
      </c>
      <c r="X799" t="s">
        <v>38</v>
      </c>
      <c r="Y799">
        <v>1</v>
      </c>
      <c r="Z799">
        <f>ROUND(Table_hqolymsql14p_BridgeInventoryLocation_BRIDGEUNDERLOCATIONS[[#This Row],[VCMIN]] / 100, 0) * 12 + MOD(Table_hqolymsql14p_BridgeInventoryLocation_BRIDGEUNDERLOCATIONS[[#This Row],[VCMIN]], 100)</f>
        <v>268</v>
      </c>
      <c r="AA799">
        <f>Table_hqolymsql14p_BridgeInventoryLocation_BRIDGEUNDERLOCATIONS[[#This Row],[VCMIN_Inches]]-3</f>
        <v>265</v>
      </c>
      <c r="AB799">
        <f>(TRUNC((Table_hqolymsql14p_BridgeInventoryLocation_BRIDGEUNDERLOCATIONS[[#This Row],[Reported Inches]]/12))*100) + MOD(Table_hqolymsql14p_BridgeInventoryLocation_BRIDGEUNDERLOCATIONS[[#This Row],[Reported Inches]], 12)</f>
        <v>2201</v>
      </c>
    </row>
    <row r="800" spans="1:28" x14ac:dyDescent="0.3">
      <c r="A800">
        <v>799</v>
      </c>
      <c r="B800" t="s">
        <v>2402</v>
      </c>
      <c r="C800" t="s">
        <v>2403</v>
      </c>
      <c r="D800" t="s">
        <v>2314</v>
      </c>
      <c r="E800">
        <v>1.9E-2</v>
      </c>
      <c r="G800">
        <v>0</v>
      </c>
      <c r="H800" t="s">
        <v>2927</v>
      </c>
      <c r="I800">
        <v>0.02</v>
      </c>
      <c r="J800" t="s">
        <v>34</v>
      </c>
      <c r="K800">
        <v>46.940356999999999</v>
      </c>
      <c r="L800">
        <v>-119.989425</v>
      </c>
      <c r="M800" t="s">
        <v>2928</v>
      </c>
      <c r="N800" t="s">
        <v>2405</v>
      </c>
      <c r="O800" t="s">
        <v>37</v>
      </c>
      <c r="P800">
        <v>219</v>
      </c>
      <c r="Q800">
        <v>1710</v>
      </c>
      <c r="R800">
        <v>1710</v>
      </c>
      <c r="U800">
        <v>1710</v>
      </c>
      <c r="V800">
        <v>1710</v>
      </c>
      <c r="W800">
        <v>9999</v>
      </c>
      <c r="X800" t="s">
        <v>239</v>
      </c>
      <c r="Y800">
        <v>1</v>
      </c>
      <c r="Z800">
        <f>ROUND(Table_hqolymsql14p_BridgeInventoryLocation_BRIDGEUNDERLOCATIONS[[#This Row],[VCMIN]] / 100, 0) * 12 + MOD(Table_hqolymsql14p_BridgeInventoryLocation_BRIDGEUNDERLOCATIONS[[#This Row],[VCMIN]], 100)</f>
        <v>214</v>
      </c>
      <c r="AA800">
        <f>Table_hqolymsql14p_BridgeInventoryLocation_BRIDGEUNDERLOCATIONS[[#This Row],[VCMIN_Inches]]-3</f>
        <v>211</v>
      </c>
      <c r="AB800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801" spans="1:28" x14ac:dyDescent="0.3">
      <c r="A801">
        <v>800</v>
      </c>
      <c r="B801" t="s">
        <v>2929</v>
      </c>
      <c r="C801" t="s">
        <v>2930</v>
      </c>
      <c r="D801" t="s">
        <v>2314</v>
      </c>
      <c r="E801">
        <v>0.47</v>
      </c>
      <c r="G801">
        <v>0</v>
      </c>
      <c r="H801" t="s">
        <v>2931</v>
      </c>
      <c r="I801">
        <v>5.1100000000000003</v>
      </c>
      <c r="J801" t="s">
        <v>34</v>
      </c>
      <c r="K801">
        <v>47.814146999999998</v>
      </c>
      <c r="L801">
        <v>-122.292305</v>
      </c>
      <c r="M801" t="s">
        <v>2932</v>
      </c>
      <c r="N801" t="s">
        <v>113</v>
      </c>
      <c r="O801" t="s">
        <v>2933</v>
      </c>
      <c r="P801">
        <v>260</v>
      </c>
      <c r="Q801">
        <v>2008</v>
      </c>
      <c r="R801">
        <v>2000</v>
      </c>
      <c r="S801">
        <v>2008</v>
      </c>
      <c r="T801">
        <v>2000</v>
      </c>
      <c r="W801">
        <v>9999</v>
      </c>
      <c r="X801" t="s">
        <v>38</v>
      </c>
      <c r="Y801">
        <v>1</v>
      </c>
      <c r="Z801">
        <f>ROUND(Table_hqolymsql14p_BridgeInventoryLocation_BRIDGEUNDERLOCATIONS[[#This Row],[VCMIN]] / 100, 0) * 12 + MOD(Table_hqolymsql14p_BridgeInventoryLocation_BRIDGEUNDERLOCATIONS[[#This Row],[VCMIN]], 100)</f>
        <v>240</v>
      </c>
      <c r="AA801">
        <f>Table_hqolymsql14p_BridgeInventoryLocation_BRIDGEUNDERLOCATIONS[[#This Row],[VCMIN_Inches]]-3</f>
        <v>237</v>
      </c>
      <c r="AB801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802" spans="1:28" x14ac:dyDescent="0.3">
      <c r="A802">
        <v>801</v>
      </c>
      <c r="B802" t="s">
        <v>2027</v>
      </c>
      <c r="C802" t="s">
        <v>2028</v>
      </c>
      <c r="D802" t="s">
        <v>2314</v>
      </c>
      <c r="E802">
        <v>127.54</v>
      </c>
      <c r="G802">
        <v>0</v>
      </c>
      <c r="H802" t="s">
        <v>110</v>
      </c>
      <c r="I802">
        <v>127.48</v>
      </c>
      <c r="J802" t="s">
        <v>34</v>
      </c>
      <c r="K802">
        <v>47.163114</v>
      </c>
      <c r="L802">
        <v>-122.479585</v>
      </c>
      <c r="M802" t="s">
        <v>2029</v>
      </c>
      <c r="N802" t="s">
        <v>76</v>
      </c>
      <c r="O802" t="s">
        <v>113</v>
      </c>
      <c r="P802">
        <v>211</v>
      </c>
      <c r="Q802">
        <v>1600</v>
      </c>
      <c r="R802">
        <v>1510</v>
      </c>
      <c r="S802">
        <v>1600</v>
      </c>
      <c r="T802">
        <v>1510</v>
      </c>
      <c r="U802">
        <v>1600</v>
      </c>
      <c r="V802">
        <v>1510</v>
      </c>
      <c r="W802">
        <v>9999</v>
      </c>
      <c r="X802" t="s">
        <v>38</v>
      </c>
      <c r="Y802">
        <v>1</v>
      </c>
      <c r="Z802">
        <f>ROUND(Table_hqolymsql14p_BridgeInventoryLocation_BRIDGEUNDERLOCATIONS[[#This Row],[VCMIN]] / 100, 0) * 12 + MOD(Table_hqolymsql14p_BridgeInventoryLocation_BRIDGEUNDERLOCATIONS[[#This Row],[VCMIN]], 100)</f>
        <v>190</v>
      </c>
      <c r="AA802">
        <f>Table_hqolymsql14p_BridgeInventoryLocation_BRIDGEUNDERLOCATIONS[[#This Row],[VCMIN_Inches]]-3</f>
        <v>187</v>
      </c>
      <c r="AB802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803" spans="1:28" x14ac:dyDescent="0.3">
      <c r="A803">
        <v>802</v>
      </c>
      <c r="B803" t="s">
        <v>2023</v>
      </c>
      <c r="C803" t="s">
        <v>2024</v>
      </c>
      <c r="D803" t="s">
        <v>2314</v>
      </c>
      <c r="E803">
        <v>0.26200000000000001</v>
      </c>
      <c r="G803">
        <v>0</v>
      </c>
      <c r="H803" t="s">
        <v>2934</v>
      </c>
      <c r="I803">
        <v>0.26</v>
      </c>
      <c r="J803" t="s">
        <v>34</v>
      </c>
      <c r="K803">
        <v>47.626404999999998</v>
      </c>
      <c r="L803">
        <v>-122.329018</v>
      </c>
      <c r="M803" t="s">
        <v>2935</v>
      </c>
      <c r="N803" t="s">
        <v>2026</v>
      </c>
      <c r="O803" t="s">
        <v>113</v>
      </c>
      <c r="P803">
        <v>1215</v>
      </c>
      <c r="Q803">
        <v>4900</v>
      </c>
      <c r="R803">
        <v>4900</v>
      </c>
      <c r="U803">
        <v>4900</v>
      </c>
      <c r="V803">
        <v>4900</v>
      </c>
      <c r="W803">
        <v>9999</v>
      </c>
      <c r="X803" t="s">
        <v>2314</v>
      </c>
      <c r="Y803">
        <v>1</v>
      </c>
      <c r="Z803">
        <f>ROUND(Table_hqolymsql14p_BridgeInventoryLocation_BRIDGEUNDERLOCATIONS[[#This Row],[VCMIN]] / 100, 0) * 12 + MOD(Table_hqolymsql14p_BridgeInventoryLocation_BRIDGEUNDERLOCATIONS[[#This Row],[VCMIN]], 100)</f>
        <v>588</v>
      </c>
      <c r="AA803">
        <f>Table_hqolymsql14p_BridgeInventoryLocation_BRIDGEUNDERLOCATIONS[[#This Row],[VCMIN_Inches]]-3</f>
        <v>585</v>
      </c>
      <c r="AB803">
        <f>(TRUNC((Table_hqolymsql14p_BridgeInventoryLocation_BRIDGEUNDERLOCATIONS[[#This Row],[Reported Inches]]/12))*100) + MOD(Table_hqolymsql14p_BridgeInventoryLocation_BRIDGEUNDERLOCATIONS[[#This Row],[Reported Inches]], 12)</f>
        <v>4809</v>
      </c>
    </row>
    <row r="804" spans="1:28" x14ac:dyDescent="0.3">
      <c r="A804">
        <v>803</v>
      </c>
      <c r="B804" t="s">
        <v>2039</v>
      </c>
      <c r="C804" t="s">
        <v>2040</v>
      </c>
      <c r="D804" t="s">
        <v>2314</v>
      </c>
      <c r="E804">
        <v>0.49299999999999999</v>
      </c>
      <c r="G804">
        <v>0</v>
      </c>
      <c r="H804" t="s">
        <v>2936</v>
      </c>
      <c r="I804">
        <v>0.49</v>
      </c>
      <c r="J804" t="s">
        <v>34</v>
      </c>
      <c r="K804">
        <v>47.472335999999999</v>
      </c>
      <c r="L804">
        <v>-122.331434</v>
      </c>
      <c r="M804" t="s">
        <v>2937</v>
      </c>
      <c r="N804" t="s">
        <v>2042</v>
      </c>
      <c r="O804" t="s">
        <v>161</v>
      </c>
      <c r="P804">
        <v>296</v>
      </c>
      <c r="Q804">
        <v>1605</v>
      </c>
      <c r="R804">
        <v>1509</v>
      </c>
      <c r="U804">
        <v>1605</v>
      </c>
      <c r="V804">
        <v>1509</v>
      </c>
      <c r="W804">
        <v>9999</v>
      </c>
      <c r="X804" t="s">
        <v>89</v>
      </c>
      <c r="Y804">
        <v>1</v>
      </c>
      <c r="Z804">
        <f>ROUND(Table_hqolymsql14p_BridgeInventoryLocation_BRIDGEUNDERLOCATIONS[[#This Row],[VCMIN]] / 100, 0) * 12 + MOD(Table_hqolymsql14p_BridgeInventoryLocation_BRIDGEUNDERLOCATIONS[[#This Row],[VCMIN]], 100)</f>
        <v>189</v>
      </c>
      <c r="AA804">
        <f>Table_hqolymsql14p_BridgeInventoryLocation_BRIDGEUNDERLOCATIONS[[#This Row],[VCMIN_Inches]]-3</f>
        <v>186</v>
      </c>
      <c r="AB804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805" spans="1:28" x14ac:dyDescent="0.3">
      <c r="A805">
        <v>804</v>
      </c>
      <c r="B805" t="s">
        <v>2639</v>
      </c>
      <c r="C805" t="s">
        <v>2640</v>
      </c>
      <c r="D805" t="s">
        <v>2314</v>
      </c>
      <c r="E805">
        <v>0.37</v>
      </c>
      <c r="G805">
        <v>0</v>
      </c>
      <c r="H805" t="s">
        <v>2734</v>
      </c>
      <c r="I805">
        <v>0.37</v>
      </c>
      <c r="J805" t="s">
        <v>34</v>
      </c>
      <c r="K805">
        <v>47.302543999999997</v>
      </c>
      <c r="L805">
        <v>-122.252123</v>
      </c>
      <c r="M805" t="s">
        <v>2938</v>
      </c>
      <c r="N805" t="s">
        <v>2643</v>
      </c>
      <c r="O805" t="s">
        <v>48</v>
      </c>
      <c r="P805">
        <v>331</v>
      </c>
      <c r="Q805">
        <v>2101</v>
      </c>
      <c r="R805">
        <v>2008</v>
      </c>
      <c r="U805">
        <v>2101</v>
      </c>
      <c r="V805">
        <v>2008</v>
      </c>
      <c r="W805">
        <v>9999</v>
      </c>
      <c r="X805" t="s">
        <v>32</v>
      </c>
      <c r="Y805">
        <v>1</v>
      </c>
      <c r="Z805">
        <f>ROUND(Table_hqolymsql14p_BridgeInventoryLocation_BRIDGEUNDERLOCATIONS[[#This Row],[VCMIN]] / 100, 0) * 12 + MOD(Table_hqolymsql14p_BridgeInventoryLocation_BRIDGEUNDERLOCATIONS[[#This Row],[VCMIN]], 100)</f>
        <v>248</v>
      </c>
      <c r="AA805">
        <f>Table_hqolymsql14p_BridgeInventoryLocation_BRIDGEUNDERLOCATIONS[[#This Row],[VCMIN_Inches]]-3</f>
        <v>245</v>
      </c>
      <c r="AB805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806" spans="1:28" x14ac:dyDescent="0.3">
      <c r="A806">
        <v>805</v>
      </c>
      <c r="B806" t="s">
        <v>2463</v>
      </c>
      <c r="C806" t="s">
        <v>2464</v>
      </c>
      <c r="D806" t="s">
        <v>2314</v>
      </c>
      <c r="E806">
        <v>19.440000000000001</v>
      </c>
      <c r="G806">
        <v>0</v>
      </c>
      <c r="H806" t="s">
        <v>45</v>
      </c>
      <c r="I806">
        <v>18.940000000000001</v>
      </c>
      <c r="J806" t="s">
        <v>34</v>
      </c>
      <c r="K806">
        <v>47.422165</v>
      </c>
      <c r="L806">
        <v>-121.997928</v>
      </c>
      <c r="M806" t="s">
        <v>2465</v>
      </c>
      <c r="N806" t="s">
        <v>2466</v>
      </c>
      <c r="O806" t="s">
        <v>48</v>
      </c>
      <c r="P806">
        <v>392</v>
      </c>
      <c r="Q806">
        <v>1804</v>
      </c>
      <c r="R806">
        <v>1804</v>
      </c>
      <c r="S806">
        <v>1804</v>
      </c>
      <c r="T806">
        <v>1804</v>
      </c>
      <c r="U806">
        <v>2006</v>
      </c>
      <c r="V806">
        <v>2006</v>
      </c>
      <c r="W806">
        <v>9999</v>
      </c>
      <c r="X806" t="s">
        <v>38</v>
      </c>
      <c r="Y806">
        <v>1</v>
      </c>
      <c r="Z806">
        <f>ROUND(Table_hqolymsql14p_BridgeInventoryLocation_BRIDGEUNDERLOCATIONS[[#This Row],[VCMIN]] / 100, 0) * 12 + MOD(Table_hqolymsql14p_BridgeInventoryLocation_BRIDGEUNDERLOCATIONS[[#This Row],[VCMIN]], 100)</f>
        <v>220</v>
      </c>
      <c r="AA806">
        <f>Table_hqolymsql14p_BridgeInventoryLocation_BRIDGEUNDERLOCATIONS[[#This Row],[VCMIN_Inches]]-3</f>
        <v>217</v>
      </c>
      <c r="AB806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807" spans="1:28" x14ac:dyDescent="0.3">
      <c r="A807">
        <v>806</v>
      </c>
      <c r="B807" t="s">
        <v>2618</v>
      </c>
      <c r="C807" t="s">
        <v>2619</v>
      </c>
      <c r="D807" t="s">
        <v>2314</v>
      </c>
      <c r="E807">
        <v>108.96</v>
      </c>
      <c r="G807">
        <v>0</v>
      </c>
      <c r="H807" t="s">
        <v>110</v>
      </c>
      <c r="I807">
        <v>108.89</v>
      </c>
      <c r="J807" t="s">
        <v>34</v>
      </c>
      <c r="K807">
        <v>47.046759000000002</v>
      </c>
      <c r="L807">
        <v>-122.82321</v>
      </c>
      <c r="M807" t="s">
        <v>2620</v>
      </c>
      <c r="N807" t="s">
        <v>2621</v>
      </c>
      <c r="O807" t="s">
        <v>113</v>
      </c>
      <c r="P807">
        <v>203</v>
      </c>
      <c r="Q807">
        <v>1802</v>
      </c>
      <c r="R807">
        <v>1802</v>
      </c>
      <c r="S807">
        <v>1802</v>
      </c>
      <c r="T807">
        <v>1802</v>
      </c>
      <c r="U807">
        <v>1607</v>
      </c>
      <c r="V807">
        <v>1607</v>
      </c>
      <c r="W807">
        <v>9999</v>
      </c>
      <c r="X807" t="s">
        <v>38</v>
      </c>
      <c r="Y807">
        <v>1</v>
      </c>
      <c r="Z807">
        <f>ROUND(Table_hqolymsql14p_BridgeInventoryLocation_BRIDGEUNDERLOCATIONS[[#This Row],[VCMIN]] / 100, 0) * 12 + MOD(Table_hqolymsql14p_BridgeInventoryLocation_BRIDGEUNDERLOCATIONS[[#This Row],[VCMIN]], 100)</f>
        <v>218</v>
      </c>
      <c r="AA807">
        <f>Table_hqolymsql14p_BridgeInventoryLocation_BRIDGEUNDERLOCATIONS[[#This Row],[VCMIN_Inches]]-3</f>
        <v>215</v>
      </c>
      <c r="AB807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808" spans="1:28" x14ac:dyDescent="0.3">
      <c r="A808">
        <v>807</v>
      </c>
      <c r="B808" t="s">
        <v>2939</v>
      </c>
      <c r="C808" t="s">
        <v>2940</v>
      </c>
      <c r="D808" t="s">
        <v>2314</v>
      </c>
      <c r="E808">
        <v>1.25</v>
      </c>
      <c r="G808">
        <v>0</v>
      </c>
      <c r="H808" t="s">
        <v>2941</v>
      </c>
      <c r="I808">
        <v>1.25</v>
      </c>
      <c r="J808" t="s">
        <v>34</v>
      </c>
      <c r="K808">
        <v>47.787018000000003</v>
      </c>
      <c r="L808">
        <v>-122.315956</v>
      </c>
      <c r="M808" t="s">
        <v>2942</v>
      </c>
      <c r="N808" t="s">
        <v>2943</v>
      </c>
      <c r="O808" t="s">
        <v>1591</v>
      </c>
      <c r="P808">
        <v>323</v>
      </c>
      <c r="Q808">
        <v>1809</v>
      </c>
      <c r="R808">
        <v>1809</v>
      </c>
      <c r="S808">
        <v>1809</v>
      </c>
      <c r="T808">
        <v>1809</v>
      </c>
      <c r="W808">
        <v>9999</v>
      </c>
      <c r="X808" t="s">
        <v>89</v>
      </c>
      <c r="Y808">
        <v>1</v>
      </c>
      <c r="Z808">
        <f>ROUND(Table_hqolymsql14p_BridgeInventoryLocation_BRIDGEUNDERLOCATIONS[[#This Row],[VCMIN]] / 100, 0) * 12 + MOD(Table_hqolymsql14p_BridgeInventoryLocation_BRIDGEUNDERLOCATIONS[[#This Row],[VCMIN]], 100)</f>
        <v>225</v>
      </c>
      <c r="AA808">
        <f>Table_hqolymsql14p_BridgeInventoryLocation_BRIDGEUNDERLOCATIONS[[#This Row],[VCMIN_Inches]]-3</f>
        <v>222</v>
      </c>
      <c r="AB808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809" spans="1:28" x14ac:dyDescent="0.3">
      <c r="A809">
        <v>808</v>
      </c>
      <c r="B809" t="s">
        <v>2944</v>
      </c>
      <c r="C809" t="s">
        <v>2945</v>
      </c>
      <c r="D809" t="s">
        <v>2314</v>
      </c>
      <c r="E809">
        <v>0.49099999999999999</v>
      </c>
      <c r="G809">
        <v>0</v>
      </c>
      <c r="H809" t="s">
        <v>2946</v>
      </c>
      <c r="I809">
        <v>0.49</v>
      </c>
      <c r="J809" t="s">
        <v>34</v>
      </c>
      <c r="K809">
        <v>47.533852000000003</v>
      </c>
      <c r="L809">
        <v>-122.03024499999999</v>
      </c>
      <c r="M809" t="s">
        <v>2947</v>
      </c>
      <c r="N809" t="s">
        <v>2384</v>
      </c>
      <c r="O809" t="s">
        <v>2948</v>
      </c>
      <c r="P809">
        <v>1444</v>
      </c>
      <c r="Q809">
        <v>1705</v>
      </c>
      <c r="R809">
        <v>1705</v>
      </c>
      <c r="S809">
        <v>1705</v>
      </c>
      <c r="T809">
        <v>1705</v>
      </c>
      <c r="W809">
        <v>9999</v>
      </c>
      <c r="X809" t="s">
        <v>38</v>
      </c>
      <c r="Y809">
        <v>1</v>
      </c>
      <c r="Z809">
        <f>ROUND(Table_hqolymsql14p_BridgeInventoryLocation_BRIDGEUNDERLOCATIONS[[#This Row],[VCMIN]] / 100, 0) * 12 + MOD(Table_hqolymsql14p_BridgeInventoryLocation_BRIDGEUNDERLOCATIONS[[#This Row],[VCMIN]], 100)</f>
        <v>209</v>
      </c>
      <c r="AA809">
        <f>Table_hqolymsql14p_BridgeInventoryLocation_BRIDGEUNDERLOCATIONS[[#This Row],[VCMIN_Inches]]-3</f>
        <v>206</v>
      </c>
      <c r="AB809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810" spans="1:28" x14ac:dyDescent="0.3">
      <c r="A810">
        <v>809</v>
      </c>
      <c r="B810" t="s">
        <v>2949</v>
      </c>
      <c r="C810" t="s">
        <v>2950</v>
      </c>
      <c r="D810" t="s">
        <v>32</v>
      </c>
      <c r="E810">
        <v>37.81</v>
      </c>
      <c r="G810">
        <v>0</v>
      </c>
      <c r="H810" t="s">
        <v>92</v>
      </c>
      <c r="I810">
        <v>37.840000000000003</v>
      </c>
      <c r="J810" t="s">
        <v>34</v>
      </c>
      <c r="K810">
        <v>46.540900999999998</v>
      </c>
      <c r="L810">
        <v>-120.47078399999999</v>
      </c>
      <c r="M810" t="s">
        <v>2951</v>
      </c>
      <c r="N810" t="s">
        <v>1694</v>
      </c>
      <c r="O810" t="s">
        <v>95</v>
      </c>
      <c r="P810">
        <v>258</v>
      </c>
      <c r="Q810">
        <v>1605</v>
      </c>
      <c r="R810">
        <v>1605</v>
      </c>
      <c r="S810">
        <v>1604</v>
      </c>
      <c r="T810">
        <v>1604</v>
      </c>
      <c r="U810">
        <v>1605</v>
      </c>
      <c r="V810">
        <v>1605</v>
      </c>
      <c r="W810">
        <v>9999</v>
      </c>
      <c r="X810" t="s">
        <v>38</v>
      </c>
      <c r="Y810">
        <v>1</v>
      </c>
      <c r="Z810">
        <f>ROUND(Table_hqolymsql14p_BridgeInventoryLocation_BRIDGEUNDERLOCATIONS[[#This Row],[VCMIN]] / 100, 0) * 12 + MOD(Table_hqolymsql14p_BridgeInventoryLocation_BRIDGEUNDERLOCATIONS[[#This Row],[VCMIN]], 100)</f>
        <v>197</v>
      </c>
      <c r="AA810">
        <f>Table_hqolymsql14p_BridgeInventoryLocation_BRIDGEUNDERLOCATIONS[[#This Row],[VCMIN_Inches]]-3</f>
        <v>194</v>
      </c>
      <c r="AB81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811" spans="1:28" x14ac:dyDescent="0.3">
      <c r="A811">
        <v>810</v>
      </c>
      <c r="B811" t="s">
        <v>2952</v>
      </c>
      <c r="C811" t="s">
        <v>2953</v>
      </c>
      <c r="D811" t="s">
        <v>32</v>
      </c>
      <c r="E811">
        <v>0.78</v>
      </c>
      <c r="G811">
        <v>0</v>
      </c>
      <c r="H811" t="s">
        <v>33</v>
      </c>
      <c r="I811">
        <v>2.72</v>
      </c>
      <c r="J811" t="s">
        <v>34</v>
      </c>
      <c r="K811">
        <v>47.594762000000003</v>
      </c>
      <c r="L811">
        <v>-122.317089</v>
      </c>
      <c r="M811" t="s">
        <v>2954</v>
      </c>
      <c r="N811" t="s">
        <v>2955</v>
      </c>
      <c r="O811" t="s">
        <v>37</v>
      </c>
      <c r="P811">
        <v>366</v>
      </c>
      <c r="Q811">
        <v>4000</v>
      </c>
      <c r="R811">
        <v>4000</v>
      </c>
      <c r="U811">
        <v>4000</v>
      </c>
      <c r="V811">
        <v>4000</v>
      </c>
      <c r="W811">
        <v>9999</v>
      </c>
      <c r="X811" t="s">
        <v>239</v>
      </c>
      <c r="Y811">
        <v>1</v>
      </c>
      <c r="Z811">
        <f>ROUND(Table_hqolymsql14p_BridgeInventoryLocation_BRIDGEUNDERLOCATIONS[[#This Row],[VCMIN]] / 100, 0) * 12 + MOD(Table_hqolymsql14p_BridgeInventoryLocation_BRIDGEUNDERLOCATIONS[[#This Row],[VCMIN]], 100)</f>
        <v>480</v>
      </c>
      <c r="AA811">
        <f>Table_hqolymsql14p_BridgeInventoryLocation_BRIDGEUNDERLOCATIONS[[#This Row],[VCMIN_Inches]]-3</f>
        <v>477</v>
      </c>
      <c r="AB811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812" spans="1:28" x14ac:dyDescent="0.3">
      <c r="A812">
        <v>811</v>
      </c>
      <c r="B812" t="s">
        <v>2956</v>
      </c>
      <c r="C812" t="s">
        <v>2957</v>
      </c>
      <c r="D812" t="s">
        <v>32</v>
      </c>
      <c r="E812">
        <v>9.3000000000000007</v>
      </c>
      <c r="G812">
        <v>0</v>
      </c>
      <c r="H812" t="s">
        <v>45</v>
      </c>
      <c r="I812">
        <v>8.77</v>
      </c>
      <c r="J812" t="s">
        <v>34</v>
      </c>
      <c r="K812">
        <v>47.330469000000001</v>
      </c>
      <c r="L812">
        <v>-122.158181</v>
      </c>
      <c r="M812" t="s">
        <v>2958</v>
      </c>
      <c r="N812" t="s">
        <v>2959</v>
      </c>
      <c r="O812" t="s">
        <v>48</v>
      </c>
      <c r="P812">
        <v>259</v>
      </c>
      <c r="Q812">
        <v>1802</v>
      </c>
      <c r="R812">
        <v>1802</v>
      </c>
      <c r="S812">
        <v>2108</v>
      </c>
      <c r="T812">
        <v>2108</v>
      </c>
      <c r="U812">
        <v>1802</v>
      </c>
      <c r="V812">
        <v>1802</v>
      </c>
      <c r="W812">
        <v>9999</v>
      </c>
      <c r="X812" t="s">
        <v>38</v>
      </c>
      <c r="Y812">
        <v>1</v>
      </c>
      <c r="Z812">
        <f>ROUND(Table_hqolymsql14p_BridgeInventoryLocation_BRIDGEUNDERLOCATIONS[[#This Row],[VCMIN]] / 100, 0) * 12 + MOD(Table_hqolymsql14p_BridgeInventoryLocation_BRIDGEUNDERLOCATIONS[[#This Row],[VCMIN]], 100)</f>
        <v>218</v>
      </c>
      <c r="AA812">
        <f>Table_hqolymsql14p_BridgeInventoryLocation_BRIDGEUNDERLOCATIONS[[#This Row],[VCMIN_Inches]]-3</f>
        <v>215</v>
      </c>
      <c r="AB812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813" spans="1:28" x14ac:dyDescent="0.3">
      <c r="A813">
        <v>812</v>
      </c>
      <c r="B813" t="s">
        <v>2960</v>
      </c>
      <c r="C813" t="s">
        <v>2961</v>
      </c>
      <c r="D813" t="s">
        <v>32</v>
      </c>
      <c r="E813">
        <v>99.35</v>
      </c>
      <c r="G813">
        <v>0</v>
      </c>
      <c r="H813" t="s">
        <v>33</v>
      </c>
      <c r="I813">
        <v>101.07</v>
      </c>
      <c r="J813" t="s">
        <v>34</v>
      </c>
      <c r="K813">
        <v>47.054451</v>
      </c>
      <c r="L813">
        <v>-120.66628799999999</v>
      </c>
      <c r="M813" t="s">
        <v>2962</v>
      </c>
      <c r="N813" t="s">
        <v>2963</v>
      </c>
      <c r="O813" t="s">
        <v>37</v>
      </c>
      <c r="P813">
        <v>257</v>
      </c>
      <c r="Q813">
        <v>1604</v>
      </c>
      <c r="R813">
        <v>1604</v>
      </c>
      <c r="S813">
        <v>1603</v>
      </c>
      <c r="T813">
        <v>1603</v>
      </c>
      <c r="U813">
        <v>1604</v>
      </c>
      <c r="V813">
        <v>1604</v>
      </c>
      <c r="W813">
        <v>9999</v>
      </c>
      <c r="X813" t="s">
        <v>38</v>
      </c>
      <c r="Y813">
        <v>1</v>
      </c>
      <c r="Z813">
        <f>ROUND(Table_hqolymsql14p_BridgeInventoryLocation_BRIDGEUNDERLOCATIONS[[#This Row],[VCMIN]] / 100, 0) * 12 + MOD(Table_hqolymsql14p_BridgeInventoryLocation_BRIDGEUNDERLOCATIONS[[#This Row],[VCMIN]], 100)</f>
        <v>196</v>
      </c>
      <c r="AA813">
        <f>Table_hqolymsql14p_BridgeInventoryLocation_BRIDGEUNDERLOCATIONS[[#This Row],[VCMIN_Inches]]-3</f>
        <v>193</v>
      </c>
      <c r="AB81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814" spans="1:28" x14ac:dyDescent="0.3">
      <c r="A814">
        <v>813</v>
      </c>
      <c r="B814" t="s">
        <v>2964</v>
      </c>
      <c r="C814" t="s">
        <v>2965</v>
      </c>
      <c r="D814" t="s">
        <v>32</v>
      </c>
      <c r="E814">
        <v>32.058</v>
      </c>
      <c r="G814">
        <v>0</v>
      </c>
      <c r="H814" t="s">
        <v>344</v>
      </c>
      <c r="I814">
        <v>38.32</v>
      </c>
      <c r="J814" t="s">
        <v>34</v>
      </c>
      <c r="K814">
        <v>47.702852</v>
      </c>
      <c r="L814">
        <v>-122.344747</v>
      </c>
      <c r="M814" t="s">
        <v>345</v>
      </c>
      <c r="N814" t="s">
        <v>426</v>
      </c>
      <c r="O814" t="s">
        <v>2089</v>
      </c>
      <c r="P814">
        <v>254</v>
      </c>
      <c r="Q814">
        <v>1705</v>
      </c>
      <c r="R814">
        <v>1511</v>
      </c>
      <c r="S814">
        <v>1704</v>
      </c>
      <c r="T814">
        <v>1511</v>
      </c>
      <c r="U814">
        <v>1705</v>
      </c>
      <c r="V814">
        <v>1511</v>
      </c>
      <c r="W814">
        <v>9999</v>
      </c>
      <c r="X814" t="s">
        <v>38</v>
      </c>
      <c r="Y814">
        <v>1</v>
      </c>
      <c r="Z814">
        <f>ROUND(Table_hqolymsql14p_BridgeInventoryLocation_BRIDGEUNDERLOCATIONS[[#This Row],[VCMIN]] / 100, 0) * 12 + MOD(Table_hqolymsql14p_BridgeInventoryLocation_BRIDGEUNDERLOCATIONS[[#This Row],[VCMIN]], 100)</f>
        <v>191</v>
      </c>
      <c r="AA814">
        <f>Table_hqolymsql14p_BridgeInventoryLocation_BRIDGEUNDERLOCATIONS[[#This Row],[VCMIN_Inches]]-3</f>
        <v>188</v>
      </c>
      <c r="AB814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815" spans="1:28" x14ac:dyDescent="0.3">
      <c r="A815">
        <v>814</v>
      </c>
      <c r="B815" t="s">
        <v>2966</v>
      </c>
      <c r="C815" t="s">
        <v>2967</v>
      </c>
      <c r="D815" t="s">
        <v>32</v>
      </c>
      <c r="E815">
        <v>0</v>
      </c>
      <c r="G815">
        <v>0</v>
      </c>
      <c r="H815" t="s">
        <v>1079</v>
      </c>
      <c r="I815">
        <v>8.84</v>
      </c>
      <c r="J815" t="s">
        <v>34</v>
      </c>
      <c r="K815">
        <v>47.202542000000001</v>
      </c>
      <c r="L815">
        <v>-122.256828</v>
      </c>
      <c r="M815" t="s">
        <v>2398</v>
      </c>
      <c r="N815" t="s">
        <v>748</v>
      </c>
      <c r="O815" t="s">
        <v>70</v>
      </c>
      <c r="P815">
        <v>270</v>
      </c>
      <c r="Q815">
        <v>1904</v>
      </c>
      <c r="R815">
        <v>1806</v>
      </c>
      <c r="U815">
        <v>1904</v>
      </c>
      <c r="V815">
        <v>1806</v>
      </c>
      <c r="W815">
        <v>9999</v>
      </c>
      <c r="X815" t="s">
        <v>38</v>
      </c>
      <c r="Y815">
        <v>1</v>
      </c>
      <c r="Z815">
        <f>ROUND(Table_hqolymsql14p_BridgeInventoryLocation_BRIDGEUNDERLOCATIONS[[#This Row],[VCMIN]] / 100, 0) * 12 + MOD(Table_hqolymsql14p_BridgeInventoryLocation_BRIDGEUNDERLOCATIONS[[#This Row],[VCMIN]], 100)</f>
        <v>222</v>
      </c>
      <c r="AA815">
        <f>Table_hqolymsql14p_BridgeInventoryLocation_BRIDGEUNDERLOCATIONS[[#This Row],[VCMIN_Inches]]-3</f>
        <v>219</v>
      </c>
      <c r="AB815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816" spans="1:28" x14ac:dyDescent="0.3">
      <c r="A816">
        <v>815</v>
      </c>
      <c r="B816" t="s">
        <v>2968</v>
      </c>
      <c r="C816" t="s">
        <v>2969</v>
      </c>
      <c r="D816" t="s">
        <v>32</v>
      </c>
      <c r="E816">
        <v>2.02</v>
      </c>
      <c r="G816">
        <v>0</v>
      </c>
      <c r="H816" t="s">
        <v>110</v>
      </c>
      <c r="I816">
        <v>2.02</v>
      </c>
      <c r="J816" t="s">
        <v>34</v>
      </c>
      <c r="K816">
        <v>45.645074000000001</v>
      </c>
      <c r="L816">
        <v>-122.66191600000001</v>
      </c>
      <c r="M816" t="s">
        <v>2970</v>
      </c>
      <c r="N816" t="s">
        <v>2971</v>
      </c>
      <c r="O816" t="s">
        <v>113</v>
      </c>
      <c r="P816">
        <v>289</v>
      </c>
      <c r="Q816">
        <v>1700</v>
      </c>
      <c r="R816">
        <v>1609</v>
      </c>
      <c r="S816">
        <v>1608</v>
      </c>
      <c r="T816">
        <v>1607</v>
      </c>
      <c r="U816">
        <v>1700</v>
      </c>
      <c r="V816">
        <v>1609</v>
      </c>
      <c r="W816">
        <v>9999</v>
      </c>
      <c r="X816" t="s">
        <v>38</v>
      </c>
      <c r="Y816">
        <v>1</v>
      </c>
      <c r="Z816">
        <f>ROUND(Table_hqolymsql14p_BridgeInventoryLocation_BRIDGEUNDERLOCATIONS[[#This Row],[VCMIN]] / 100, 0) * 12 + MOD(Table_hqolymsql14p_BridgeInventoryLocation_BRIDGEUNDERLOCATIONS[[#This Row],[VCMIN]], 100)</f>
        <v>201</v>
      </c>
      <c r="AA816">
        <f>Table_hqolymsql14p_BridgeInventoryLocation_BRIDGEUNDERLOCATIONS[[#This Row],[VCMIN_Inches]]-3</f>
        <v>198</v>
      </c>
      <c r="AB81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817" spans="1:28" x14ac:dyDescent="0.3">
      <c r="A817">
        <v>816</v>
      </c>
      <c r="B817" t="s">
        <v>2856</v>
      </c>
      <c r="C817" t="s">
        <v>2857</v>
      </c>
      <c r="D817" t="s">
        <v>32</v>
      </c>
      <c r="E817">
        <v>2.1</v>
      </c>
      <c r="G817">
        <v>0</v>
      </c>
      <c r="H817" t="s">
        <v>1470</v>
      </c>
      <c r="I817">
        <v>2.4900000000000002</v>
      </c>
      <c r="J817" t="s">
        <v>34</v>
      </c>
      <c r="K817">
        <v>47.463563999999998</v>
      </c>
      <c r="L817">
        <v>-122.28977</v>
      </c>
      <c r="M817" t="s">
        <v>2858</v>
      </c>
      <c r="N817" t="s">
        <v>347</v>
      </c>
      <c r="O817" t="s">
        <v>2859</v>
      </c>
      <c r="P817">
        <v>324</v>
      </c>
      <c r="Q817">
        <v>1802</v>
      </c>
      <c r="R817">
        <v>1702</v>
      </c>
      <c r="S817">
        <v>1910</v>
      </c>
      <c r="T817">
        <v>1811</v>
      </c>
      <c r="U817">
        <v>1802</v>
      </c>
      <c r="V817">
        <v>1702</v>
      </c>
      <c r="W817">
        <v>9999</v>
      </c>
      <c r="X817" t="s">
        <v>38</v>
      </c>
      <c r="Y817">
        <v>1</v>
      </c>
      <c r="Z817">
        <f>ROUND(Table_hqolymsql14p_BridgeInventoryLocation_BRIDGEUNDERLOCATIONS[[#This Row],[VCMIN]] / 100, 0) * 12 + MOD(Table_hqolymsql14p_BridgeInventoryLocation_BRIDGEUNDERLOCATIONS[[#This Row],[VCMIN]], 100)</f>
        <v>206</v>
      </c>
      <c r="AA817">
        <f>Table_hqolymsql14p_BridgeInventoryLocation_BRIDGEUNDERLOCATIONS[[#This Row],[VCMIN_Inches]]-3</f>
        <v>203</v>
      </c>
      <c r="AB81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818" spans="1:28" x14ac:dyDescent="0.3">
      <c r="A818">
        <v>817</v>
      </c>
      <c r="B818" t="s">
        <v>2972</v>
      </c>
      <c r="C818" t="s">
        <v>2973</v>
      </c>
      <c r="D818" t="s">
        <v>32</v>
      </c>
      <c r="E818">
        <v>101.74299999999999</v>
      </c>
      <c r="G818">
        <v>0</v>
      </c>
      <c r="H818" t="s">
        <v>110</v>
      </c>
      <c r="I818">
        <v>101.67</v>
      </c>
      <c r="J818" t="s">
        <v>34</v>
      </c>
      <c r="K818">
        <v>46.985590999999999</v>
      </c>
      <c r="L818">
        <v>-122.923045</v>
      </c>
      <c r="M818" t="s">
        <v>2974</v>
      </c>
      <c r="N818" t="s">
        <v>2975</v>
      </c>
      <c r="O818" t="s">
        <v>113</v>
      </c>
      <c r="P818">
        <v>218</v>
      </c>
      <c r="Q818">
        <v>1611</v>
      </c>
      <c r="R818">
        <v>1609</v>
      </c>
      <c r="S818">
        <v>1610</v>
      </c>
      <c r="T818">
        <v>1608</v>
      </c>
      <c r="U818">
        <v>1611</v>
      </c>
      <c r="V818">
        <v>1609</v>
      </c>
      <c r="W818">
        <v>9999</v>
      </c>
      <c r="X818" t="s">
        <v>38</v>
      </c>
      <c r="Y818">
        <v>1</v>
      </c>
      <c r="Z818">
        <f>ROUND(Table_hqolymsql14p_BridgeInventoryLocation_BRIDGEUNDERLOCATIONS[[#This Row],[VCMIN]] / 100, 0) * 12 + MOD(Table_hqolymsql14p_BridgeInventoryLocation_BRIDGEUNDERLOCATIONS[[#This Row],[VCMIN]], 100)</f>
        <v>201</v>
      </c>
      <c r="AA818">
        <f>Table_hqolymsql14p_BridgeInventoryLocation_BRIDGEUNDERLOCATIONS[[#This Row],[VCMIN_Inches]]-3</f>
        <v>198</v>
      </c>
      <c r="AB81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819" spans="1:28" x14ac:dyDescent="0.3">
      <c r="A819">
        <v>818</v>
      </c>
      <c r="B819" t="s">
        <v>2976</v>
      </c>
      <c r="C819" t="s">
        <v>2977</v>
      </c>
      <c r="D819" t="s">
        <v>32</v>
      </c>
      <c r="E819">
        <v>74.78</v>
      </c>
      <c r="G819">
        <v>0</v>
      </c>
      <c r="H819" t="s">
        <v>110</v>
      </c>
      <c r="I819">
        <v>74.709999999999994</v>
      </c>
      <c r="J819" t="s">
        <v>34</v>
      </c>
      <c r="K819">
        <v>46.626390000000001</v>
      </c>
      <c r="L819">
        <v>-122.93316799999999</v>
      </c>
      <c r="M819" t="s">
        <v>2978</v>
      </c>
      <c r="N819" t="s">
        <v>2979</v>
      </c>
      <c r="O819" t="s">
        <v>113</v>
      </c>
      <c r="P819">
        <v>149</v>
      </c>
      <c r="Q819">
        <v>1700</v>
      </c>
      <c r="R819">
        <v>1700</v>
      </c>
      <c r="S819">
        <v>1702</v>
      </c>
      <c r="T819">
        <v>1702</v>
      </c>
      <c r="U819">
        <v>1700</v>
      </c>
      <c r="V819">
        <v>1700</v>
      </c>
      <c r="W819">
        <v>9999</v>
      </c>
      <c r="X819" t="s">
        <v>38</v>
      </c>
      <c r="Y819">
        <v>1</v>
      </c>
      <c r="Z819">
        <f>ROUND(Table_hqolymsql14p_BridgeInventoryLocation_BRIDGEUNDERLOCATIONS[[#This Row],[VCMIN]] / 100, 0) * 12 + MOD(Table_hqolymsql14p_BridgeInventoryLocation_BRIDGEUNDERLOCATIONS[[#This Row],[VCMIN]], 100)</f>
        <v>204</v>
      </c>
      <c r="AA819">
        <f>Table_hqolymsql14p_BridgeInventoryLocation_BRIDGEUNDERLOCATIONS[[#This Row],[VCMIN_Inches]]-3</f>
        <v>201</v>
      </c>
      <c r="AB81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820" spans="1:28" x14ac:dyDescent="0.3">
      <c r="A820">
        <v>819</v>
      </c>
      <c r="B820" t="s">
        <v>2980</v>
      </c>
      <c r="C820" t="s">
        <v>2981</v>
      </c>
      <c r="D820" t="s">
        <v>32</v>
      </c>
      <c r="E820">
        <v>138.55000000000001</v>
      </c>
      <c r="G820">
        <v>0</v>
      </c>
      <c r="H820" t="s">
        <v>110</v>
      </c>
      <c r="I820">
        <v>138.49</v>
      </c>
      <c r="J820" t="s">
        <v>34</v>
      </c>
      <c r="K820">
        <v>47.243572</v>
      </c>
      <c r="L820">
        <v>-122.335953</v>
      </c>
      <c r="M820" t="s">
        <v>2982</v>
      </c>
      <c r="N820" t="s">
        <v>2983</v>
      </c>
      <c r="O820" t="s">
        <v>113</v>
      </c>
      <c r="P820">
        <v>374</v>
      </c>
      <c r="Q820">
        <v>1802</v>
      </c>
      <c r="R820">
        <v>1700</v>
      </c>
      <c r="S820">
        <v>2000</v>
      </c>
      <c r="T820">
        <v>1604</v>
      </c>
      <c r="U820">
        <v>1802</v>
      </c>
      <c r="V820">
        <v>1700</v>
      </c>
      <c r="W820">
        <v>9999</v>
      </c>
      <c r="X820" t="s">
        <v>38</v>
      </c>
      <c r="Y820">
        <v>1</v>
      </c>
      <c r="Z820">
        <f>ROUND(Table_hqolymsql14p_BridgeInventoryLocation_BRIDGEUNDERLOCATIONS[[#This Row],[VCMIN]] / 100, 0) * 12 + MOD(Table_hqolymsql14p_BridgeInventoryLocation_BRIDGEUNDERLOCATIONS[[#This Row],[VCMIN]], 100)</f>
        <v>204</v>
      </c>
      <c r="AA820">
        <f>Table_hqolymsql14p_BridgeInventoryLocation_BRIDGEUNDERLOCATIONS[[#This Row],[VCMIN_Inches]]-3</f>
        <v>201</v>
      </c>
      <c r="AB82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821" spans="1:28" x14ac:dyDescent="0.3">
      <c r="A821">
        <v>820</v>
      </c>
      <c r="B821" t="s">
        <v>2984</v>
      </c>
      <c r="C821" t="s">
        <v>2985</v>
      </c>
      <c r="D821" t="s">
        <v>32</v>
      </c>
      <c r="E821">
        <v>173.89</v>
      </c>
      <c r="G821">
        <v>0</v>
      </c>
      <c r="H821" t="s">
        <v>110</v>
      </c>
      <c r="I821">
        <v>173.83</v>
      </c>
      <c r="J821" t="s">
        <v>34</v>
      </c>
      <c r="K821">
        <v>47.723131000000002</v>
      </c>
      <c r="L821">
        <v>-122.324484</v>
      </c>
      <c r="M821" t="s">
        <v>2986</v>
      </c>
      <c r="N821" t="s">
        <v>2987</v>
      </c>
      <c r="O821" t="s">
        <v>113</v>
      </c>
      <c r="P821">
        <v>240</v>
      </c>
      <c r="Q821">
        <v>1706</v>
      </c>
      <c r="R821">
        <v>1702</v>
      </c>
      <c r="S821">
        <v>1611</v>
      </c>
      <c r="T821">
        <v>1606</v>
      </c>
      <c r="U821">
        <v>1706</v>
      </c>
      <c r="V821">
        <v>1702</v>
      </c>
      <c r="W821">
        <v>9999</v>
      </c>
      <c r="X821" t="s">
        <v>38</v>
      </c>
      <c r="Y821">
        <v>1</v>
      </c>
      <c r="Z821">
        <f>ROUND(Table_hqolymsql14p_BridgeInventoryLocation_BRIDGEUNDERLOCATIONS[[#This Row],[VCMIN]] / 100, 0) * 12 + MOD(Table_hqolymsql14p_BridgeInventoryLocation_BRIDGEUNDERLOCATIONS[[#This Row],[VCMIN]], 100)</f>
        <v>206</v>
      </c>
      <c r="AA821">
        <f>Table_hqolymsql14p_BridgeInventoryLocation_BRIDGEUNDERLOCATIONS[[#This Row],[VCMIN_Inches]]-3</f>
        <v>203</v>
      </c>
      <c r="AB82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822" spans="1:28" x14ac:dyDescent="0.3">
      <c r="A822">
        <v>821</v>
      </c>
      <c r="B822" t="s">
        <v>2988</v>
      </c>
      <c r="C822" t="s">
        <v>2989</v>
      </c>
      <c r="D822" t="s">
        <v>32</v>
      </c>
      <c r="E822">
        <v>2.93</v>
      </c>
      <c r="G822">
        <v>0</v>
      </c>
      <c r="H822" t="s">
        <v>120</v>
      </c>
      <c r="I822">
        <v>2.93</v>
      </c>
      <c r="J822" t="s">
        <v>34</v>
      </c>
      <c r="K822">
        <v>46.254736000000001</v>
      </c>
      <c r="L822">
        <v>-119.303955</v>
      </c>
      <c r="M822" t="s">
        <v>2990</v>
      </c>
      <c r="N822" t="s">
        <v>2991</v>
      </c>
      <c r="O822" t="s">
        <v>123</v>
      </c>
      <c r="P822">
        <v>294</v>
      </c>
      <c r="Q822">
        <v>1700</v>
      </c>
      <c r="R822">
        <v>1606</v>
      </c>
      <c r="S822">
        <v>1702</v>
      </c>
      <c r="T822">
        <v>1609</v>
      </c>
      <c r="U822">
        <v>1700</v>
      </c>
      <c r="V822">
        <v>1606</v>
      </c>
      <c r="W822">
        <v>9999</v>
      </c>
      <c r="X822" t="s">
        <v>38</v>
      </c>
      <c r="Y822">
        <v>1</v>
      </c>
      <c r="Z822">
        <f>ROUND(Table_hqolymsql14p_BridgeInventoryLocation_BRIDGEUNDERLOCATIONS[[#This Row],[VCMIN]] / 100, 0) * 12 + MOD(Table_hqolymsql14p_BridgeInventoryLocation_BRIDGEUNDERLOCATIONS[[#This Row],[VCMIN]], 100)</f>
        <v>198</v>
      </c>
      <c r="AA822">
        <f>Table_hqolymsql14p_BridgeInventoryLocation_BRIDGEUNDERLOCATIONS[[#This Row],[VCMIN_Inches]]-3</f>
        <v>195</v>
      </c>
      <c r="AB82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823" spans="1:28" x14ac:dyDescent="0.3">
      <c r="A823">
        <v>822</v>
      </c>
      <c r="B823" t="s">
        <v>2992</v>
      </c>
      <c r="C823" t="s">
        <v>2993</v>
      </c>
      <c r="D823" t="s">
        <v>32</v>
      </c>
      <c r="E823">
        <v>192.72</v>
      </c>
      <c r="G823">
        <v>0</v>
      </c>
      <c r="H823" t="s">
        <v>110</v>
      </c>
      <c r="I823">
        <v>192.66</v>
      </c>
      <c r="J823" t="s">
        <v>34</v>
      </c>
      <c r="K823">
        <v>47.964356000000002</v>
      </c>
      <c r="L823">
        <v>-122.199344</v>
      </c>
      <c r="M823" t="s">
        <v>2994</v>
      </c>
      <c r="N823" t="s">
        <v>2995</v>
      </c>
      <c r="O823" t="s">
        <v>113</v>
      </c>
      <c r="P823">
        <v>158</v>
      </c>
      <c r="Q823">
        <v>1700</v>
      </c>
      <c r="R823">
        <v>1700</v>
      </c>
      <c r="S823">
        <v>1700</v>
      </c>
      <c r="T823">
        <v>1700</v>
      </c>
      <c r="U823">
        <v>1700</v>
      </c>
      <c r="V823">
        <v>1700</v>
      </c>
      <c r="W823">
        <v>9999</v>
      </c>
      <c r="X823" t="s">
        <v>38</v>
      </c>
      <c r="Y823">
        <v>1</v>
      </c>
      <c r="Z823">
        <f>ROUND(Table_hqolymsql14p_BridgeInventoryLocation_BRIDGEUNDERLOCATIONS[[#This Row],[VCMIN]] / 100, 0) * 12 + MOD(Table_hqolymsql14p_BridgeInventoryLocation_BRIDGEUNDERLOCATIONS[[#This Row],[VCMIN]], 100)</f>
        <v>204</v>
      </c>
      <c r="AA823">
        <f>Table_hqolymsql14p_BridgeInventoryLocation_BRIDGEUNDERLOCATIONS[[#This Row],[VCMIN_Inches]]-3</f>
        <v>201</v>
      </c>
      <c r="AB82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824" spans="1:28" x14ac:dyDescent="0.3">
      <c r="A824">
        <v>823</v>
      </c>
      <c r="B824" t="s">
        <v>2996</v>
      </c>
      <c r="C824" t="s">
        <v>2997</v>
      </c>
      <c r="D824" t="s">
        <v>32</v>
      </c>
      <c r="E824">
        <v>165.81</v>
      </c>
      <c r="G824">
        <v>0</v>
      </c>
      <c r="H824" t="s">
        <v>110</v>
      </c>
      <c r="I824">
        <v>165.75</v>
      </c>
      <c r="J824" t="s">
        <v>34</v>
      </c>
      <c r="K824">
        <v>47.609541</v>
      </c>
      <c r="L824">
        <v>-122.33138099999999</v>
      </c>
      <c r="M824" t="s">
        <v>2998</v>
      </c>
      <c r="N824" t="s">
        <v>2999</v>
      </c>
      <c r="O824" t="s">
        <v>113</v>
      </c>
      <c r="P824">
        <v>293</v>
      </c>
      <c r="Q824">
        <v>1811</v>
      </c>
      <c r="R824">
        <v>1811</v>
      </c>
      <c r="S824">
        <v>1702</v>
      </c>
      <c r="T824">
        <v>1702</v>
      </c>
      <c r="U824">
        <v>1811</v>
      </c>
      <c r="V824">
        <v>1811</v>
      </c>
      <c r="W824">
        <v>9999</v>
      </c>
      <c r="X824" t="s">
        <v>38</v>
      </c>
      <c r="Y824">
        <v>1</v>
      </c>
      <c r="Z824">
        <f>ROUND(Table_hqolymsql14p_BridgeInventoryLocation_BRIDGEUNDERLOCATIONS[[#This Row],[VCMIN]] / 100, 0) * 12 + MOD(Table_hqolymsql14p_BridgeInventoryLocation_BRIDGEUNDERLOCATIONS[[#This Row],[VCMIN]], 100)</f>
        <v>227</v>
      </c>
      <c r="AA824">
        <f>Table_hqolymsql14p_BridgeInventoryLocation_BRIDGEUNDERLOCATIONS[[#This Row],[VCMIN_Inches]]-3</f>
        <v>224</v>
      </c>
      <c r="AB824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825" spans="1:28" x14ac:dyDescent="0.3">
      <c r="A825">
        <v>824</v>
      </c>
      <c r="B825" t="s">
        <v>3000</v>
      </c>
      <c r="C825" t="s">
        <v>3001</v>
      </c>
      <c r="D825" t="s">
        <v>32</v>
      </c>
      <c r="E825">
        <v>15.13</v>
      </c>
      <c r="G825">
        <v>0</v>
      </c>
      <c r="H825" t="s">
        <v>229</v>
      </c>
      <c r="I825">
        <v>13.85</v>
      </c>
      <c r="J825" t="s">
        <v>34</v>
      </c>
      <c r="K825">
        <v>47.295693</v>
      </c>
      <c r="L825">
        <v>-122.257215</v>
      </c>
      <c r="M825" t="s">
        <v>3002</v>
      </c>
      <c r="N825" t="s">
        <v>3003</v>
      </c>
      <c r="O825" t="s">
        <v>748</v>
      </c>
      <c r="P825">
        <v>369</v>
      </c>
      <c r="Q825">
        <v>1607</v>
      </c>
      <c r="R825">
        <v>1607</v>
      </c>
      <c r="S825">
        <v>1607</v>
      </c>
      <c r="T825">
        <v>1607</v>
      </c>
      <c r="U825">
        <v>1607</v>
      </c>
      <c r="V825">
        <v>1607</v>
      </c>
      <c r="W825">
        <v>9999</v>
      </c>
      <c r="X825" t="s">
        <v>38</v>
      </c>
      <c r="Y825">
        <v>1</v>
      </c>
      <c r="Z825">
        <f>ROUND(Table_hqolymsql14p_BridgeInventoryLocation_BRIDGEUNDERLOCATIONS[[#This Row],[VCMIN]] / 100, 0) * 12 + MOD(Table_hqolymsql14p_BridgeInventoryLocation_BRIDGEUNDERLOCATIONS[[#This Row],[VCMIN]], 100)</f>
        <v>199</v>
      </c>
      <c r="AA825">
        <f>Table_hqolymsql14p_BridgeInventoryLocation_BRIDGEUNDERLOCATIONS[[#This Row],[VCMIN_Inches]]-3</f>
        <v>196</v>
      </c>
      <c r="AB82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826" spans="1:28" x14ac:dyDescent="0.3">
      <c r="A826">
        <v>825</v>
      </c>
      <c r="B826" t="s">
        <v>3004</v>
      </c>
      <c r="C826" t="s">
        <v>3005</v>
      </c>
      <c r="D826" t="s">
        <v>32</v>
      </c>
      <c r="E826">
        <v>2.0099999999999998</v>
      </c>
      <c r="G826">
        <v>0</v>
      </c>
      <c r="H826" t="s">
        <v>57</v>
      </c>
      <c r="I826">
        <v>2.0099999999999998</v>
      </c>
      <c r="J826" t="s">
        <v>34</v>
      </c>
      <c r="K826">
        <v>47.391739000000001</v>
      </c>
      <c r="L826">
        <v>-122.291105</v>
      </c>
      <c r="M826" t="s">
        <v>1934</v>
      </c>
      <c r="N826" t="s">
        <v>113</v>
      </c>
      <c r="O826" t="s">
        <v>59</v>
      </c>
      <c r="P826">
        <v>259</v>
      </c>
      <c r="Q826">
        <v>1610</v>
      </c>
      <c r="R826">
        <v>1610</v>
      </c>
      <c r="S826">
        <v>1610</v>
      </c>
      <c r="T826">
        <v>1610</v>
      </c>
      <c r="U826">
        <v>1610</v>
      </c>
      <c r="V826">
        <v>1610</v>
      </c>
      <c r="W826">
        <v>9999</v>
      </c>
      <c r="X826" t="s">
        <v>38</v>
      </c>
      <c r="Y826">
        <v>1</v>
      </c>
      <c r="Z826">
        <f>ROUND(Table_hqolymsql14p_BridgeInventoryLocation_BRIDGEUNDERLOCATIONS[[#This Row],[VCMIN]] / 100, 0) * 12 + MOD(Table_hqolymsql14p_BridgeInventoryLocation_BRIDGEUNDERLOCATIONS[[#This Row],[VCMIN]], 100)</f>
        <v>202</v>
      </c>
      <c r="AA826">
        <f>Table_hqolymsql14p_BridgeInventoryLocation_BRIDGEUNDERLOCATIONS[[#This Row],[VCMIN_Inches]]-3</f>
        <v>199</v>
      </c>
      <c r="AB82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827" spans="1:28" x14ac:dyDescent="0.3">
      <c r="A827">
        <v>826</v>
      </c>
      <c r="B827" t="s">
        <v>3006</v>
      </c>
      <c r="C827" t="s">
        <v>3007</v>
      </c>
      <c r="D827" t="s">
        <v>32</v>
      </c>
      <c r="E827">
        <v>128.97999999999999</v>
      </c>
      <c r="G827">
        <v>0</v>
      </c>
      <c r="H827" t="s">
        <v>110</v>
      </c>
      <c r="I827">
        <v>128.91999999999999</v>
      </c>
      <c r="J827" t="s">
        <v>34</v>
      </c>
      <c r="K827">
        <v>47.181068000000003</v>
      </c>
      <c r="L827">
        <v>-122.46507099999999</v>
      </c>
      <c r="M827" t="s">
        <v>3008</v>
      </c>
      <c r="N827" t="s">
        <v>3009</v>
      </c>
      <c r="O827" t="s">
        <v>113</v>
      </c>
      <c r="P827">
        <v>141</v>
      </c>
      <c r="Q827">
        <v>1609</v>
      </c>
      <c r="R827">
        <v>1603</v>
      </c>
      <c r="S827">
        <v>1607</v>
      </c>
      <c r="T827">
        <v>1510</v>
      </c>
      <c r="U827">
        <v>1609</v>
      </c>
      <c r="V827">
        <v>1603</v>
      </c>
      <c r="W827">
        <v>9999</v>
      </c>
      <c r="X827" t="s">
        <v>38</v>
      </c>
      <c r="Y827">
        <v>1</v>
      </c>
      <c r="Z827">
        <f>ROUND(Table_hqolymsql14p_BridgeInventoryLocation_BRIDGEUNDERLOCATIONS[[#This Row],[VCMIN]] / 100, 0) * 12 + MOD(Table_hqolymsql14p_BridgeInventoryLocation_BRIDGEUNDERLOCATIONS[[#This Row],[VCMIN]], 100)</f>
        <v>195</v>
      </c>
      <c r="AA827">
        <f>Table_hqolymsql14p_BridgeInventoryLocation_BRIDGEUNDERLOCATIONS[[#This Row],[VCMIN_Inches]]-3</f>
        <v>192</v>
      </c>
      <c r="AB827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828" spans="1:28" x14ac:dyDescent="0.3">
      <c r="A828">
        <v>827</v>
      </c>
      <c r="B828" t="s">
        <v>2312</v>
      </c>
      <c r="C828" t="s">
        <v>2313</v>
      </c>
      <c r="D828" t="s">
        <v>32</v>
      </c>
      <c r="E828">
        <v>3.472</v>
      </c>
      <c r="G828">
        <v>0</v>
      </c>
      <c r="H828" t="s">
        <v>751</v>
      </c>
      <c r="I828">
        <v>3.47</v>
      </c>
      <c r="J828" t="s">
        <v>34</v>
      </c>
      <c r="K828">
        <v>47.923214000000002</v>
      </c>
      <c r="L828">
        <v>-122.228452</v>
      </c>
      <c r="M828" t="s">
        <v>2315</v>
      </c>
      <c r="N828" t="s">
        <v>2316</v>
      </c>
      <c r="O828" t="s">
        <v>2139</v>
      </c>
      <c r="P828">
        <v>429</v>
      </c>
      <c r="Q828">
        <v>3200</v>
      </c>
      <c r="R828">
        <v>3105</v>
      </c>
      <c r="S828">
        <v>3208</v>
      </c>
      <c r="T828">
        <v>3206</v>
      </c>
      <c r="U828">
        <v>3200</v>
      </c>
      <c r="V828">
        <v>3105</v>
      </c>
      <c r="W828">
        <v>9999</v>
      </c>
      <c r="X828" t="s">
        <v>38</v>
      </c>
      <c r="Y828">
        <v>1</v>
      </c>
      <c r="Z828">
        <f>ROUND(Table_hqolymsql14p_BridgeInventoryLocation_BRIDGEUNDERLOCATIONS[[#This Row],[VCMIN]] / 100, 0) * 12 + MOD(Table_hqolymsql14p_BridgeInventoryLocation_BRIDGEUNDERLOCATIONS[[#This Row],[VCMIN]], 100)</f>
        <v>377</v>
      </c>
      <c r="AA828">
        <f>Table_hqolymsql14p_BridgeInventoryLocation_BRIDGEUNDERLOCATIONS[[#This Row],[VCMIN_Inches]]-3</f>
        <v>374</v>
      </c>
      <c r="AB828">
        <f>(TRUNC((Table_hqolymsql14p_BridgeInventoryLocation_BRIDGEUNDERLOCATIONS[[#This Row],[Reported Inches]]/12))*100) + MOD(Table_hqolymsql14p_BridgeInventoryLocation_BRIDGEUNDERLOCATIONS[[#This Row],[Reported Inches]], 12)</f>
        <v>3102</v>
      </c>
    </row>
    <row r="829" spans="1:28" x14ac:dyDescent="0.3">
      <c r="A829">
        <v>828</v>
      </c>
      <c r="B829" t="s">
        <v>3010</v>
      </c>
      <c r="C829" t="s">
        <v>3011</v>
      </c>
      <c r="D829" t="s">
        <v>32</v>
      </c>
      <c r="E829">
        <v>164.56</v>
      </c>
      <c r="G829">
        <v>0</v>
      </c>
      <c r="H829" t="s">
        <v>110</v>
      </c>
      <c r="I829">
        <v>164.5</v>
      </c>
      <c r="J829" t="s">
        <v>34</v>
      </c>
      <c r="K829">
        <v>47.593812</v>
      </c>
      <c r="L829">
        <v>-122.32087300000001</v>
      </c>
      <c r="M829" t="s">
        <v>539</v>
      </c>
      <c r="N829" t="s">
        <v>540</v>
      </c>
      <c r="O829" t="s">
        <v>113</v>
      </c>
      <c r="P829">
        <v>513</v>
      </c>
      <c r="Q829">
        <v>2604</v>
      </c>
      <c r="R829">
        <v>2410</v>
      </c>
      <c r="S829">
        <v>2003</v>
      </c>
      <c r="T829">
        <v>1706</v>
      </c>
      <c r="U829">
        <v>2604</v>
      </c>
      <c r="V829">
        <v>2410</v>
      </c>
      <c r="W829">
        <v>9999</v>
      </c>
      <c r="X829" t="s">
        <v>38</v>
      </c>
      <c r="Y829">
        <v>1</v>
      </c>
      <c r="Z829">
        <f>ROUND(Table_hqolymsql14p_BridgeInventoryLocation_BRIDGEUNDERLOCATIONS[[#This Row],[VCMIN]] / 100, 0) * 12 + MOD(Table_hqolymsql14p_BridgeInventoryLocation_BRIDGEUNDERLOCATIONS[[#This Row],[VCMIN]], 100)</f>
        <v>298</v>
      </c>
      <c r="AA829">
        <f>Table_hqolymsql14p_BridgeInventoryLocation_BRIDGEUNDERLOCATIONS[[#This Row],[VCMIN_Inches]]-3</f>
        <v>295</v>
      </c>
      <c r="AB829">
        <f>(TRUNC((Table_hqolymsql14p_BridgeInventoryLocation_BRIDGEUNDERLOCATIONS[[#This Row],[Reported Inches]]/12))*100) + MOD(Table_hqolymsql14p_BridgeInventoryLocation_BRIDGEUNDERLOCATIONS[[#This Row],[Reported Inches]], 12)</f>
        <v>2407</v>
      </c>
    </row>
    <row r="830" spans="1:28" x14ac:dyDescent="0.3">
      <c r="A830">
        <v>829</v>
      </c>
      <c r="B830" t="s">
        <v>2360</v>
      </c>
      <c r="C830" t="s">
        <v>2361</v>
      </c>
      <c r="D830" t="s">
        <v>32</v>
      </c>
      <c r="E830">
        <v>1.62</v>
      </c>
      <c r="G830">
        <v>0</v>
      </c>
      <c r="H830" t="s">
        <v>1470</v>
      </c>
      <c r="I830">
        <v>1.62</v>
      </c>
      <c r="J830" t="s">
        <v>34</v>
      </c>
      <c r="K830">
        <v>47.465128999999997</v>
      </c>
      <c r="L830">
        <v>-122.299268</v>
      </c>
      <c r="M830" t="s">
        <v>3012</v>
      </c>
      <c r="N830" t="s">
        <v>2364</v>
      </c>
      <c r="O830" t="s">
        <v>810</v>
      </c>
      <c r="P830">
        <v>556</v>
      </c>
      <c r="Q830">
        <v>1709</v>
      </c>
      <c r="R830">
        <v>1709</v>
      </c>
      <c r="S830">
        <v>1701</v>
      </c>
      <c r="T830">
        <v>1609</v>
      </c>
      <c r="U830">
        <v>1709</v>
      </c>
      <c r="V830">
        <v>1709</v>
      </c>
      <c r="W830">
        <v>9999</v>
      </c>
      <c r="X830" t="s">
        <v>38</v>
      </c>
      <c r="Y830">
        <v>1</v>
      </c>
      <c r="Z830">
        <f>ROUND(Table_hqolymsql14p_BridgeInventoryLocation_BRIDGEUNDERLOCATIONS[[#This Row],[VCMIN]] / 100, 0) * 12 + MOD(Table_hqolymsql14p_BridgeInventoryLocation_BRIDGEUNDERLOCATIONS[[#This Row],[VCMIN]], 100)</f>
        <v>213</v>
      </c>
      <c r="AA830">
        <f>Table_hqolymsql14p_BridgeInventoryLocation_BRIDGEUNDERLOCATIONS[[#This Row],[VCMIN_Inches]]-3</f>
        <v>210</v>
      </c>
      <c r="AB830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831" spans="1:28" x14ac:dyDescent="0.3">
      <c r="A831">
        <v>830</v>
      </c>
      <c r="B831" t="s">
        <v>3013</v>
      </c>
      <c r="C831" t="s">
        <v>3014</v>
      </c>
      <c r="D831" t="s">
        <v>32</v>
      </c>
      <c r="E831">
        <v>1.0489999999999999</v>
      </c>
      <c r="G831">
        <v>0</v>
      </c>
      <c r="H831" t="s">
        <v>391</v>
      </c>
      <c r="I831">
        <v>1.05</v>
      </c>
      <c r="J831" t="s">
        <v>34</v>
      </c>
      <c r="K831">
        <v>47.644477000000002</v>
      </c>
      <c r="L831">
        <v>-122.302063</v>
      </c>
      <c r="M831" t="s">
        <v>3015</v>
      </c>
      <c r="N831" t="s">
        <v>3016</v>
      </c>
      <c r="O831" t="s">
        <v>394</v>
      </c>
      <c r="P831">
        <v>169</v>
      </c>
      <c r="Q831">
        <v>1507</v>
      </c>
      <c r="R831">
        <v>1507</v>
      </c>
      <c r="S831">
        <v>1505</v>
      </c>
      <c r="T831">
        <v>1503</v>
      </c>
      <c r="U831">
        <v>1507</v>
      </c>
      <c r="V831">
        <v>1507</v>
      </c>
      <c r="W831">
        <v>9999</v>
      </c>
      <c r="X831" t="s">
        <v>38</v>
      </c>
      <c r="Y831">
        <v>1</v>
      </c>
      <c r="Z831">
        <f>ROUND(Table_hqolymsql14p_BridgeInventoryLocation_BRIDGEUNDERLOCATIONS[[#This Row],[VCMIN]] / 100, 0) * 12 + MOD(Table_hqolymsql14p_BridgeInventoryLocation_BRIDGEUNDERLOCATIONS[[#This Row],[VCMIN]], 100)</f>
        <v>187</v>
      </c>
      <c r="AA831">
        <f>Table_hqolymsql14p_BridgeInventoryLocation_BRIDGEUNDERLOCATIONS[[#This Row],[VCMIN_Inches]]-3</f>
        <v>184</v>
      </c>
      <c r="AB831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832" spans="1:28" x14ac:dyDescent="0.3">
      <c r="A832">
        <v>831</v>
      </c>
      <c r="B832" t="s">
        <v>3017</v>
      </c>
      <c r="C832" t="s">
        <v>3018</v>
      </c>
      <c r="D832" t="s">
        <v>32</v>
      </c>
      <c r="E832">
        <v>44.29</v>
      </c>
      <c r="G832">
        <v>0</v>
      </c>
      <c r="H832" t="s">
        <v>92</v>
      </c>
      <c r="I832">
        <v>44.32</v>
      </c>
      <c r="J832" t="s">
        <v>34</v>
      </c>
      <c r="K832">
        <v>46.471361999999999</v>
      </c>
      <c r="L832">
        <v>-120.39629499999999</v>
      </c>
      <c r="M832" t="s">
        <v>3019</v>
      </c>
      <c r="N832" t="s">
        <v>3020</v>
      </c>
      <c r="O832" t="s">
        <v>95</v>
      </c>
      <c r="P832">
        <v>298</v>
      </c>
      <c r="Q832">
        <v>1808</v>
      </c>
      <c r="R832">
        <v>1802</v>
      </c>
      <c r="S832">
        <v>1704</v>
      </c>
      <c r="T832">
        <v>1609</v>
      </c>
      <c r="U832">
        <v>1808</v>
      </c>
      <c r="V832">
        <v>1802</v>
      </c>
      <c r="W832">
        <v>9999</v>
      </c>
      <c r="X832" t="s">
        <v>38</v>
      </c>
      <c r="Y832">
        <v>1</v>
      </c>
      <c r="Z832">
        <f>ROUND(Table_hqolymsql14p_BridgeInventoryLocation_BRIDGEUNDERLOCATIONS[[#This Row],[VCMIN]] / 100, 0) * 12 + MOD(Table_hqolymsql14p_BridgeInventoryLocation_BRIDGEUNDERLOCATIONS[[#This Row],[VCMIN]], 100)</f>
        <v>218</v>
      </c>
      <c r="AA832">
        <f>Table_hqolymsql14p_BridgeInventoryLocation_BRIDGEUNDERLOCATIONS[[#This Row],[VCMIN_Inches]]-3</f>
        <v>215</v>
      </c>
      <c r="AB832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833" spans="1:28" x14ac:dyDescent="0.3">
      <c r="A833">
        <v>832</v>
      </c>
      <c r="B833" t="s">
        <v>3021</v>
      </c>
      <c r="C833" t="s">
        <v>3022</v>
      </c>
      <c r="D833" t="s">
        <v>32</v>
      </c>
      <c r="E833">
        <v>113.15</v>
      </c>
      <c r="G833">
        <v>0</v>
      </c>
      <c r="H833" t="s">
        <v>110</v>
      </c>
      <c r="I833">
        <v>113.08</v>
      </c>
      <c r="J833" t="s">
        <v>34</v>
      </c>
      <c r="K833">
        <v>47.066566000000002</v>
      </c>
      <c r="L833">
        <v>-122.74149199999999</v>
      </c>
      <c r="M833" t="s">
        <v>3023</v>
      </c>
      <c r="N833" t="s">
        <v>3024</v>
      </c>
      <c r="O833" t="s">
        <v>113</v>
      </c>
      <c r="P833">
        <v>280</v>
      </c>
      <c r="Q833">
        <v>1611</v>
      </c>
      <c r="R833">
        <v>1608</v>
      </c>
      <c r="S833">
        <v>1700</v>
      </c>
      <c r="T833">
        <v>1610</v>
      </c>
      <c r="U833">
        <v>1611</v>
      </c>
      <c r="V833">
        <v>1608</v>
      </c>
      <c r="W833">
        <v>9999</v>
      </c>
      <c r="X833" t="s">
        <v>38</v>
      </c>
      <c r="Y833">
        <v>1</v>
      </c>
      <c r="Z833">
        <f>ROUND(Table_hqolymsql14p_BridgeInventoryLocation_BRIDGEUNDERLOCATIONS[[#This Row],[VCMIN]] / 100, 0) * 12 + MOD(Table_hqolymsql14p_BridgeInventoryLocation_BRIDGEUNDERLOCATIONS[[#This Row],[VCMIN]], 100)</f>
        <v>200</v>
      </c>
      <c r="AA833">
        <f>Table_hqolymsql14p_BridgeInventoryLocation_BRIDGEUNDERLOCATIONS[[#This Row],[VCMIN_Inches]]-3</f>
        <v>197</v>
      </c>
      <c r="AB83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34" spans="1:28" x14ac:dyDescent="0.3">
      <c r="A834">
        <v>833</v>
      </c>
      <c r="B834" t="s">
        <v>3025</v>
      </c>
      <c r="C834" t="s">
        <v>3026</v>
      </c>
      <c r="D834" t="s">
        <v>32</v>
      </c>
      <c r="E834">
        <v>99.62</v>
      </c>
      <c r="G834">
        <v>0</v>
      </c>
      <c r="H834" t="s">
        <v>68</v>
      </c>
      <c r="I834">
        <v>93.06</v>
      </c>
      <c r="J834" t="s">
        <v>34</v>
      </c>
      <c r="K834">
        <v>47.074765999999997</v>
      </c>
      <c r="L834">
        <v>-118.410393</v>
      </c>
      <c r="M834" t="s">
        <v>3027</v>
      </c>
      <c r="N834" t="s">
        <v>3028</v>
      </c>
      <c r="O834" t="s">
        <v>237</v>
      </c>
      <c r="P834">
        <v>258</v>
      </c>
      <c r="Q834">
        <v>1610</v>
      </c>
      <c r="R834">
        <v>1609</v>
      </c>
      <c r="S834">
        <v>1806</v>
      </c>
      <c r="T834">
        <v>1801</v>
      </c>
      <c r="U834">
        <v>1610</v>
      </c>
      <c r="V834">
        <v>1609</v>
      </c>
      <c r="W834">
        <v>9999</v>
      </c>
      <c r="X834" t="s">
        <v>38</v>
      </c>
      <c r="Y834">
        <v>1</v>
      </c>
      <c r="Z834">
        <f>ROUND(Table_hqolymsql14p_BridgeInventoryLocation_BRIDGEUNDERLOCATIONS[[#This Row],[VCMIN]] / 100, 0) * 12 + MOD(Table_hqolymsql14p_BridgeInventoryLocation_BRIDGEUNDERLOCATIONS[[#This Row],[VCMIN]], 100)</f>
        <v>201</v>
      </c>
      <c r="AA834">
        <f>Table_hqolymsql14p_BridgeInventoryLocation_BRIDGEUNDERLOCATIONS[[#This Row],[VCMIN_Inches]]-3</f>
        <v>198</v>
      </c>
      <c r="AB83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835" spans="1:28" x14ac:dyDescent="0.3">
      <c r="A835">
        <v>834</v>
      </c>
      <c r="B835" t="s">
        <v>3029</v>
      </c>
      <c r="C835" t="s">
        <v>3030</v>
      </c>
      <c r="D835" t="s">
        <v>32</v>
      </c>
      <c r="E835">
        <v>84.14</v>
      </c>
      <c r="G835">
        <v>0</v>
      </c>
      <c r="H835" t="s">
        <v>33</v>
      </c>
      <c r="I835">
        <v>85.86</v>
      </c>
      <c r="J835" t="s">
        <v>34</v>
      </c>
      <c r="K835">
        <v>47.183382999999999</v>
      </c>
      <c r="L835">
        <v>-120.902897</v>
      </c>
      <c r="M835" t="s">
        <v>3031</v>
      </c>
      <c r="N835" t="s">
        <v>3032</v>
      </c>
      <c r="O835" t="s">
        <v>3033</v>
      </c>
      <c r="P835">
        <v>229</v>
      </c>
      <c r="Q835">
        <v>1700</v>
      </c>
      <c r="R835">
        <v>1605</v>
      </c>
      <c r="S835">
        <v>1611</v>
      </c>
      <c r="T835">
        <v>1605</v>
      </c>
      <c r="U835">
        <v>1700</v>
      </c>
      <c r="V835">
        <v>1605</v>
      </c>
      <c r="W835">
        <v>9999</v>
      </c>
      <c r="X835" t="s">
        <v>38</v>
      </c>
      <c r="Y835">
        <v>1</v>
      </c>
      <c r="Z835">
        <f>ROUND(Table_hqolymsql14p_BridgeInventoryLocation_BRIDGEUNDERLOCATIONS[[#This Row],[VCMIN]] / 100, 0) * 12 + MOD(Table_hqolymsql14p_BridgeInventoryLocation_BRIDGEUNDERLOCATIONS[[#This Row],[VCMIN]], 100)</f>
        <v>197</v>
      </c>
      <c r="AA835">
        <f>Table_hqolymsql14p_BridgeInventoryLocation_BRIDGEUNDERLOCATIONS[[#This Row],[VCMIN_Inches]]-3</f>
        <v>194</v>
      </c>
      <c r="AB83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836" spans="1:28" x14ac:dyDescent="0.3">
      <c r="A836">
        <v>835</v>
      </c>
      <c r="B836" t="s">
        <v>3034</v>
      </c>
      <c r="C836" t="s">
        <v>3035</v>
      </c>
      <c r="D836" t="s">
        <v>32</v>
      </c>
      <c r="E836">
        <v>26.8</v>
      </c>
      <c r="G836">
        <v>0</v>
      </c>
      <c r="H836" t="s">
        <v>68</v>
      </c>
      <c r="I836">
        <v>20.04</v>
      </c>
      <c r="J836" t="s">
        <v>34</v>
      </c>
      <c r="K836">
        <v>46.241520000000001</v>
      </c>
      <c r="L836">
        <v>-119.128839</v>
      </c>
      <c r="M836" t="s">
        <v>3036</v>
      </c>
      <c r="N836" t="s">
        <v>3037</v>
      </c>
      <c r="O836" t="s">
        <v>237</v>
      </c>
      <c r="P836">
        <v>146</v>
      </c>
      <c r="Q836">
        <v>1706</v>
      </c>
      <c r="R836">
        <v>1706</v>
      </c>
      <c r="S836">
        <v>1706</v>
      </c>
      <c r="T836">
        <v>1706</v>
      </c>
      <c r="U836">
        <v>1706</v>
      </c>
      <c r="V836">
        <v>1706</v>
      </c>
      <c r="W836">
        <v>9999</v>
      </c>
      <c r="X836" t="s">
        <v>38</v>
      </c>
      <c r="Y836">
        <v>1</v>
      </c>
      <c r="Z836">
        <f>ROUND(Table_hqolymsql14p_BridgeInventoryLocation_BRIDGEUNDERLOCATIONS[[#This Row],[VCMIN]] / 100, 0) * 12 + MOD(Table_hqolymsql14p_BridgeInventoryLocation_BRIDGEUNDERLOCATIONS[[#This Row],[VCMIN]], 100)</f>
        <v>210</v>
      </c>
      <c r="AA836">
        <f>Table_hqolymsql14p_BridgeInventoryLocation_BRIDGEUNDERLOCATIONS[[#This Row],[VCMIN_Inches]]-3</f>
        <v>207</v>
      </c>
      <c r="AB836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837" spans="1:28" x14ac:dyDescent="0.3">
      <c r="A837">
        <v>836</v>
      </c>
      <c r="B837" t="s">
        <v>555</v>
      </c>
      <c r="C837" t="s">
        <v>556</v>
      </c>
      <c r="D837" t="s">
        <v>2314</v>
      </c>
      <c r="E837">
        <v>0.19</v>
      </c>
      <c r="G837">
        <v>0</v>
      </c>
      <c r="H837" t="s">
        <v>3038</v>
      </c>
      <c r="I837">
        <v>0.19</v>
      </c>
      <c r="J837" t="s">
        <v>34</v>
      </c>
      <c r="K837">
        <v>47.679617</v>
      </c>
      <c r="L837">
        <v>-122.320893</v>
      </c>
      <c r="M837" t="s">
        <v>3039</v>
      </c>
      <c r="N837" t="s">
        <v>558</v>
      </c>
      <c r="O837" t="s">
        <v>113</v>
      </c>
      <c r="P837">
        <v>330</v>
      </c>
      <c r="Q837">
        <v>1901</v>
      </c>
      <c r="R837">
        <v>1711</v>
      </c>
      <c r="S837">
        <v>1901</v>
      </c>
      <c r="T837">
        <v>1711</v>
      </c>
      <c r="W837">
        <v>9999</v>
      </c>
      <c r="X837" t="s">
        <v>32</v>
      </c>
      <c r="Y837">
        <v>1</v>
      </c>
      <c r="Z837">
        <f>ROUND(Table_hqolymsql14p_BridgeInventoryLocation_BRIDGEUNDERLOCATIONS[[#This Row],[VCMIN]] / 100, 0) * 12 + MOD(Table_hqolymsql14p_BridgeInventoryLocation_BRIDGEUNDERLOCATIONS[[#This Row],[VCMIN]], 100)</f>
        <v>215</v>
      </c>
      <c r="AA837">
        <f>Table_hqolymsql14p_BridgeInventoryLocation_BRIDGEUNDERLOCATIONS[[#This Row],[VCMIN_Inches]]-3</f>
        <v>212</v>
      </c>
      <c r="AB837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838" spans="1:28" x14ac:dyDescent="0.3">
      <c r="A838">
        <v>837</v>
      </c>
      <c r="B838" t="s">
        <v>2485</v>
      </c>
      <c r="C838" t="s">
        <v>2486</v>
      </c>
      <c r="D838" t="s">
        <v>2314</v>
      </c>
      <c r="E838">
        <v>154.58000000000001</v>
      </c>
      <c r="G838">
        <v>0</v>
      </c>
      <c r="H838" t="s">
        <v>110</v>
      </c>
      <c r="I838">
        <v>154.52000000000001</v>
      </c>
      <c r="J838" t="s">
        <v>34</v>
      </c>
      <c r="K838">
        <v>47.463126000000003</v>
      </c>
      <c r="L838">
        <v>-122.26434399999999</v>
      </c>
      <c r="M838" t="s">
        <v>2487</v>
      </c>
      <c r="N838" t="s">
        <v>101</v>
      </c>
      <c r="O838" t="s">
        <v>113</v>
      </c>
      <c r="P838">
        <v>560</v>
      </c>
      <c r="Q838">
        <v>1903</v>
      </c>
      <c r="R838">
        <v>1605</v>
      </c>
      <c r="S838">
        <v>1903</v>
      </c>
      <c r="T838">
        <v>1605</v>
      </c>
      <c r="U838">
        <v>2011</v>
      </c>
      <c r="V838">
        <v>2010</v>
      </c>
      <c r="W838">
        <v>9999</v>
      </c>
      <c r="X838" t="s">
        <v>38</v>
      </c>
      <c r="Y838">
        <v>1</v>
      </c>
      <c r="Z838">
        <f>ROUND(Table_hqolymsql14p_BridgeInventoryLocation_BRIDGEUNDERLOCATIONS[[#This Row],[VCMIN]] / 100, 0) * 12 + MOD(Table_hqolymsql14p_BridgeInventoryLocation_BRIDGEUNDERLOCATIONS[[#This Row],[VCMIN]], 100)</f>
        <v>197</v>
      </c>
      <c r="AA838">
        <f>Table_hqolymsql14p_BridgeInventoryLocation_BRIDGEUNDERLOCATIONS[[#This Row],[VCMIN_Inches]]-3</f>
        <v>194</v>
      </c>
      <c r="AB83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839" spans="1:28" x14ac:dyDescent="0.3">
      <c r="A839">
        <v>838</v>
      </c>
      <c r="B839" t="s">
        <v>1873</v>
      </c>
      <c r="C839" t="s">
        <v>1874</v>
      </c>
      <c r="D839" t="s">
        <v>2314</v>
      </c>
      <c r="E839">
        <v>5.6000000000000001E-2</v>
      </c>
      <c r="G839">
        <v>0</v>
      </c>
      <c r="H839" t="s">
        <v>3040</v>
      </c>
      <c r="I839">
        <v>0.06</v>
      </c>
      <c r="J839" t="s">
        <v>34</v>
      </c>
      <c r="K839">
        <v>47.645690999999999</v>
      </c>
      <c r="L839">
        <v>-117.45294</v>
      </c>
      <c r="M839" t="s">
        <v>437</v>
      </c>
      <c r="N839" t="s">
        <v>444</v>
      </c>
      <c r="O839" t="s">
        <v>37</v>
      </c>
      <c r="P839">
        <v>3051</v>
      </c>
      <c r="Q839">
        <v>2500</v>
      </c>
      <c r="R839">
        <v>2500</v>
      </c>
      <c r="U839">
        <v>2500</v>
      </c>
      <c r="V839">
        <v>2500</v>
      </c>
      <c r="W839">
        <v>9999</v>
      </c>
      <c r="X839" t="s">
        <v>32</v>
      </c>
      <c r="Y839">
        <v>1</v>
      </c>
      <c r="Z839">
        <f>ROUND(Table_hqolymsql14p_BridgeInventoryLocation_BRIDGEUNDERLOCATIONS[[#This Row],[VCMIN]] / 100, 0) * 12 + MOD(Table_hqolymsql14p_BridgeInventoryLocation_BRIDGEUNDERLOCATIONS[[#This Row],[VCMIN]], 100)</f>
        <v>300</v>
      </c>
      <c r="AA839">
        <f>Table_hqolymsql14p_BridgeInventoryLocation_BRIDGEUNDERLOCATIONS[[#This Row],[VCMIN_Inches]]-3</f>
        <v>297</v>
      </c>
      <c r="AB839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840" spans="1:28" x14ac:dyDescent="0.3">
      <c r="A840">
        <v>839</v>
      </c>
      <c r="B840" t="s">
        <v>352</v>
      </c>
      <c r="C840" t="s">
        <v>353</v>
      </c>
      <c r="D840" t="s">
        <v>2314</v>
      </c>
      <c r="E840">
        <v>0.188</v>
      </c>
      <c r="G840">
        <v>0</v>
      </c>
      <c r="H840" t="s">
        <v>3041</v>
      </c>
      <c r="I840">
        <v>0.19</v>
      </c>
      <c r="J840" t="s">
        <v>34</v>
      </c>
      <c r="K840">
        <v>47.580323</v>
      </c>
      <c r="L840">
        <v>-122.174272</v>
      </c>
      <c r="M840" t="s">
        <v>3042</v>
      </c>
      <c r="N840" t="s">
        <v>101</v>
      </c>
      <c r="O840" t="s">
        <v>355</v>
      </c>
      <c r="P840">
        <v>602</v>
      </c>
      <c r="Q840">
        <v>1703</v>
      </c>
      <c r="R840">
        <v>1702</v>
      </c>
      <c r="U840">
        <v>1703</v>
      </c>
      <c r="V840">
        <v>1702</v>
      </c>
      <c r="W840">
        <v>9999</v>
      </c>
      <c r="X840" t="s">
        <v>645</v>
      </c>
      <c r="Y840">
        <v>1</v>
      </c>
      <c r="Z840">
        <f>ROUND(Table_hqolymsql14p_BridgeInventoryLocation_BRIDGEUNDERLOCATIONS[[#This Row],[VCMIN]] / 100, 0) * 12 + MOD(Table_hqolymsql14p_BridgeInventoryLocation_BRIDGEUNDERLOCATIONS[[#This Row],[VCMIN]], 100)</f>
        <v>206</v>
      </c>
      <c r="AA840">
        <f>Table_hqolymsql14p_BridgeInventoryLocation_BRIDGEUNDERLOCATIONS[[#This Row],[VCMIN_Inches]]-3</f>
        <v>203</v>
      </c>
      <c r="AB840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841" spans="1:28" x14ac:dyDescent="0.3">
      <c r="A841">
        <v>840</v>
      </c>
      <c r="B841" t="s">
        <v>1014</v>
      </c>
      <c r="C841" t="s">
        <v>1015</v>
      </c>
      <c r="D841" t="s">
        <v>2314</v>
      </c>
      <c r="E841">
        <v>168.18</v>
      </c>
      <c r="G841">
        <v>0</v>
      </c>
      <c r="H841" t="s">
        <v>110</v>
      </c>
      <c r="I841">
        <v>168.12</v>
      </c>
      <c r="J841" t="s">
        <v>34</v>
      </c>
      <c r="K841">
        <v>47.6432</v>
      </c>
      <c r="L841">
        <v>-122.322543</v>
      </c>
      <c r="M841" t="s">
        <v>1016</v>
      </c>
      <c r="N841" t="s">
        <v>1017</v>
      </c>
      <c r="O841" t="s">
        <v>113</v>
      </c>
      <c r="P841">
        <v>267</v>
      </c>
      <c r="Q841">
        <v>1506</v>
      </c>
      <c r="R841">
        <v>1503</v>
      </c>
      <c r="S841">
        <v>1506</v>
      </c>
      <c r="T841">
        <v>1503</v>
      </c>
      <c r="U841">
        <v>1703</v>
      </c>
      <c r="V841">
        <v>1601</v>
      </c>
      <c r="W841">
        <v>9999</v>
      </c>
      <c r="X841" t="s">
        <v>38</v>
      </c>
      <c r="Y841">
        <v>1</v>
      </c>
      <c r="Z841">
        <f>ROUND(Table_hqolymsql14p_BridgeInventoryLocation_BRIDGEUNDERLOCATIONS[[#This Row],[VCMIN]] / 100, 0) * 12 + MOD(Table_hqolymsql14p_BridgeInventoryLocation_BRIDGEUNDERLOCATIONS[[#This Row],[VCMIN]], 100)</f>
        <v>183</v>
      </c>
      <c r="AA841">
        <f>Table_hqolymsql14p_BridgeInventoryLocation_BRIDGEUNDERLOCATIONS[[#This Row],[VCMIN_Inches]]-3</f>
        <v>180</v>
      </c>
      <c r="AB841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842" spans="1:28" x14ac:dyDescent="0.3">
      <c r="A842">
        <v>841</v>
      </c>
      <c r="B842" t="s">
        <v>2616</v>
      </c>
      <c r="C842" t="s">
        <v>2617</v>
      </c>
      <c r="D842" t="s">
        <v>2314</v>
      </c>
      <c r="E842">
        <v>0.2</v>
      </c>
      <c r="G842">
        <v>0</v>
      </c>
      <c r="H842" t="s">
        <v>877</v>
      </c>
      <c r="I842">
        <v>0.57999999999999996</v>
      </c>
      <c r="J842" t="s">
        <v>34</v>
      </c>
      <c r="K842">
        <v>47.981681999999999</v>
      </c>
      <c r="L842">
        <v>-122.18665900000001</v>
      </c>
      <c r="M842" t="s">
        <v>878</v>
      </c>
      <c r="N842" t="s">
        <v>113</v>
      </c>
      <c r="O842" t="s">
        <v>879</v>
      </c>
      <c r="P842">
        <v>129</v>
      </c>
      <c r="Q842">
        <v>1706</v>
      </c>
      <c r="R842">
        <v>1703</v>
      </c>
      <c r="S842">
        <v>1706</v>
      </c>
      <c r="T842">
        <v>1703</v>
      </c>
      <c r="U842">
        <v>1706</v>
      </c>
      <c r="V842">
        <v>1702</v>
      </c>
      <c r="W842">
        <v>9999</v>
      </c>
      <c r="X842" t="s">
        <v>38</v>
      </c>
      <c r="Y842">
        <v>1</v>
      </c>
      <c r="Z842">
        <f>ROUND(Table_hqolymsql14p_BridgeInventoryLocation_BRIDGEUNDERLOCATIONS[[#This Row],[VCMIN]] / 100, 0) * 12 + MOD(Table_hqolymsql14p_BridgeInventoryLocation_BRIDGEUNDERLOCATIONS[[#This Row],[VCMIN]], 100)</f>
        <v>207</v>
      </c>
      <c r="AA842">
        <f>Table_hqolymsql14p_BridgeInventoryLocation_BRIDGEUNDERLOCATIONS[[#This Row],[VCMIN_Inches]]-3</f>
        <v>204</v>
      </c>
      <c r="AB842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843" spans="1:28" x14ac:dyDescent="0.3">
      <c r="A843">
        <v>842</v>
      </c>
      <c r="B843" t="s">
        <v>800</v>
      </c>
      <c r="C843" t="s">
        <v>801</v>
      </c>
      <c r="D843" t="s">
        <v>2314</v>
      </c>
      <c r="E843">
        <v>0.54600000000000004</v>
      </c>
      <c r="G843">
        <v>0</v>
      </c>
      <c r="H843" t="s">
        <v>2842</v>
      </c>
      <c r="I843">
        <v>0.55000000000000004</v>
      </c>
      <c r="J843" t="s">
        <v>34</v>
      </c>
      <c r="K843">
        <v>47.593884000000003</v>
      </c>
      <c r="L843">
        <v>-122.320048</v>
      </c>
      <c r="M843" t="s">
        <v>3043</v>
      </c>
      <c r="N843" t="s">
        <v>37</v>
      </c>
      <c r="O843" t="s">
        <v>113</v>
      </c>
      <c r="P843">
        <v>1685</v>
      </c>
      <c r="Q843">
        <v>1709</v>
      </c>
      <c r="R843">
        <v>1704</v>
      </c>
      <c r="S843">
        <v>1709</v>
      </c>
      <c r="T843">
        <v>1704</v>
      </c>
      <c r="W843">
        <v>9999</v>
      </c>
      <c r="X843" t="s">
        <v>89</v>
      </c>
      <c r="Y843">
        <v>1</v>
      </c>
      <c r="Z843">
        <f>ROUND(Table_hqolymsql14p_BridgeInventoryLocation_BRIDGEUNDERLOCATIONS[[#This Row],[VCMIN]] / 100, 0) * 12 + MOD(Table_hqolymsql14p_BridgeInventoryLocation_BRIDGEUNDERLOCATIONS[[#This Row],[VCMIN]], 100)</f>
        <v>208</v>
      </c>
      <c r="AA843">
        <f>Table_hqolymsql14p_BridgeInventoryLocation_BRIDGEUNDERLOCATIONS[[#This Row],[VCMIN_Inches]]-3</f>
        <v>205</v>
      </c>
      <c r="AB84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844" spans="1:28" x14ac:dyDescent="0.3">
      <c r="A844">
        <v>843</v>
      </c>
      <c r="B844" t="s">
        <v>3044</v>
      </c>
      <c r="C844" t="s">
        <v>3045</v>
      </c>
      <c r="D844" t="s">
        <v>2314</v>
      </c>
      <c r="E844">
        <v>0</v>
      </c>
      <c r="G844">
        <v>0</v>
      </c>
      <c r="H844" t="s">
        <v>2337</v>
      </c>
      <c r="I844">
        <v>0</v>
      </c>
      <c r="J844" t="s">
        <v>34</v>
      </c>
      <c r="K844">
        <v>48.051853999999999</v>
      </c>
      <c r="L844">
        <v>-122.184702</v>
      </c>
      <c r="M844" t="s">
        <v>2338</v>
      </c>
      <c r="N844" t="s">
        <v>113</v>
      </c>
      <c r="O844" t="s">
        <v>2339</v>
      </c>
      <c r="P844">
        <v>124</v>
      </c>
      <c r="Q844">
        <v>1710</v>
      </c>
      <c r="R844">
        <v>1602</v>
      </c>
      <c r="S844">
        <v>1710</v>
      </c>
      <c r="T844">
        <v>1602</v>
      </c>
      <c r="W844">
        <v>9999</v>
      </c>
      <c r="X844" t="s">
        <v>38</v>
      </c>
      <c r="Y844">
        <v>1</v>
      </c>
      <c r="Z844">
        <f>ROUND(Table_hqolymsql14p_BridgeInventoryLocation_BRIDGEUNDERLOCATIONS[[#This Row],[VCMIN]] / 100, 0) * 12 + MOD(Table_hqolymsql14p_BridgeInventoryLocation_BRIDGEUNDERLOCATIONS[[#This Row],[VCMIN]], 100)</f>
        <v>194</v>
      </c>
      <c r="AA844">
        <f>Table_hqolymsql14p_BridgeInventoryLocation_BRIDGEUNDERLOCATIONS[[#This Row],[VCMIN_Inches]]-3</f>
        <v>191</v>
      </c>
      <c r="AB844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845" spans="1:28" x14ac:dyDescent="0.3">
      <c r="A845">
        <v>844</v>
      </c>
      <c r="B845" t="s">
        <v>3046</v>
      </c>
      <c r="C845" t="s">
        <v>3047</v>
      </c>
      <c r="D845" t="s">
        <v>2314</v>
      </c>
      <c r="E845">
        <v>0.1</v>
      </c>
      <c r="G845">
        <v>0</v>
      </c>
      <c r="H845" t="s">
        <v>3048</v>
      </c>
      <c r="I845">
        <v>0.1</v>
      </c>
      <c r="J845" t="s">
        <v>34</v>
      </c>
      <c r="K845">
        <v>46.627581999999997</v>
      </c>
      <c r="L845">
        <v>-120.511454</v>
      </c>
      <c r="M845" t="s">
        <v>3049</v>
      </c>
      <c r="N845" t="s">
        <v>95</v>
      </c>
      <c r="O845" t="s">
        <v>3050</v>
      </c>
      <c r="P845">
        <v>163</v>
      </c>
      <c r="Q845">
        <v>1706</v>
      </c>
      <c r="R845">
        <v>1608</v>
      </c>
      <c r="U845">
        <v>1706</v>
      </c>
      <c r="V845">
        <v>1608</v>
      </c>
      <c r="W845">
        <v>9999</v>
      </c>
      <c r="X845" t="s">
        <v>38</v>
      </c>
      <c r="Y845">
        <v>1</v>
      </c>
      <c r="Z845">
        <f>ROUND(Table_hqolymsql14p_BridgeInventoryLocation_BRIDGEUNDERLOCATIONS[[#This Row],[VCMIN]] / 100, 0) * 12 + MOD(Table_hqolymsql14p_BridgeInventoryLocation_BRIDGEUNDERLOCATIONS[[#This Row],[VCMIN]], 100)</f>
        <v>200</v>
      </c>
      <c r="AA845">
        <f>Table_hqolymsql14p_BridgeInventoryLocation_BRIDGEUNDERLOCATIONS[[#This Row],[VCMIN_Inches]]-3</f>
        <v>197</v>
      </c>
      <c r="AB84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46" spans="1:28" x14ac:dyDescent="0.3">
      <c r="A846">
        <v>845</v>
      </c>
      <c r="B846" t="s">
        <v>1523</v>
      </c>
      <c r="C846" t="s">
        <v>1524</v>
      </c>
      <c r="D846" t="s">
        <v>2314</v>
      </c>
      <c r="E846">
        <v>236.45</v>
      </c>
      <c r="G846">
        <v>0</v>
      </c>
      <c r="H846" t="s">
        <v>110</v>
      </c>
      <c r="I846">
        <v>236.39</v>
      </c>
      <c r="J846" t="s">
        <v>34</v>
      </c>
      <c r="K846">
        <v>48.557490999999999</v>
      </c>
      <c r="L846">
        <v>-122.349585</v>
      </c>
      <c r="M846" t="s">
        <v>1525</v>
      </c>
      <c r="N846" t="s">
        <v>1526</v>
      </c>
      <c r="O846" t="s">
        <v>113</v>
      </c>
      <c r="P846">
        <v>265</v>
      </c>
      <c r="Q846">
        <v>1601</v>
      </c>
      <c r="R846">
        <v>1600</v>
      </c>
      <c r="S846">
        <v>1601</v>
      </c>
      <c r="T846">
        <v>1600</v>
      </c>
      <c r="U846">
        <v>1611</v>
      </c>
      <c r="V846">
        <v>1609</v>
      </c>
      <c r="W846">
        <v>9999</v>
      </c>
      <c r="X846" t="s">
        <v>38</v>
      </c>
      <c r="Y846">
        <v>1</v>
      </c>
      <c r="Z846">
        <f>ROUND(Table_hqolymsql14p_BridgeInventoryLocation_BRIDGEUNDERLOCATIONS[[#This Row],[VCMIN]] / 100, 0) * 12 + MOD(Table_hqolymsql14p_BridgeInventoryLocation_BRIDGEUNDERLOCATIONS[[#This Row],[VCMIN]], 100)</f>
        <v>192</v>
      </c>
      <c r="AA846">
        <f>Table_hqolymsql14p_BridgeInventoryLocation_BRIDGEUNDERLOCATIONS[[#This Row],[VCMIN_Inches]]-3</f>
        <v>189</v>
      </c>
      <c r="AB846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847" spans="1:28" x14ac:dyDescent="0.3">
      <c r="A847">
        <v>846</v>
      </c>
      <c r="B847" t="s">
        <v>3051</v>
      </c>
      <c r="C847" t="s">
        <v>3052</v>
      </c>
      <c r="D847" t="s">
        <v>2314</v>
      </c>
      <c r="E847">
        <v>65.034000000000006</v>
      </c>
      <c r="G847">
        <v>0</v>
      </c>
      <c r="H847" t="s">
        <v>2850</v>
      </c>
      <c r="I847">
        <v>65.47</v>
      </c>
      <c r="J847" t="s">
        <v>34</v>
      </c>
      <c r="K847">
        <v>48.510503</v>
      </c>
      <c r="L847">
        <v>-122.239102</v>
      </c>
      <c r="M847" t="s">
        <v>3053</v>
      </c>
      <c r="N847" t="s">
        <v>53</v>
      </c>
      <c r="O847" t="s">
        <v>3054</v>
      </c>
      <c r="P847">
        <v>129</v>
      </c>
      <c r="Q847">
        <v>1601</v>
      </c>
      <c r="R847">
        <v>1601</v>
      </c>
      <c r="S847">
        <v>1601</v>
      </c>
      <c r="T847">
        <v>1601</v>
      </c>
      <c r="W847">
        <v>9999</v>
      </c>
      <c r="X847" t="s">
        <v>38</v>
      </c>
      <c r="Y847">
        <v>1</v>
      </c>
      <c r="Z847">
        <f>ROUND(Table_hqolymsql14p_BridgeInventoryLocation_BRIDGEUNDERLOCATIONS[[#This Row],[VCMIN]] / 100, 0) * 12 + MOD(Table_hqolymsql14p_BridgeInventoryLocation_BRIDGEUNDERLOCATIONS[[#This Row],[VCMIN]], 100)</f>
        <v>193</v>
      </c>
      <c r="AA847">
        <f>Table_hqolymsql14p_BridgeInventoryLocation_BRIDGEUNDERLOCATIONS[[#This Row],[VCMIN_Inches]]-3</f>
        <v>190</v>
      </c>
      <c r="AB84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848" spans="1:28" x14ac:dyDescent="0.3">
      <c r="A848">
        <v>847</v>
      </c>
      <c r="B848" t="s">
        <v>2110</v>
      </c>
      <c r="C848" t="s">
        <v>2111</v>
      </c>
      <c r="D848" t="s">
        <v>2314</v>
      </c>
      <c r="E848">
        <v>0.128</v>
      </c>
      <c r="G848">
        <v>0</v>
      </c>
      <c r="H848" t="s">
        <v>3055</v>
      </c>
      <c r="I848">
        <v>0.13</v>
      </c>
      <c r="J848" t="s">
        <v>34</v>
      </c>
      <c r="K848">
        <v>47.734081000000003</v>
      </c>
      <c r="L848">
        <v>-122.325267</v>
      </c>
      <c r="M848" t="s">
        <v>3056</v>
      </c>
      <c r="N848" t="s">
        <v>2113</v>
      </c>
      <c r="O848" t="s">
        <v>113</v>
      </c>
      <c r="P848">
        <v>249</v>
      </c>
      <c r="Q848">
        <v>1509</v>
      </c>
      <c r="R848">
        <v>1509</v>
      </c>
      <c r="U848">
        <v>1509</v>
      </c>
      <c r="V848">
        <v>1509</v>
      </c>
      <c r="W848">
        <v>9999</v>
      </c>
      <c r="X848" t="s">
        <v>239</v>
      </c>
      <c r="Y848">
        <v>1</v>
      </c>
      <c r="Z848">
        <f>ROUND(Table_hqolymsql14p_BridgeInventoryLocation_BRIDGEUNDERLOCATIONS[[#This Row],[VCMIN]] / 100, 0) * 12 + MOD(Table_hqolymsql14p_BridgeInventoryLocation_BRIDGEUNDERLOCATIONS[[#This Row],[VCMIN]], 100)</f>
        <v>189</v>
      </c>
      <c r="AA848">
        <f>Table_hqolymsql14p_BridgeInventoryLocation_BRIDGEUNDERLOCATIONS[[#This Row],[VCMIN_Inches]]-3</f>
        <v>186</v>
      </c>
      <c r="AB848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849" spans="1:28" x14ac:dyDescent="0.3">
      <c r="A849">
        <v>848</v>
      </c>
      <c r="B849" t="s">
        <v>712</v>
      </c>
      <c r="C849" t="s">
        <v>713</v>
      </c>
      <c r="D849" t="s">
        <v>2314</v>
      </c>
      <c r="E849">
        <v>224.13</v>
      </c>
      <c r="G849">
        <v>0</v>
      </c>
      <c r="H849" t="s">
        <v>33</v>
      </c>
      <c r="I849">
        <v>226.42</v>
      </c>
      <c r="J849" t="s">
        <v>34</v>
      </c>
      <c r="K849">
        <v>47.162393000000002</v>
      </c>
      <c r="L849">
        <v>-118.29969699999999</v>
      </c>
      <c r="M849" t="s">
        <v>714</v>
      </c>
      <c r="N849" t="s">
        <v>715</v>
      </c>
      <c r="O849" t="s">
        <v>37</v>
      </c>
      <c r="P849">
        <v>341</v>
      </c>
      <c r="Q849">
        <v>1408</v>
      </c>
      <c r="R849">
        <v>1405</v>
      </c>
      <c r="S849">
        <v>1408</v>
      </c>
      <c r="T849">
        <v>1405</v>
      </c>
      <c r="U849">
        <v>1410</v>
      </c>
      <c r="V849">
        <v>1409</v>
      </c>
      <c r="W849">
        <v>9999</v>
      </c>
      <c r="X849" t="s">
        <v>38</v>
      </c>
      <c r="Y849">
        <v>1</v>
      </c>
      <c r="Z849">
        <f>ROUND(Table_hqolymsql14p_BridgeInventoryLocation_BRIDGEUNDERLOCATIONS[[#This Row],[VCMIN]] / 100, 0) * 12 + MOD(Table_hqolymsql14p_BridgeInventoryLocation_BRIDGEUNDERLOCATIONS[[#This Row],[VCMIN]], 100)</f>
        <v>173</v>
      </c>
      <c r="AA849">
        <f>Table_hqolymsql14p_BridgeInventoryLocation_BRIDGEUNDERLOCATIONS[[#This Row],[VCMIN_Inches]]-3</f>
        <v>170</v>
      </c>
      <c r="AB849">
        <f>(TRUNC((Table_hqolymsql14p_BridgeInventoryLocation_BRIDGEUNDERLOCATIONS[[#This Row],[Reported Inches]]/12))*100) + MOD(Table_hqolymsql14p_BridgeInventoryLocation_BRIDGEUNDERLOCATIONS[[#This Row],[Reported Inches]], 12)</f>
        <v>1402</v>
      </c>
    </row>
    <row r="850" spans="1:28" x14ac:dyDescent="0.3">
      <c r="A850">
        <v>849</v>
      </c>
      <c r="B850" t="s">
        <v>2274</v>
      </c>
      <c r="C850" t="s">
        <v>2275</v>
      </c>
      <c r="D850" t="s">
        <v>2314</v>
      </c>
      <c r="E850">
        <v>163.11000000000001</v>
      </c>
      <c r="G850">
        <v>0</v>
      </c>
      <c r="H850" t="s">
        <v>110</v>
      </c>
      <c r="I850">
        <v>163.05000000000001</v>
      </c>
      <c r="J850" t="s">
        <v>34</v>
      </c>
      <c r="K850">
        <v>47.572906000000003</v>
      </c>
      <c r="L850">
        <v>-122.319829</v>
      </c>
      <c r="M850" t="s">
        <v>269</v>
      </c>
      <c r="N850" t="s">
        <v>2276</v>
      </c>
      <c r="O850" t="s">
        <v>2277</v>
      </c>
      <c r="P850">
        <v>1422</v>
      </c>
      <c r="Q850">
        <v>1703</v>
      </c>
      <c r="R850">
        <v>1606</v>
      </c>
      <c r="S850">
        <v>1703</v>
      </c>
      <c r="T850">
        <v>1606</v>
      </c>
      <c r="U850">
        <v>2100</v>
      </c>
      <c r="V850">
        <v>1900</v>
      </c>
      <c r="W850">
        <v>9999</v>
      </c>
      <c r="X850" t="s">
        <v>38</v>
      </c>
      <c r="Y850">
        <v>1</v>
      </c>
      <c r="Z850">
        <f>ROUND(Table_hqolymsql14p_BridgeInventoryLocation_BRIDGEUNDERLOCATIONS[[#This Row],[VCMIN]] / 100, 0) * 12 + MOD(Table_hqolymsql14p_BridgeInventoryLocation_BRIDGEUNDERLOCATIONS[[#This Row],[VCMIN]], 100)</f>
        <v>198</v>
      </c>
      <c r="AA850">
        <f>Table_hqolymsql14p_BridgeInventoryLocation_BRIDGEUNDERLOCATIONS[[#This Row],[VCMIN_Inches]]-3</f>
        <v>195</v>
      </c>
      <c r="AB85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851" spans="1:28" x14ac:dyDescent="0.3">
      <c r="A851">
        <v>850</v>
      </c>
      <c r="B851" t="s">
        <v>818</v>
      </c>
      <c r="C851" t="s">
        <v>819</v>
      </c>
      <c r="D851" t="s">
        <v>2314</v>
      </c>
      <c r="E851">
        <v>0.29099999999999998</v>
      </c>
      <c r="G851">
        <v>0</v>
      </c>
      <c r="H851" t="s">
        <v>3057</v>
      </c>
      <c r="I851">
        <v>0.28999999999999998</v>
      </c>
      <c r="J851" t="s">
        <v>34</v>
      </c>
      <c r="K851">
        <v>47.238787000000002</v>
      </c>
      <c r="L851">
        <v>-122.41668300000001</v>
      </c>
      <c r="M851" t="s">
        <v>3058</v>
      </c>
      <c r="N851" t="s">
        <v>821</v>
      </c>
      <c r="O851" t="s">
        <v>113</v>
      </c>
      <c r="P851">
        <v>374</v>
      </c>
      <c r="Q851">
        <v>3302</v>
      </c>
      <c r="R851">
        <v>3302</v>
      </c>
      <c r="U851">
        <v>3302</v>
      </c>
      <c r="V851">
        <v>3302</v>
      </c>
      <c r="W851">
        <v>9999</v>
      </c>
      <c r="X851" t="s">
        <v>89</v>
      </c>
      <c r="Y851">
        <v>1</v>
      </c>
      <c r="Z851">
        <f>ROUND(Table_hqolymsql14p_BridgeInventoryLocation_BRIDGEUNDERLOCATIONS[[#This Row],[VCMIN]] / 100, 0) * 12 + MOD(Table_hqolymsql14p_BridgeInventoryLocation_BRIDGEUNDERLOCATIONS[[#This Row],[VCMIN]], 100)</f>
        <v>398</v>
      </c>
      <c r="AA851">
        <f>Table_hqolymsql14p_BridgeInventoryLocation_BRIDGEUNDERLOCATIONS[[#This Row],[VCMIN_Inches]]-3</f>
        <v>395</v>
      </c>
      <c r="AB851">
        <f>(TRUNC((Table_hqolymsql14p_BridgeInventoryLocation_BRIDGEUNDERLOCATIONS[[#This Row],[Reported Inches]]/12))*100) + MOD(Table_hqolymsql14p_BridgeInventoryLocation_BRIDGEUNDERLOCATIONS[[#This Row],[Reported Inches]], 12)</f>
        <v>3211</v>
      </c>
    </row>
    <row r="852" spans="1:28" x14ac:dyDescent="0.3">
      <c r="A852">
        <v>851</v>
      </c>
      <c r="B852" t="s">
        <v>1489</v>
      </c>
      <c r="C852" t="s">
        <v>1490</v>
      </c>
      <c r="D852" t="s">
        <v>2314</v>
      </c>
      <c r="E852">
        <v>0.216</v>
      </c>
      <c r="G852">
        <v>0</v>
      </c>
      <c r="H852" t="s">
        <v>3059</v>
      </c>
      <c r="I852">
        <v>0.22</v>
      </c>
      <c r="J852" t="s">
        <v>34</v>
      </c>
      <c r="K852">
        <v>47.548653999999999</v>
      </c>
      <c r="L852">
        <v>-122.311567</v>
      </c>
      <c r="M852" t="s">
        <v>3060</v>
      </c>
      <c r="N852" t="s">
        <v>1492</v>
      </c>
      <c r="O852" t="s">
        <v>113</v>
      </c>
      <c r="P852">
        <v>287</v>
      </c>
      <c r="Q852">
        <v>1711</v>
      </c>
      <c r="R852">
        <v>1711</v>
      </c>
      <c r="S852">
        <v>1711</v>
      </c>
      <c r="T852">
        <v>1711</v>
      </c>
      <c r="W852">
        <v>9999</v>
      </c>
      <c r="X852" t="s">
        <v>89</v>
      </c>
      <c r="Y852">
        <v>1</v>
      </c>
      <c r="Z852">
        <f>ROUND(Table_hqolymsql14p_BridgeInventoryLocation_BRIDGEUNDERLOCATIONS[[#This Row],[VCMIN]] / 100, 0) * 12 + MOD(Table_hqolymsql14p_BridgeInventoryLocation_BRIDGEUNDERLOCATIONS[[#This Row],[VCMIN]], 100)</f>
        <v>215</v>
      </c>
      <c r="AA852">
        <f>Table_hqolymsql14p_BridgeInventoryLocation_BRIDGEUNDERLOCATIONS[[#This Row],[VCMIN_Inches]]-3</f>
        <v>212</v>
      </c>
      <c r="AB852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853" spans="1:28" x14ac:dyDescent="0.3">
      <c r="A853">
        <v>852</v>
      </c>
      <c r="B853" t="s">
        <v>600</v>
      </c>
      <c r="C853" t="s">
        <v>601</v>
      </c>
      <c r="D853" t="s">
        <v>2314</v>
      </c>
      <c r="E853">
        <v>1.7999999999999999E-2</v>
      </c>
      <c r="G853">
        <v>0</v>
      </c>
      <c r="H853" t="s">
        <v>3061</v>
      </c>
      <c r="I853">
        <v>0.02</v>
      </c>
      <c r="J853" t="s">
        <v>34</v>
      </c>
      <c r="K853">
        <v>47.579737999999999</v>
      </c>
      <c r="L853">
        <v>-122.17836699999999</v>
      </c>
      <c r="M853" t="s">
        <v>3062</v>
      </c>
      <c r="N853" t="s">
        <v>603</v>
      </c>
      <c r="O853" t="s">
        <v>604</v>
      </c>
      <c r="P853">
        <v>617</v>
      </c>
      <c r="Q853">
        <v>2000</v>
      </c>
      <c r="R853">
        <v>1708</v>
      </c>
      <c r="S853">
        <v>2000</v>
      </c>
      <c r="T853">
        <v>1708</v>
      </c>
      <c r="W853">
        <v>9999</v>
      </c>
      <c r="X853" t="s">
        <v>89</v>
      </c>
      <c r="Y853">
        <v>1</v>
      </c>
      <c r="Z853">
        <f>ROUND(Table_hqolymsql14p_BridgeInventoryLocation_BRIDGEUNDERLOCATIONS[[#This Row],[VCMIN]] / 100, 0) * 12 + MOD(Table_hqolymsql14p_BridgeInventoryLocation_BRIDGEUNDERLOCATIONS[[#This Row],[VCMIN]], 100)</f>
        <v>212</v>
      </c>
      <c r="AA853">
        <f>Table_hqolymsql14p_BridgeInventoryLocation_BRIDGEUNDERLOCATIONS[[#This Row],[VCMIN_Inches]]-3</f>
        <v>209</v>
      </c>
      <c r="AB853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854" spans="1:28" x14ac:dyDescent="0.3">
      <c r="A854">
        <v>853</v>
      </c>
      <c r="B854" t="s">
        <v>1972</v>
      </c>
      <c r="C854" t="s">
        <v>1973</v>
      </c>
      <c r="D854" t="s">
        <v>2314</v>
      </c>
      <c r="E854">
        <v>33.119999999999997</v>
      </c>
      <c r="G854">
        <v>0</v>
      </c>
      <c r="H854" t="s">
        <v>92</v>
      </c>
      <c r="I854">
        <v>33.15</v>
      </c>
      <c r="J854" t="s">
        <v>34</v>
      </c>
      <c r="K854">
        <v>46.606059999999999</v>
      </c>
      <c r="L854">
        <v>-120.48676399999999</v>
      </c>
      <c r="M854" t="s">
        <v>1974</v>
      </c>
      <c r="N854" t="s">
        <v>422</v>
      </c>
      <c r="O854" t="s">
        <v>95</v>
      </c>
      <c r="P854">
        <v>366</v>
      </c>
      <c r="Q854">
        <v>2309</v>
      </c>
      <c r="R854">
        <v>2309</v>
      </c>
      <c r="S854">
        <v>2309</v>
      </c>
      <c r="T854">
        <v>2309</v>
      </c>
      <c r="U854">
        <v>2508</v>
      </c>
      <c r="V854">
        <v>2505</v>
      </c>
      <c r="W854">
        <v>9999</v>
      </c>
      <c r="X854" t="s">
        <v>38</v>
      </c>
      <c r="Y854">
        <v>1</v>
      </c>
      <c r="Z854">
        <f>ROUND(Table_hqolymsql14p_BridgeInventoryLocation_BRIDGEUNDERLOCATIONS[[#This Row],[VCMIN]] / 100, 0) * 12 + MOD(Table_hqolymsql14p_BridgeInventoryLocation_BRIDGEUNDERLOCATIONS[[#This Row],[VCMIN]], 100)</f>
        <v>285</v>
      </c>
      <c r="AA854">
        <f>Table_hqolymsql14p_BridgeInventoryLocation_BRIDGEUNDERLOCATIONS[[#This Row],[VCMIN_Inches]]-3</f>
        <v>282</v>
      </c>
      <c r="AB854">
        <f>(TRUNC((Table_hqolymsql14p_BridgeInventoryLocation_BRIDGEUNDERLOCATIONS[[#This Row],[Reported Inches]]/12))*100) + MOD(Table_hqolymsql14p_BridgeInventoryLocation_BRIDGEUNDERLOCATIONS[[#This Row],[Reported Inches]], 12)</f>
        <v>2306</v>
      </c>
    </row>
    <row r="855" spans="1:28" x14ac:dyDescent="0.3">
      <c r="A855">
        <v>854</v>
      </c>
      <c r="B855" t="s">
        <v>3063</v>
      </c>
      <c r="C855" t="s">
        <v>3064</v>
      </c>
      <c r="D855" t="s">
        <v>2314</v>
      </c>
      <c r="E855">
        <v>405.20299999999997</v>
      </c>
      <c r="G855">
        <v>0</v>
      </c>
      <c r="H855" t="s">
        <v>2850</v>
      </c>
      <c r="I855">
        <v>405.95</v>
      </c>
      <c r="J855" t="s">
        <v>34</v>
      </c>
      <c r="K855">
        <v>48.49823</v>
      </c>
      <c r="L855">
        <v>-117.26915099999999</v>
      </c>
      <c r="M855" t="s">
        <v>3053</v>
      </c>
      <c r="N855" t="s">
        <v>594</v>
      </c>
      <c r="O855" t="s">
        <v>3054</v>
      </c>
      <c r="P855">
        <v>120</v>
      </c>
      <c r="Q855">
        <v>1507</v>
      </c>
      <c r="R855">
        <v>1506</v>
      </c>
      <c r="S855">
        <v>1507</v>
      </c>
      <c r="T855">
        <v>1506</v>
      </c>
      <c r="W855">
        <v>9999</v>
      </c>
      <c r="X855" t="s">
        <v>38</v>
      </c>
      <c r="Y855">
        <v>1</v>
      </c>
      <c r="Z855">
        <f>ROUND(Table_hqolymsql14p_BridgeInventoryLocation_BRIDGEUNDERLOCATIONS[[#This Row],[VCMIN]] / 100, 0) * 12 + MOD(Table_hqolymsql14p_BridgeInventoryLocation_BRIDGEUNDERLOCATIONS[[#This Row],[VCMIN]], 100)</f>
        <v>186</v>
      </c>
      <c r="AA855">
        <f>Table_hqolymsql14p_BridgeInventoryLocation_BRIDGEUNDERLOCATIONS[[#This Row],[VCMIN_Inches]]-3</f>
        <v>183</v>
      </c>
      <c r="AB855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856" spans="1:28" x14ac:dyDescent="0.3">
      <c r="A856">
        <v>855</v>
      </c>
      <c r="B856" t="s">
        <v>3065</v>
      </c>
      <c r="C856" t="s">
        <v>3066</v>
      </c>
      <c r="D856" t="s">
        <v>2314</v>
      </c>
      <c r="E856">
        <v>0.378</v>
      </c>
      <c r="G856">
        <v>0</v>
      </c>
      <c r="H856" t="s">
        <v>2829</v>
      </c>
      <c r="I856">
        <v>0.38</v>
      </c>
      <c r="J856" t="s">
        <v>34</v>
      </c>
      <c r="K856">
        <v>47.617801999999998</v>
      </c>
      <c r="L856">
        <v>-122.32906800000001</v>
      </c>
      <c r="M856" t="s">
        <v>3067</v>
      </c>
      <c r="N856" t="s">
        <v>3068</v>
      </c>
      <c r="O856" t="s">
        <v>3069</v>
      </c>
      <c r="P856">
        <v>28</v>
      </c>
      <c r="Q856">
        <v>1411</v>
      </c>
      <c r="R856">
        <v>1411</v>
      </c>
      <c r="S856">
        <v>1411</v>
      </c>
      <c r="T856">
        <v>1411</v>
      </c>
      <c r="W856">
        <v>9999</v>
      </c>
      <c r="X856" t="s">
        <v>38</v>
      </c>
      <c r="Y856">
        <v>1</v>
      </c>
      <c r="Z856">
        <f>ROUND(Table_hqolymsql14p_BridgeInventoryLocation_BRIDGEUNDERLOCATIONS[[#This Row],[VCMIN]] / 100, 0) * 12 + MOD(Table_hqolymsql14p_BridgeInventoryLocation_BRIDGEUNDERLOCATIONS[[#This Row],[VCMIN]], 100)</f>
        <v>179</v>
      </c>
      <c r="AA856">
        <f>Table_hqolymsql14p_BridgeInventoryLocation_BRIDGEUNDERLOCATIONS[[#This Row],[VCMIN_Inches]]-3</f>
        <v>176</v>
      </c>
      <c r="AB856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857" spans="1:28" x14ac:dyDescent="0.3">
      <c r="A857">
        <v>856</v>
      </c>
      <c r="B857" t="s">
        <v>2047</v>
      </c>
      <c r="C857" t="s">
        <v>2048</v>
      </c>
      <c r="D857" t="s">
        <v>2314</v>
      </c>
      <c r="E857">
        <v>194.5</v>
      </c>
      <c r="G857">
        <v>0</v>
      </c>
      <c r="H857" t="s">
        <v>110</v>
      </c>
      <c r="I857">
        <v>194.44</v>
      </c>
      <c r="J857" t="s">
        <v>34</v>
      </c>
      <c r="K857">
        <v>47.986933000000001</v>
      </c>
      <c r="L857">
        <v>-122.182962</v>
      </c>
      <c r="M857" t="s">
        <v>2049</v>
      </c>
      <c r="N857" t="s">
        <v>2050</v>
      </c>
      <c r="O857" t="s">
        <v>113</v>
      </c>
      <c r="P857">
        <v>170</v>
      </c>
      <c r="Q857">
        <v>1708</v>
      </c>
      <c r="R857">
        <v>1707</v>
      </c>
      <c r="S857">
        <v>1708</v>
      </c>
      <c r="T857">
        <v>1707</v>
      </c>
      <c r="U857">
        <v>1609</v>
      </c>
      <c r="V857">
        <v>1607</v>
      </c>
      <c r="W857">
        <v>9999</v>
      </c>
      <c r="X857" t="s">
        <v>38</v>
      </c>
      <c r="Y857">
        <v>1</v>
      </c>
      <c r="Z857">
        <f>ROUND(Table_hqolymsql14p_BridgeInventoryLocation_BRIDGEUNDERLOCATIONS[[#This Row],[VCMIN]] / 100, 0) * 12 + MOD(Table_hqolymsql14p_BridgeInventoryLocation_BRIDGEUNDERLOCATIONS[[#This Row],[VCMIN]], 100)</f>
        <v>211</v>
      </c>
      <c r="AA857">
        <f>Table_hqolymsql14p_BridgeInventoryLocation_BRIDGEUNDERLOCATIONS[[#This Row],[VCMIN_Inches]]-3</f>
        <v>208</v>
      </c>
      <c r="AB857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858" spans="1:28" x14ac:dyDescent="0.3">
      <c r="A858">
        <v>857</v>
      </c>
      <c r="B858" t="s">
        <v>3070</v>
      </c>
      <c r="C858" t="s">
        <v>3071</v>
      </c>
      <c r="D858" t="s">
        <v>2314</v>
      </c>
      <c r="E858">
        <v>0.29799999999999999</v>
      </c>
      <c r="G858">
        <v>0</v>
      </c>
      <c r="H858" t="s">
        <v>3072</v>
      </c>
      <c r="I858">
        <v>0.3</v>
      </c>
      <c r="J858" t="s">
        <v>34</v>
      </c>
      <c r="K858">
        <v>45.580902999999999</v>
      </c>
      <c r="L858">
        <v>-122.429727</v>
      </c>
      <c r="M858" t="s">
        <v>3073</v>
      </c>
      <c r="N858" t="s">
        <v>298</v>
      </c>
      <c r="O858" t="s">
        <v>3074</v>
      </c>
      <c r="P858">
        <v>64</v>
      </c>
      <c r="Q858">
        <v>1703</v>
      </c>
      <c r="R858">
        <v>1510</v>
      </c>
      <c r="S858">
        <v>1703</v>
      </c>
      <c r="T858">
        <v>1510</v>
      </c>
      <c r="W858">
        <v>9999</v>
      </c>
      <c r="X858" t="s">
        <v>38</v>
      </c>
      <c r="Y858">
        <v>1</v>
      </c>
      <c r="Z858">
        <f>ROUND(Table_hqolymsql14p_BridgeInventoryLocation_BRIDGEUNDERLOCATIONS[[#This Row],[VCMIN]] / 100, 0) * 12 + MOD(Table_hqolymsql14p_BridgeInventoryLocation_BRIDGEUNDERLOCATIONS[[#This Row],[VCMIN]], 100)</f>
        <v>190</v>
      </c>
      <c r="AA858">
        <f>Table_hqolymsql14p_BridgeInventoryLocation_BRIDGEUNDERLOCATIONS[[#This Row],[VCMIN_Inches]]-3</f>
        <v>187</v>
      </c>
      <c r="AB858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859" spans="1:28" x14ac:dyDescent="0.3">
      <c r="A859">
        <v>858</v>
      </c>
      <c r="B859" t="s">
        <v>3075</v>
      </c>
      <c r="C859" t="s">
        <v>3076</v>
      </c>
      <c r="D859" t="s">
        <v>2314</v>
      </c>
      <c r="E859">
        <v>31.058</v>
      </c>
      <c r="G859">
        <v>0</v>
      </c>
      <c r="H859" t="s">
        <v>397</v>
      </c>
      <c r="I859">
        <v>30.98</v>
      </c>
      <c r="J859" t="s">
        <v>34</v>
      </c>
      <c r="K859">
        <v>47.834164000000001</v>
      </c>
      <c r="L859">
        <v>-121.646879</v>
      </c>
      <c r="M859" t="s">
        <v>1516</v>
      </c>
      <c r="N859" t="s">
        <v>1517</v>
      </c>
      <c r="O859" t="s">
        <v>616</v>
      </c>
      <c r="P859">
        <v>180</v>
      </c>
      <c r="Q859">
        <v>1703</v>
      </c>
      <c r="R859">
        <v>1608</v>
      </c>
      <c r="S859">
        <v>1703</v>
      </c>
      <c r="T859">
        <v>1608</v>
      </c>
      <c r="W859">
        <v>9999</v>
      </c>
      <c r="X859" t="s">
        <v>38</v>
      </c>
      <c r="Y859">
        <v>1</v>
      </c>
      <c r="Z859">
        <f>ROUND(Table_hqolymsql14p_BridgeInventoryLocation_BRIDGEUNDERLOCATIONS[[#This Row],[VCMIN]] / 100, 0) * 12 + MOD(Table_hqolymsql14p_BridgeInventoryLocation_BRIDGEUNDERLOCATIONS[[#This Row],[VCMIN]], 100)</f>
        <v>200</v>
      </c>
      <c r="AA859">
        <f>Table_hqolymsql14p_BridgeInventoryLocation_BRIDGEUNDERLOCATIONS[[#This Row],[VCMIN_Inches]]-3</f>
        <v>197</v>
      </c>
      <c r="AB85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60" spans="1:28" x14ac:dyDescent="0.3">
      <c r="A860">
        <v>859</v>
      </c>
      <c r="B860" t="s">
        <v>1756</v>
      </c>
      <c r="C860" t="s">
        <v>1757</v>
      </c>
      <c r="D860" t="s">
        <v>2314</v>
      </c>
      <c r="E860">
        <v>7.98</v>
      </c>
      <c r="G860">
        <v>0</v>
      </c>
      <c r="H860" t="s">
        <v>33</v>
      </c>
      <c r="I860">
        <v>9.92</v>
      </c>
      <c r="J860" t="s">
        <v>34</v>
      </c>
      <c r="K860">
        <v>47.580235000000002</v>
      </c>
      <c r="L860">
        <v>-122.17456300000001</v>
      </c>
      <c r="M860" t="s">
        <v>354</v>
      </c>
      <c r="N860" t="s">
        <v>1758</v>
      </c>
      <c r="O860" t="s">
        <v>1759</v>
      </c>
      <c r="P860">
        <v>526</v>
      </c>
      <c r="Q860">
        <v>3000</v>
      </c>
      <c r="R860">
        <v>3000</v>
      </c>
      <c r="S860">
        <v>3000</v>
      </c>
      <c r="T860">
        <v>3000</v>
      </c>
      <c r="U860">
        <v>3000</v>
      </c>
      <c r="V860">
        <v>3000</v>
      </c>
      <c r="W860">
        <v>9999</v>
      </c>
      <c r="X860" t="s">
        <v>38</v>
      </c>
      <c r="Y860">
        <v>1</v>
      </c>
      <c r="Z860">
        <f>ROUND(Table_hqolymsql14p_BridgeInventoryLocation_BRIDGEUNDERLOCATIONS[[#This Row],[VCMIN]] / 100, 0) * 12 + MOD(Table_hqolymsql14p_BridgeInventoryLocation_BRIDGEUNDERLOCATIONS[[#This Row],[VCMIN]], 100)</f>
        <v>360</v>
      </c>
      <c r="AA860">
        <f>Table_hqolymsql14p_BridgeInventoryLocation_BRIDGEUNDERLOCATIONS[[#This Row],[VCMIN_Inches]]-3</f>
        <v>357</v>
      </c>
      <c r="AB860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861" spans="1:28" x14ac:dyDescent="0.3">
      <c r="A861">
        <v>860</v>
      </c>
      <c r="B861" t="s">
        <v>2307</v>
      </c>
      <c r="C861" t="s">
        <v>2308</v>
      </c>
      <c r="D861" t="s">
        <v>2314</v>
      </c>
      <c r="E861">
        <v>0.21</v>
      </c>
      <c r="G861">
        <v>0</v>
      </c>
      <c r="H861" t="s">
        <v>2370</v>
      </c>
      <c r="I861">
        <v>0.21</v>
      </c>
      <c r="J861" t="s">
        <v>34</v>
      </c>
      <c r="K861">
        <v>47.608472999999996</v>
      </c>
      <c r="L861">
        <v>-122.331423</v>
      </c>
      <c r="M861" t="s">
        <v>3077</v>
      </c>
      <c r="N861" t="s">
        <v>2310</v>
      </c>
      <c r="O861" t="s">
        <v>2311</v>
      </c>
      <c r="P861">
        <v>972</v>
      </c>
      <c r="Q861">
        <v>1711</v>
      </c>
      <c r="R861">
        <v>1608</v>
      </c>
      <c r="U861">
        <v>1711</v>
      </c>
      <c r="V861">
        <v>1608</v>
      </c>
      <c r="W861">
        <v>9999</v>
      </c>
      <c r="X861" t="s">
        <v>89</v>
      </c>
      <c r="Y861">
        <v>1</v>
      </c>
      <c r="Z861">
        <f>ROUND(Table_hqolymsql14p_BridgeInventoryLocation_BRIDGEUNDERLOCATIONS[[#This Row],[VCMIN]] / 100, 0) * 12 + MOD(Table_hqolymsql14p_BridgeInventoryLocation_BRIDGEUNDERLOCATIONS[[#This Row],[VCMIN]], 100)</f>
        <v>200</v>
      </c>
      <c r="AA861">
        <f>Table_hqolymsql14p_BridgeInventoryLocation_BRIDGEUNDERLOCATIONS[[#This Row],[VCMIN_Inches]]-3</f>
        <v>197</v>
      </c>
      <c r="AB86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62" spans="1:28" x14ac:dyDescent="0.3">
      <c r="A862">
        <v>861</v>
      </c>
      <c r="B862" t="s">
        <v>2597</v>
      </c>
      <c r="C862" t="s">
        <v>2598</v>
      </c>
      <c r="D862" t="s">
        <v>2314</v>
      </c>
      <c r="E862">
        <v>119.07</v>
      </c>
      <c r="G862">
        <v>0</v>
      </c>
      <c r="H862" t="s">
        <v>110</v>
      </c>
      <c r="I862">
        <v>119.01</v>
      </c>
      <c r="J862" t="s">
        <v>34</v>
      </c>
      <c r="K862">
        <v>47.092869999999998</v>
      </c>
      <c r="L862">
        <v>-122.62377499999999</v>
      </c>
      <c r="M862" t="s">
        <v>2599</v>
      </c>
      <c r="N862" t="s">
        <v>2600</v>
      </c>
      <c r="O862" t="s">
        <v>113</v>
      </c>
      <c r="P862">
        <v>111</v>
      </c>
      <c r="Q862">
        <v>1508</v>
      </c>
      <c r="R862">
        <v>1409</v>
      </c>
      <c r="S862">
        <v>1508</v>
      </c>
      <c r="T862">
        <v>1409</v>
      </c>
      <c r="U862">
        <v>1509</v>
      </c>
      <c r="V862">
        <v>1409</v>
      </c>
      <c r="W862">
        <v>9999</v>
      </c>
      <c r="X862" t="s">
        <v>38</v>
      </c>
      <c r="Y862">
        <v>1</v>
      </c>
      <c r="Z862">
        <f>ROUND(Table_hqolymsql14p_BridgeInventoryLocation_BRIDGEUNDERLOCATIONS[[#This Row],[VCMIN]] / 100, 0) * 12 + MOD(Table_hqolymsql14p_BridgeInventoryLocation_BRIDGEUNDERLOCATIONS[[#This Row],[VCMIN]], 100)</f>
        <v>177</v>
      </c>
      <c r="AA862">
        <f>Table_hqolymsql14p_BridgeInventoryLocation_BRIDGEUNDERLOCATIONS[[#This Row],[VCMIN_Inches]]-3</f>
        <v>174</v>
      </c>
      <c r="AB862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863" spans="1:28" x14ac:dyDescent="0.3">
      <c r="A863">
        <v>862</v>
      </c>
      <c r="B863" t="s">
        <v>3078</v>
      </c>
      <c r="C863" t="s">
        <v>3079</v>
      </c>
      <c r="D863" t="s">
        <v>2314</v>
      </c>
      <c r="E863">
        <v>0.28299999999999997</v>
      </c>
      <c r="G863">
        <v>0</v>
      </c>
      <c r="H863" t="s">
        <v>3080</v>
      </c>
      <c r="I863">
        <v>0.28000000000000003</v>
      </c>
      <c r="J863" t="s">
        <v>34</v>
      </c>
      <c r="K863">
        <v>47.461821999999998</v>
      </c>
      <c r="L863">
        <v>-122.263679</v>
      </c>
      <c r="M863" t="s">
        <v>3081</v>
      </c>
      <c r="N863" t="s">
        <v>113</v>
      </c>
      <c r="O863" t="s">
        <v>3082</v>
      </c>
      <c r="P863">
        <v>217</v>
      </c>
      <c r="Q863">
        <v>1800</v>
      </c>
      <c r="R863">
        <v>1608</v>
      </c>
      <c r="U863">
        <v>1800</v>
      </c>
      <c r="V863">
        <v>1608</v>
      </c>
      <c r="W863">
        <v>9999</v>
      </c>
      <c r="X863" t="s">
        <v>239</v>
      </c>
      <c r="Y863">
        <v>1</v>
      </c>
      <c r="Z863">
        <f>ROUND(Table_hqolymsql14p_BridgeInventoryLocation_BRIDGEUNDERLOCATIONS[[#This Row],[VCMIN]] / 100, 0) * 12 + MOD(Table_hqolymsql14p_BridgeInventoryLocation_BRIDGEUNDERLOCATIONS[[#This Row],[VCMIN]], 100)</f>
        <v>200</v>
      </c>
      <c r="AA863">
        <f>Table_hqolymsql14p_BridgeInventoryLocation_BRIDGEUNDERLOCATIONS[[#This Row],[VCMIN_Inches]]-3</f>
        <v>197</v>
      </c>
      <c r="AB86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864" spans="1:28" x14ac:dyDescent="0.3">
      <c r="A864">
        <v>863</v>
      </c>
      <c r="B864" t="s">
        <v>2952</v>
      </c>
      <c r="C864" t="s">
        <v>2953</v>
      </c>
      <c r="D864" t="s">
        <v>2314</v>
      </c>
      <c r="E864">
        <v>0.78</v>
      </c>
      <c r="G864">
        <v>0</v>
      </c>
      <c r="H864" t="s">
        <v>33</v>
      </c>
      <c r="I864">
        <v>2.72</v>
      </c>
      <c r="J864" t="s">
        <v>34</v>
      </c>
      <c r="K864">
        <v>47.594676</v>
      </c>
      <c r="L864">
        <v>-122.317049</v>
      </c>
      <c r="M864" t="s">
        <v>2954</v>
      </c>
      <c r="N864" t="s">
        <v>2955</v>
      </c>
      <c r="O864" t="s">
        <v>37</v>
      </c>
      <c r="P864">
        <v>366</v>
      </c>
      <c r="Q864">
        <v>2500</v>
      </c>
      <c r="R864">
        <v>2400</v>
      </c>
      <c r="S864">
        <v>2500</v>
      </c>
      <c r="T864">
        <v>2400</v>
      </c>
      <c r="W864">
        <v>9999</v>
      </c>
      <c r="X864" t="s">
        <v>89</v>
      </c>
      <c r="Y864">
        <v>1</v>
      </c>
      <c r="Z864">
        <f>ROUND(Table_hqolymsql14p_BridgeInventoryLocation_BRIDGEUNDERLOCATIONS[[#This Row],[VCMIN]] / 100, 0) * 12 + MOD(Table_hqolymsql14p_BridgeInventoryLocation_BRIDGEUNDERLOCATIONS[[#This Row],[VCMIN]], 100)</f>
        <v>288</v>
      </c>
      <c r="AA864">
        <f>Table_hqolymsql14p_BridgeInventoryLocation_BRIDGEUNDERLOCATIONS[[#This Row],[VCMIN_Inches]]-3</f>
        <v>285</v>
      </c>
      <c r="AB864">
        <f>(TRUNC((Table_hqolymsql14p_BridgeInventoryLocation_BRIDGEUNDERLOCATIONS[[#This Row],[Reported Inches]]/12))*100) + MOD(Table_hqolymsql14p_BridgeInventoryLocation_BRIDGEUNDERLOCATIONS[[#This Row],[Reported Inches]], 12)</f>
        <v>2309</v>
      </c>
    </row>
    <row r="865" spans="1:28" x14ac:dyDescent="0.3">
      <c r="A865">
        <v>864</v>
      </c>
      <c r="B865" t="s">
        <v>3083</v>
      </c>
      <c r="C865" t="s">
        <v>3084</v>
      </c>
      <c r="D865" t="s">
        <v>2314</v>
      </c>
      <c r="E865">
        <v>86.811000000000007</v>
      </c>
      <c r="G865">
        <v>0</v>
      </c>
      <c r="H865" t="s">
        <v>3085</v>
      </c>
      <c r="I865">
        <v>86.83</v>
      </c>
      <c r="J865" t="s">
        <v>34</v>
      </c>
      <c r="K865">
        <v>48.666511</v>
      </c>
      <c r="L865">
        <v>-118.049143</v>
      </c>
      <c r="M865" t="s">
        <v>3086</v>
      </c>
      <c r="N865" t="s">
        <v>1517</v>
      </c>
      <c r="O865" t="s">
        <v>3087</v>
      </c>
      <c r="P865">
        <v>120</v>
      </c>
      <c r="Q865">
        <v>1410</v>
      </c>
      <c r="R865">
        <v>1407</v>
      </c>
      <c r="S865">
        <v>1410</v>
      </c>
      <c r="T865">
        <v>1407</v>
      </c>
      <c r="W865">
        <v>9999</v>
      </c>
      <c r="X865" t="s">
        <v>38</v>
      </c>
      <c r="Y865">
        <v>1</v>
      </c>
      <c r="Z865">
        <f>ROUND(Table_hqolymsql14p_BridgeInventoryLocation_BRIDGEUNDERLOCATIONS[[#This Row],[VCMIN]] / 100, 0) * 12 + MOD(Table_hqolymsql14p_BridgeInventoryLocation_BRIDGEUNDERLOCATIONS[[#This Row],[VCMIN]], 100)</f>
        <v>175</v>
      </c>
      <c r="AA865">
        <f>Table_hqolymsql14p_BridgeInventoryLocation_BRIDGEUNDERLOCATIONS[[#This Row],[VCMIN_Inches]]-3</f>
        <v>172</v>
      </c>
      <c r="AB865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866" spans="1:28" x14ac:dyDescent="0.3">
      <c r="A866">
        <v>865</v>
      </c>
      <c r="B866" t="s">
        <v>3088</v>
      </c>
      <c r="C866" t="s">
        <v>3089</v>
      </c>
      <c r="D866" t="s">
        <v>2314</v>
      </c>
      <c r="E866">
        <v>6.52</v>
      </c>
      <c r="G866">
        <v>0</v>
      </c>
      <c r="H866" t="s">
        <v>2296</v>
      </c>
      <c r="I866">
        <v>12.5</v>
      </c>
      <c r="J866" t="s">
        <v>34</v>
      </c>
      <c r="K866">
        <v>47.502685</v>
      </c>
      <c r="L866">
        <v>-122.19690900000001</v>
      </c>
      <c r="M866" t="s">
        <v>2297</v>
      </c>
      <c r="N866" t="s">
        <v>101</v>
      </c>
      <c r="O866" t="s">
        <v>2871</v>
      </c>
      <c r="P866">
        <v>215</v>
      </c>
      <c r="Q866">
        <v>2006</v>
      </c>
      <c r="R866">
        <v>1903</v>
      </c>
      <c r="S866">
        <v>2006</v>
      </c>
      <c r="T866">
        <v>1903</v>
      </c>
      <c r="W866">
        <v>9999</v>
      </c>
      <c r="X866" t="s">
        <v>38</v>
      </c>
      <c r="Y866">
        <v>1</v>
      </c>
      <c r="Z866">
        <f>ROUND(Table_hqolymsql14p_BridgeInventoryLocation_BRIDGEUNDERLOCATIONS[[#This Row],[VCMIN]] / 100, 0) * 12 + MOD(Table_hqolymsql14p_BridgeInventoryLocation_BRIDGEUNDERLOCATIONS[[#This Row],[VCMIN]], 100)</f>
        <v>231</v>
      </c>
      <c r="AA866">
        <f>Table_hqolymsql14p_BridgeInventoryLocation_BRIDGEUNDERLOCATIONS[[#This Row],[VCMIN_Inches]]-3</f>
        <v>228</v>
      </c>
      <c r="AB866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867" spans="1:28" x14ac:dyDescent="0.3">
      <c r="A867">
        <v>866</v>
      </c>
      <c r="B867" t="s">
        <v>2246</v>
      </c>
      <c r="C867" t="s">
        <v>2247</v>
      </c>
      <c r="D867" t="s">
        <v>2314</v>
      </c>
      <c r="E867">
        <v>0.40699999999999997</v>
      </c>
      <c r="G867">
        <v>0</v>
      </c>
      <c r="H867" t="s">
        <v>3090</v>
      </c>
      <c r="I867">
        <v>0.41</v>
      </c>
      <c r="J867" t="s">
        <v>34</v>
      </c>
      <c r="K867">
        <v>47.231037000000001</v>
      </c>
      <c r="L867">
        <v>-122.429284</v>
      </c>
      <c r="M867" t="s">
        <v>3091</v>
      </c>
      <c r="N867" t="s">
        <v>2249</v>
      </c>
      <c r="O867" t="s">
        <v>2250</v>
      </c>
      <c r="P867">
        <v>688</v>
      </c>
      <c r="Q867">
        <v>1708</v>
      </c>
      <c r="R867">
        <v>1708</v>
      </c>
      <c r="U867">
        <v>1708</v>
      </c>
      <c r="V867">
        <v>1708</v>
      </c>
      <c r="W867">
        <v>9999</v>
      </c>
      <c r="X867" t="s">
        <v>38</v>
      </c>
      <c r="Y867">
        <v>1</v>
      </c>
      <c r="Z867">
        <f>ROUND(Table_hqolymsql14p_BridgeInventoryLocation_BRIDGEUNDERLOCATIONS[[#This Row],[VCMIN]] / 100, 0) * 12 + MOD(Table_hqolymsql14p_BridgeInventoryLocation_BRIDGEUNDERLOCATIONS[[#This Row],[VCMIN]], 100)</f>
        <v>212</v>
      </c>
      <c r="AA867">
        <f>Table_hqolymsql14p_BridgeInventoryLocation_BRIDGEUNDERLOCATIONS[[#This Row],[VCMIN_Inches]]-3</f>
        <v>209</v>
      </c>
      <c r="AB867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868" spans="1:28" x14ac:dyDescent="0.3">
      <c r="A868">
        <v>867</v>
      </c>
      <c r="B868" t="s">
        <v>3092</v>
      </c>
      <c r="C868" t="s">
        <v>3093</v>
      </c>
      <c r="D868" t="s">
        <v>2314</v>
      </c>
      <c r="E868">
        <v>245.678</v>
      </c>
      <c r="G868">
        <v>0</v>
      </c>
      <c r="H868" t="s">
        <v>3094</v>
      </c>
      <c r="I868">
        <v>260.63</v>
      </c>
      <c r="J868" t="s">
        <v>34</v>
      </c>
      <c r="K868">
        <v>48.106465999999998</v>
      </c>
      <c r="L868">
        <v>-119.778676</v>
      </c>
      <c r="M868" t="s">
        <v>3095</v>
      </c>
      <c r="N868" t="s">
        <v>1517</v>
      </c>
      <c r="O868" t="s">
        <v>3096</v>
      </c>
      <c r="P868">
        <v>172</v>
      </c>
      <c r="Q868">
        <v>1506</v>
      </c>
      <c r="R868">
        <v>1408</v>
      </c>
      <c r="S868">
        <v>1506</v>
      </c>
      <c r="T868">
        <v>1408</v>
      </c>
      <c r="W868">
        <v>9999</v>
      </c>
      <c r="X868" t="s">
        <v>38</v>
      </c>
      <c r="Y868">
        <v>1</v>
      </c>
      <c r="Z868">
        <f>ROUND(Table_hqolymsql14p_BridgeInventoryLocation_BRIDGEUNDERLOCATIONS[[#This Row],[VCMIN]] / 100, 0) * 12 + MOD(Table_hqolymsql14p_BridgeInventoryLocation_BRIDGEUNDERLOCATIONS[[#This Row],[VCMIN]], 100)</f>
        <v>176</v>
      </c>
      <c r="AA868">
        <f>Table_hqolymsql14p_BridgeInventoryLocation_BRIDGEUNDERLOCATIONS[[#This Row],[VCMIN_Inches]]-3</f>
        <v>173</v>
      </c>
      <c r="AB868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869" spans="1:28" x14ac:dyDescent="0.3">
      <c r="A869">
        <v>868</v>
      </c>
      <c r="B869" t="s">
        <v>1332</v>
      </c>
      <c r="C869" t="s">
        <v>1333</v>
      </c>
      <c r="D869" t="s">
        <v>2314</v>
      </c>
      <c r="E869">
        <v>4.0999999999999996</v>
      </c>
      <c r="G869">
        <v>0</v>
      </c>
      <c r="H869" t="s">
        <v>2894</v>
      </c>
      <c r="I869">
        <v>169.39</v>
      </c>
      <c r="J869" t="s">
        <v>34</v>
      </c>
      <c r="K869">
        <v>47.661337000000003</v>
      </c>
      <c r="L869">
        <v>-122.32217</v>
      </c>
      <c r="M869" t="s">
        <v>3097</v>
      </c>
      <c r="N869" t="s">
        <v>1335</v>
      </c>
      <c r="O869" t="s">
        <v>113</v>
      </c>
      <c r="P869">
        <v>241</v>
      </c>
      <c r="Q869">
        <v>1905</v>
      </c>
      <c r="R869">
        <v>1805</v>
      </c>
      <c r="S869">
        <v>1905</v>
      </c>
      <c r="T869">
        <v>1805</v>
      </c>
      <c r="W869">
        <v>9999</v>
      </c>
      <c r="X869" t="s">
        <v>89</v>
      </c>
      <c r="Y869">
        <v>1</v>
      </c>
      <c r="Z869">
        <f>ROUND(Table_hqolymsql14p_BridgeInventoryLocation_BRIDGEUNDERLOCATIONS[[#This Row],[VCMIN]] / 100, 0) * 12 + MOD(Table_hqolymsql14p_BridgeInventoryLocation_BRIDGEUNDERLOCATIONS[[#This Row],[VCMIN]], 100)</f>
        <v>221</v>
      </c>
      <c r="AA869">
        <f>Table_hqolymsql14p_BridgeInventoryLocation_BRIDGEUNDERLOCATIONS[[#This Row],[VCMIN_Inches]]-3</f>
        <v>218</v>
      </c>
      <c r="AB869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870" spans="1:28" x14ac:dyDescent="0.3">
      <c r="A870">
        <v>869</v>
      </c>
      <c r="B870" t="s">
        <v>826</v>
      </c>
      <c r="C870" t="s">
        <v>827</v>
      </c>
      <c r="D870" t="s">
        <v>2314</v>
      </c>
      <c r="E870">
        <v>29.14</v>
      </c>
      <c r="G870">
        <v>0</v>
      </c>
      <c r="H870" t="s">
        <v>176</v>
      </c>
      <c r="I870">
        <v>29.67</v>
      </c>
      <c r="J870" t="s">
        <v>34</v>
      </c>
      <c r="K870">
        <v>47.777622000000001</v>
      </c>
      <c r="L870">
        <v>-122.31766500000001</v>
      </c>
      <c r="M870" t="s">
        <v>828</v>
      </c>
      <c r="N870" t="s">
        <v>113</v>
      </c>
      <c r="O870" t="s">
        <v>673</v>
      </c>
      <c r="P870">
        <v>200</v>
      </c>
      <c r="Q870">
        <v>1811</v>
      </c>
      <c r="R870">
        <v>1808</v>
      </c>
      <c r="S870">
        <v>1811</v>
      </c>
      <c r="T870">
        <v>1808</v>
      </c>
      <c r="U870">
        <v>1810</v>
      </c>
      <c r="V870">
        <v>1807</v>
      </c>
      <c r="W870">
        <v>9999</v>
      </c>
      <c r="X870" t="s">
        <v>38</v>
      </c>
      <c r="Y870">
        <v>1</v>
      </c>
      <c r="Z870">
        <f>ROUND(Table_hqolymsql14p_BridgeInventoryLocation_BRIDGEUNDERLOCATIONS[[#This Row],[VCMIN]] / 100, 0) * 12 + MOD(Table_hqolymsql14p_BridgeInventoryLocation_BRIDGEUNDERLOCATIONS[[#This Row],[VCMIN]], 100)</f>
        <v>224</v>
      </c>
      <c r="AA870">
        <f>Table_hqolymsql14p_BridgeInventoryLocation_BRIDGEUNDERLOCATIONS[[#This Row],[VCMIN_Inches]]-3</f>
        <v>221</v>
      </c>
      <c r="AB870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871" spans="1:28" x14ac:dyDescent="0.3">
      <c r="A871">
        <v>870</v>
      </c>
      <c r="B871" t="s">
        <v>114</v>
      </c>
      <c r="C871" t="s">
        <v>115</v>
      </c>
      <c r="D871" t="s">
        <v>2314</v>
      </c>
      <c r="E871">
        <v>178.33</v>
      </c>
      <c r="G871">
        <v>0</v>
      </c>
      <c r="H871" t="s">
        <v>110</v>
      </c>
      <c r="I871">
        <v>178.27</v>
      </c>
      <c r="J871" t="s">
        <v>34</v>
      </c>
      <c r="K871">
        <v>47.784860000000002</v>
      </c>
      <c r="L871">
        <v>-122.31612699999999</v>
      </c>
      <c r="M871" t="s">
        <v>116</v>
      </c>
      <c r="N871" t="s">
        <v>117</v>
      </c>
      <c r="O871" t="s">
        <v>113</v>
      </c>
      <c r="P871">
        <v>318</v>
      </c>
      <c r="Q871">
        <v>1806</v>
      </c>
      <c r="R871">
        <v>1806</v>
      </c>
      <c r="S871">
        <v>1806</v>
      </c>
      <c r="T871">
        <v>1806</v>
      </c>
      <c r="U871">
        <v>1806</v>
      </c>
      <c r="V871">
        <v>1806</v>
      </c>
      <c r="W871">
        <v>9999</v>
      </c>
      <c r="X871" t="s">
        <v>38</v>
      </c>
      <c r="Y871">
        <v>1</v>
      </c>
      <c r="Z871">
        <f>ROUND(Table_hqolymsql14p_BridgeInventoryLocation_BRIDGEUNDERLOCATIONS[[#This Row],[VCMIN]] / 100, 0) * 12 + MOD(Table_hqolymsql14p_BridgeInventoryLocation_BRIDGEUNDERLOCATIONS[[#This Row],[VCMIN]], 100)</f>
        <v>222</v>
      </c>
      <c r="AA871">
        <f>Table_hqolymsql14p_BridgeInventoryLocation_BRIDGEUNDERLOCATIONS[[#This Row],[VCMIN_Inches]]-3</f>
        <v>219</v>
      </c>
      <c r="AB871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872" spans="1:28" x14ac:dyDescent="0.3">
      <c r="A872">
        <v>871</v>
      </c>
      <c r="B872" t="s">
        <v>822</v>
      </c>
      <c r="C872" t="s">
        <v>823</v>
      </c>
      <c r="D872" t="s">
        <v>2314</v>
      </c>
      <c r="E872">
        <v>60.98</v>
      </c>
      <c r="G872">
        <v>0</v>
      </c>
      <c r="H872" t="s">
        <v>110</v>
      </c>
      <c r="I872">
        <v>60.91</v>
      </c>
      <c r="J872" t="s">
        <v>34</v>
      </c>
      <c r="K872">
        <v>46.439542000000003</v>
      </c>
      <c r="L872">
        <v>-122.88846700000001</v>
      </c>
      <c r="M872" t="s">
        <v>824</v>
      </c>
      <c r="N872" t="s">
        <v>825</v>
      </c>
      <c r="O872" t="s">
        <v>113</v>
      </c>
      <c r="P872">
        <v>177</v>
      </c>
      <c r="Q872">
        <v>1503</v>
      </c>
      <c r="R872">
        <v>1500</v>
      </c>
      <c r="S872">
        <v>1503</v>
      </c>
      <c r="T872">
        <v>1500</v>
      </c>
      <c r="U872">
        <v>1504</v>
      </c>
      <c r="V872">
        <v>1500</v>
      </c>
      <c r="W872">
        <v>9999</v>
      </c>
      <c r="X872" t="s">
        <v>38</v>
      </c>
      <c r="Y872">
        <v>1</v>
      </c>
      <c r="Z872">
        <f>ROUND(Table_hqolymsql14p_BridgeInventoryLocation_BRIDGEUNDERLOCATIONS[[#This Row],[VCMIN]] / 100, 0) * 12 + MOD(Table_hqolymsql14p_BridgeInventoryLocation_BRIDGEUNDERLOCATIONS[[#This Row],[VCMIN]], 100)</f>
        <v>180</v>
      </c>
      <c r="AA872">
        <f>Table_hqolymsql14p_BridgeInventoryLocation_BRIDGEUNDERLOCATIONS[[#This Row],[VCMIN_Inches]]-3</f>
        <v>177</v>
      </c>
      <c r="AB872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873" spans="1:28" x14ac:dyDescent="0.3">
      <c r="A873">
        <v>872</v>
      </c>
      <c r="B873" t="s">
        <v>2545</v>
      </c>
      <c r="C873" t="s">
        <v>2546</v>
      </c>
      <c r="D873" t="s">
        <v>2314</v>
      </c>
      <c r="E873">
        <v>162.91999999999999</v>
      </c>
      <c r="G873">
        <v>0</v>
      </c>
      <c r="H873" t="s">
        <v>110</v>
      </c>
      <c r="I873">
        <v>162.86000000000001</v>
      </c>
      <c r="J873" t="s">
        <v>34</v>
      </c>
      <c r="K873">
        <v>47.570323000000002</v>
      </c>
      <c r="L873">
        <v>-122.319969</v>
      </c>
      <c r="M873" t="s">
        <v>1192</v>
      </c>
      <c r="N873" t="s">
        <v>2547</v>
      </c>
      <c r="O873" t="s">
        <v>2548</v>
      </c>
      <c r="P873">
        <v>1708</v>
      </c>
      <c r="Q873">
        <v>2509</v>
      </c>
      <c r="R873">
        <v>1906</v>
      </c>
      <c r="S873">
        <v>2509</v>
      </c>
      <c r="T873">
        <v>1906</v>
      </c>
      <c r="U873">
        <v>3207</v>
      </c>
      <c r="V873">
        <v>2808</v>
      </c>
      <c r="W873">
        <v>9999</v>
      </c>
      <c r="X873" t="s">
        <v>38</v>
      </c>
      <c r="Y873">
        <v>1</v>
      </c>
      <c r="Z873">
        <f>ROUND(Table_hqolymsql14p_BridgeInventoryLocation_BRIDGEUNDERLOCATIONS[[#This Row],[VCMIN]] / 100, 0) * 12 + MOD(Table_hqolymsql14p_BridgeInventoryLocation_BRIDGEUNDERLOCATIONS[[#This Row],[VCMIN]], 100)</f>
        <v>234</v>
      </c>
      <c r="AA873">
        <f>Table_hqolymsql14p_BridgeInventoryLocation_BRIDGEUNDERLOCATIONS[[#This Row],[VCMIN_Inches]]-3</f>
        <v>231</v>
      </c>
      <c r="AB873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874" spans="1:28" x14ac:dyDescent="0.3">
      <c r="A874">
        <v>873</v>
      </c>
      <c r="B874" t="s">
        <v>3098</v>
      </c>
      <c r="C874" t="s">
        <v>3099</v>
      </c>
      <c r="D874" t="s">
        <v>2314</v>
      </c>
      <c r="E874">
        <v>0.26700000000000002</v>
      </c>
      <c r="G874">
        <v>0</v>
      </c>
      <c r="H874" t="s">
        <v>3100</v>
      </c>
      <c r="I874">
        <v>0.27</v>
      </c>
      <c r="J874" t="s">
        <v>34</v>
      </c>
      <c r="K874">
        <v>47.625945000000002</v>
      </c>
      <c r="L874">
        <v>-122.32920900000001</v>
      </c>
      <c r="M874" t="s">
        <v>3101</v>
      </c>
      <c r="N874" t="s">
        <v>3102</v>
      </c>
      <c r="O874" t="s">
        <v>3103</v>
      </c>
      <c r="P874">
        <v>125</v>
      </c>
      <c r="Q874">
        <v>1500</v>
      </c>
      <c r="R874">
        <v>1500</v>
      </c>
      <c r="S874">
        <v>1500</v>
      </c>
      <c r="T874">
        <v>1500</v>
      </c>
      <c r="W874">
        <v>9999</v>
      </c>
      <c r="X874" t="s">
        <v>89</v>
      </c>
      <c r="Y874">
        <v>1</v>
      </c>
      <c r="Z874">
        <f>ROUND(Table_hqolymsql14p_BridgeInventoryLocation_BRIDGEUNDERLOCATIONS[[#This Row],[VCMIN]] / 100, 0) * 12 + MOD(Table_hqolymsql14p_BridgeInventoryLocation_BRIDGEUNDERLOCATIONS[[#This Row],[VCMIN]], 100)</f>
        <v>180</v>
      </c>
      <c r="AA874">
        <f>Table_hqolymsql14p_BridgeInventoryLocation_BRIDGEUNDERLOCATIONS[[#This Row],[VCMIN_Inches]]-3</f>
        <v>177</v>
      </c>
      <c r="AB874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875" spans="1:28" x14ac:dyDescent="0.3">
      <c r="A875">
        <v>874</v>
      </c>
      <c r="B875" t="s">
        <v>1812</v>
      </c>
      <c r="C875" t="s">
        <v>1813</v>
      </c>
      <c r="D875" t="s">
        <v>2314</v>
      </c>
      <c r="E875">
        <v>95.15</v>
      </c>
      <c r="G875">
        <v>0</v>
      </c>
      <c r="H875" t="s">
        <v>33</v>
      </c>
      <c r="I875">
        <v>96.87</v>
      </c>
      <c r="J875" t="s">
        <v>34</v>
      </c>
      <c r="K875">
        <v>47.085655000000003</v>
      </c>
      <c r="L875">
        <v>-120.741552</v>
      </c>
      <c r="M875" t="s">
        <v>1814</v>
      </c>
      <c r="N875" t="s">
        <v>1815</v>
      </c>
      <c r="O875" t="s">
        <v>1816</v>
      </c>
      <c r="P875">
        <v>247</v>
      </c>
      <c r="Q875">
        <v>1903</v>
      </c>
      <c r="R875">
        <v>1803</v>
      </c>
      <c r="S875">
        <v>1903</v>
      </c>
      <c r="T875">
        <v>1803</v>
      </c>
      <c r="U875">
        <v>1805</v>
      </c>
      <c r="V875">
        <v>1703</v>
      </c>
      <c r="W875">
        <v>9999</v>
      </c>
      <c r="X875" t="s">
        <v>38</v>
      </c>
      <c r="Y875">
        <v>1</v>
      </c>
      <c r="Z875">
        <f>ROUND(Table_hqolymsql14p_BridgeInventoryLocation_BRIDGEUNDERLOCATIONS[[#This Row],[VCMIN]] / 100, 0) * 12 + MOD(Table_hqolymsql14p_BridgeInventoryLocation_BRIDGEUNDERLOCATIONS[[#This Row],[VCMIN]], 100)</f>
        <v>219</v>
      </c>
      <c r="AA875">
        <f>Table_hqolymsql14p_BridgeInventoryLocation_BRIDGEUNDERLOCATIONS[[#This Row],[VCMIN_Inches]]-3</f>
        <v>216</v>
      </c>
      <c r="AB875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876" spans="1:28" x14ac:dyDescent="0.3">
      <c r="A876">
        <v>875</v>
      </c>
      <c r="B876" t="s">
        <v>2004</v>
      </c>
      <c r="C876" t="s">
        <v>2005</v>
      </c>
      <c r="D876" t="s">
        <v>2314</v>
      </c>
      <c r="E876">
        <v>34.299999999999997</v>
      </c>
      <c r="G876">
        <v>0</v>
      </c>
      <c r="H876" t="s">
        <v>158</v>
      </c>
      <c r="I876">
        <v>29.5</v>
      </c>
      <c r="J876" t="s">
        <v>89</v>
      </c>
      <c r="K876">
        <v>47.525359000000002</v>
      </c>
      <c r="L876">
        <v>-122.33336199999999</v>
      </c>
      <c r="M876" t="s">
        <v>2006</v>
      </c>
      <c r="N876" t="s">
        <v>161</v>
      </c>
      <c r="O876" t="s">
        <v>530</v>
      </c>
      <c r="P876">
        <v>463</v>
      </c>
      <c r="Q876">
        <v>1911</v>
      </c>
      <c r="R876">
        <v>1803</v>
      </c>
      <c r="S876">
        <v>1911</v>
      </c>
      <c r="T876">
        <v>1803</v>
      </c>
      <c r="U876">
        <v>2410</v>
      </c>
      <c r="V876">
        <v>2305</v>
      </c>
      <c r="W876">
        <v>9999</v>
      </c>
      <c r="X876" t="s">
        <v>38</v>
      </c>
      <c r="Y876">
        <v>1</v>
      </c>
      <c r="Z876">
        <f>ROUND(Table_hqolymsql14p_BridgeInventoryLocation_BRIDGEUNDERLOCATIONS[[#This Row],[VCMIN]] / 100, 0) * 12 + MOD(Table_hqolymsql14p_BridgeInventoryLocation_BRIDGEUNDERLOCATIONS[[#This Row],[VCMIN]], 100)</f>
        <v>219</v>
      </c>
      <c r="AA876">
        <f>Table_hqolymsql14p_BridgeInventoryLocation_BRIDGEUNDERLOCATIONS[[#This Row],[VCMIN_Inches]]-3</f>
        <v>216</v>
      </c>
      <c r="AB876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877" spans="1:28" x14ac:dyDescent="0.3">
      <c r="A877">
        <v>876</v>
      </c>
      <c r="B877" t="s">
        <v>427</v>
      </c>
      <c r="C877" t="s">
        <v>428</v>
      </c>
      <c r="D877" t="s">
        <v>2314</v>
      </c>
      <c r="E877">
        <v>270.3</v>
      </c>
      <c r="G877">
        <v>0</v>
      </c>
      <c r="H877" t="s">
        <v>110</v>
      </c>
      <c r="I877">
        <v>270.24</v>
      </c>
      <c r="J877" t="s">
        <v>34</v>
      </c>
      <c r="K877">
        <v>48.935538999999999</v>
      </c>
      <c r="L877">
        <v>-122.66181899999999</v>
      </c>
      <c r="M877" t="s">
        <v>429</v>
      </c>
      <c r="N877" t="s">
        <v>430</v>
      </c>
      <c r="O877" t="s">
        <v>113</v>
      </c>
      <c r="P877">
        <v>272</v>
      </c>
      <c r="Q877">
        <v>1601</v>
      </c>
      <c r="R877">
        <v>1601</v>
      </c>
      <c r="S877">
        <v>1601</v>
      </c>
      <c r="T877">
        <v>1601</v>
      </c>
      <c r="U877">
        <v>1511</v>
      </c>
      <c r="V877">
        <v>1511</v>
      </c>
      <c r="W877">
        <v>9999</v>
      </c>
      <c r="X877" t="s">
        <v>38</v>
      </c>
      <c r="Y877">
        <v>1</v>
      </c>
      <c r="Z877">
        <f>ROUND(Table_hqolymsql14p_BridgeInventoryLocation_BRIDGEUNDERLOCATIONS[[#This Row],[VCMIN]] / 100, 0) * 12 + MOD(Table_hqolymsql14p_BridgeInventoryLocation_BRIDGEUNDERLOCATIONS[[#This Row],[VCMIN]], 100)</f>
        <v>193</v>
      </c>
      <c r="AA877">
        <f>Table_hqolymsql14p_BridgeInventoryLocation_BRIDGEUNDERLOCATIONS[[#This Row],[VCMIN_Inches]]-3</f>
        <v>190</v>
      </c>
      <c r="AB87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878" spans="1:28" x14ac:dyDescent="0.3">
      <c r="A878">
        <v>877</v>
      </c>
      <c r="B878" t="s">
        <v>2011</v>
      </c>
      <c r="C878" t="s">
        <v>2012</v>
      </c>
      <c r="D878" t="s">
        <v>2314</v>
      </c>
      <c r="E878">
        <v>7.2999999999999995E-2</v>
      </c>
      <c r="G878">
        <v>0</v>
      </c>
      <c r="H878" t="s">
        <v>3104</v>
      </c>
      <c r="I878">
        <v>7.0000000000000007E-2</v>
      </c>
      <c r="J878" t="s">
        <v>34</v>
      </c>
      <c r="K878">
        <v>47.614096000000004</v>
      </c>
      <c r="L878">
        <v>-122.329477</v>
      </c>
      <c r="M878" t="s">
        <v>3105</v>
      </c>
      <c r="N878" t="s">
        <v>2014</v>
      </c>
      <c r="O878" t="s">
        <v>113</v>
      </c>
      <c r="P878">
        <v>825</v>
      </c>
      <c r="Q878">
        <v>3106</v>
      </c>
      <c r="R878">
        <v>3106</v>
      </c>
      <c r="S878">
        <v>3106</v>
      </c>
      <c r="T878">
        <v>3106</v>
      </c>
      <c r="W878">
        <v>9999</v>
      </c>
      <c r="X878" t="s">
        <v>3106</v>
      </c>
      <c r="Y878">
        <v>1</v>
      </c>
      <c r="Z878">
        <f>ROUND(Table_hqolymsql14p_BridgeInventoryLocation_BRIDGEUNDERLOCATIONS[[#This Row],[VCMIN]] / 100, 0) * 12 + MOD(Table_hqolymsql14p_BridgeInventoryLocation_BRIDGEUNDERLOCATIONS[[#This Row],[VCMIN]], 100)</f>
        <v>378</v>
      </c>
      <c r="AA878">
        <f>Table_hqolymsql14p_BridgeInventoryLocation_BRIDGEUNDERLOCATIONS[[#This Row],[VCMIN_Inches]]-3</f>
        <v>375</v>
      </c>
      <c r="AB878">
        <f>(TRUNC((Table_hqolymsql14p_BridgeInventoryLocation_BRIDGEUNDERLOCATIONS[[#This Row],[Reported Inches]]/12))*100) + MOD(Table_hqolymsql14p_BridgeInventoryLocation_BRIDGEUNDERLOCATIONS[[#This Row],[Reported Inches]], 12)</f>
        <v>3103</v>
      </c>
    </row>
    <row r="879" spans="1:28" x14ac:dyDescent="0.3">
      <c r="A879">
        <v>878</v>
      </c>
      <c r="B879" t="s">
        <v>3107</v>
      </c>
      <c r="C879" t="s">
        <v>3108</v>
      </c>
      <c r="D879" t="s">
        <v>2314</v>
      </c>
      <c r="E879">
        <v>62.618000000000002</v>
      </c>
      <c r="G879">
        <v>0</v>
      </c>
      <c r="H879" t="s">
        <v>3109</v>
      </c>
      <c r="I879">
        <v>62.81</v>
      </c>
      <c r="J879" t="s">
        <v>34</v>
      </c>
      <c r="K879">
        <v>48.057853000000001</v>
      </c>
      <c r="L879">
        <v>-117.752256</v>
      </c>
      <c r="M879" t="s">
        <v>3110</v>
      </c>
      <c r="N879" t="s">
        <v>1517</v>
      </c>
      <c r="O879" t="s">
        <v>3111</v>
      </c>
      <c r="P879">
        <v>122</v>
      </c>
      <c r="Q879">
        <v>3310</v>
      </c>
      <c r="R879">
        <v>3310</v>
      </c>
      <c r="S879">
        <v>3310</v>
      </c>
      <c r="T879">
        <v>3310</v>
      </c>
      <c r="W879">
        <v>9999</v>
      </c>
      <c r="X879" t="s">
        <v>38</v>
      </c>
      <c r="Y879">
        <v>1</v>
      </c>
      <c r="Z879">
        <f>ROUND(Table_hqolymsql14p_BridgeInventoryLocation_BRIDGEUNDERLOCATIONS[[#This Row],[VCMIN]] / 100, 0) * 12 + MOD(Table_hqolymsql14p_BridgeInventoryLocation_BRIDGEUNDERLOCATIONS[[#This Row],[VCMIN]], 100)</f>
        <v>406</v>
      </c>
      <c r="AA879">
        <f>Table_hqolymsql14p_BridgeInventoryLocation_BRIDGEUNDERLOCATIONS[[#This Row],[VCMIN_Inches]]-3</f>
        <v>403</v>
      </c>
      <c r="AB879">
        <f>(TRUNC((Table_hqolymsql14p_BridgeInventoryLocation_BRIDGEUNDERLOCATIONS[[#This Row],[Reported Inches]]/12))*100) + MOD(Table_hqolymsql14p_BridgeInventoryLocation_BRIDGEUNDERLOCATIONS[[#This Row],[Reported Inches]], 12)</f>
        <v>3307</v>
      </c>
    </row>
    <row r="880" spans="1:28" x14ac:dyDescent="0.3">
      <c r="A880">
        <v>879</v>
      </c>
      <c r="B880" t="s">
        <v>3112</v>
      </c>
      <c r="C880" t="s">
        <v>3113</v>
      </c>
      <c r="D880" t="s">
        <v>2314</v>
      </c>
      <c r="E880">
        <v>359.66</v>
      </c>
      <c r="G880">
        <v>0</v>
      </c>
      <c r="H880" t="s">
        <v>104</v>
      </c>
      <c r="I880">
        <v>361.4</v>
      </c>
      <c r="J880" t="s">
        <v>34</v>
      </c>
      <c r="K880">
        <v>47.056401999999999</v>
      </c>
      <c r="L880">
        <v>-123.012727</v>
      </c>
      <c r="M880" t="s">
        <v>3114</v>
      </c>
      <c r="N880" t="s">
        <v>1535</v>
      </c>
      <c r="O880" t="s">
        <v>107</v>
      </c>
      <c r="P880">
        <v>186</v>
      </c>
      <c r="Q880">
        <v>1503</v>
      </c>
      <c r="R880">
        <v>1503</v>
      </c>
      <c r="S880">
        <v>1503</v>
      </c>
      <c r="T880">
        <v>1503</v>
      </c>
      <c r="W880">
        <v>9999</v>
      </c>
      <c r="X880" t="s">
        <v>38</v>
      </c>
      <c r="Y880">
        <v>1</v>
      </c>
      <c r="Z880">
        <f>ROUND(Table_hqolymsql14p_BridgeInventoryLocation_BRIDGEUNDERLOCATIONS[[#This Row],[VCMIN]] / 100, 0) * 12 + MOD(Table_hqolymsql14p_BridgeInventoryLocation_BRIDGEUNDERLOCATIONS[[#This Row],[VCMIN]], 100)</f>
        <v>183</v>
      </c>
      <c r="AA880">
        <f>Table_hqolymsql14p_BridgeInventoryLocation_BRIDGEUNDERLOCATIONS[[#This Row],[VCMIN_Inches]]-3</f>
        <v>180</v>
      </c>
      <c r="AB880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881" spans="1:28" x14ac:dyDescent="0.3">
      <c r="A881">
        <v>880</v>
      </c>
      <c r="B881" t="s">
        <v>180</v>
      </c>
      <c r="C881" t="s">
        <v>181</v>
      </c>
      <c r="D881" t="s">
        <v>2314</v>
      </c>
      <c r="E881">
        <v>0.193</v>
      </c>
      <c r="G881">
        <v>0</v>
      </c>
      <c r="H881" t="s">
        <v>3115</v>
      </c>
      <c r="I881">
        <v>0.19</v>
      </c>
      <c r="J881" t="s">
        <v>34</v>
      </c>
      <c r="K881">
        <v>47.571119000000003</v>
      </c>
      <c r="L881">
        <v>-122.321467</v>
      </c>
      <c r="M881" t="s">
        <v>3116</v>
      </c>
      <c r="N881" t="s">
        <v>70</v>
      </c>
      <c r="O881" t="s">
        <v>183</v>
      </c>
      <c r="P881">
        <v>1664</v>
      </c>
      <c r="Q881">
        <v>6210</v>
      </c>
      <c r="R881">
        <v>6200</v>
      </c>
      <c r="U881">
        <v>6210</v>
      </c>
      <c r="V881">
        <v>6200</v>
      </c>
      <c r="W881">
        <v>9999</v>
      </c>
      <c r="X881" t="s">
        <v>3106</v>
      </c>
      <c r="Y881">
        <v>1</v>
      </c>
      <c r="Z881">
        <f>ROUND(Table_hqolymsql14p_BridgeInventoryLocation_BRIDGEUNDERLOCATIONS[[#This Row],[VCMIN]] / 100, 0) * 12 + MOD(Table_hqolymsql14p_BridgeInventoryLocation_BRIDGEUNDERLOCATIONS[[#This Row],[VCMIN]], 100)</f>
        <v>744</v>
      </c>
      <c r="AA881">
        <f>Table_hqolymsql14p_BridgeInventoryLocation_BRIDGEUNDERLOCATIONS[[#This Row],[VCMIN_Inches]]-3</f>
        <v>741</v>
      </c>
      <c r="AB881">
        <f>(TRUNC((Table_hqolymsql14p_BridgeInventoryLocation_BRIDGEUNDERLOCATIONS[[#This Row],[Reported Inches]]/12))*100) + MOD(Table_hqolymsql14p_BridgeInventoryLocation_BRIDGEUNDERLOCATIONS[[#This Row],[Reported Inches]], 12)</f>
        <v>6109</v>
      </c>
    </row>
    <row r="882" spans="1:28" x14ac:dyDescent="0.3">
      <c r="A882">
        <v>881</v>
      </c>
      <c r="B882" t="s">
        <v>2127</v>
      </c>
      <c r="C882" t="s">
        <v>2128</v>
      </c>
      <c r="D882" t="s">
        <v>2314</v>
      </c>
      <c r="E882">
        <v>274.02999999999997</v>
      </c>
      <c r="G882">
        <v>0</v>
      </c>
      <c r="H882" t="s">
        <v>33</v>
      </c>
      <c r="I882">
        <v>276.32</v>
      </c>
      <c r="J882" t="s">
        <v>34</v>
      </c>
      <c r="K882">
        <v>47.619883000000002</v>
      </c>
      <c r="L882">
        <v>-117.502745</v>
      </c>
      <c r="M882" t="s">
        <v>2129</v>
      </c>
      <c r="N882" t="s">
        <v>2130</v>
      </c>
      <c r="O882" t="s">
        <v>37</v>
      </c>
      <c r="P882">
        <v>213</v>
      </c>
      <c r="Q882">
        <v>1704</v>
      </c>
      <c r="R882">
        <v>1704</v>
      </c>
      <c r="S882">
        <v>1704</v>
      </c>
      <c r="T882">
        <v>1704</v>
      </c>
      <c r="U882">
        <v>1606</v>
      </c>
      <c r="V882">
        <v>1606</v>
      </c>
      <c r="W882">
        <v>9999</v>
      </c>
      <c r="X882" t="s">
        <v>38</v>
      </c>
      <c r="Y882">
        <v>1</v>
      </c>
      <c r="Z882">
        <f>ROUND(Table_hqolymsql14p_BridgeInventoryLocation_BRIDGEUNDERLOCATIONS[[#This Row],[VCMIN]] / 100, 0) * 12 + MOD(Table_hqolymsql14p_BridgeInventoryLocation_BRIDGEUNDERLOCATIONS[[#This Row],[VCMIN]], 100)</f>
        <v>208</v>
      </c>
      <c r="AA882">
        <f>Table_hqolymsql14p_BridgeInventoryLocation_BRIDGEUNDERLOCATIONS[[#This Row],[VCMIN_Inches]]-3</f>
        <v>205</v>
      </c>
      <c r="AB882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883" spans="1:28" x14ac:dyDescent="0.3">
      <c r="A883">
        <v>882</v>
      </c>
      <c r="B883" t="s">
        <v>2506</v>
      </c>
      <c r="C883" t="s">
        <v>2507</v>
      </c>
      <c r="D883" t="s">
        <v>2314</v>
      </c>
      <c r="E883">
        <v>13.3</v>
      </c>
      <c r="G883">
        <v>0</v>
      </c>
      <c r="H883" t="s">
        <v>98</v>
      </c>
      <c r="I883">
        <v>13.31</v>
      </c>
      <c r="J883" t="s">
        <v>34</v>
      </c>
      <c r="K883">
        <v>47.610050000000001</v>
      </c>
      <c r="L883">
        <v>-122.188362</v>
      </c>
      <c r="M883" t="s">
        <v>2508</v>
      </c>
      <c r="N883" t="s">
        <v>2509</v>
      </c>
      <c r="O883" t="s">
        <v>101</v>
      </c>
      <c r="P883">
        <v>260</v>
      </c>
      <c r="Q883">
        <v>1711</v>
      </c>
      <c r="R883">
        <v>1701</v>
      </c>
      <c r="S883">
        <v>1711</v>
      </c>
      <c r="T883">
        <v>1701</v>
      </c>
      <c r="U883">
        <v>1808</v>
      </c>
      <c r="V883">
        <v>1703</v>
      </c>
      <c r="W883">
        <v>9999</v>
      </c>
      <c r="X883" t="s">
        <v>38</v>
      </c>
      <c r="Y883">
        <v>1</v>
      </c>
      <c r="Z883">
        <f>ROUND(Table_hqolymsql14p_BridgeInventoryLocation_BRIDGEUNDERLOCATIONS[[#This Row],[VCMIN]] / 100, 0) * 12 + MOD(Table_hqolymsql14p_BridgeInventoryLocation_BRIDGEUNDERLOCATIONS[[#This Row],[VCMIN]], 100)</f>
        <v>205</v>
      </c>
      <c r="AA883">
        <f>Table_hqolymsql14p_BridgeInventoryLocation_BRIDGEUNDERLOCATIONS[[#This Row],[VCMIN_Inches]]-3</f>
        <v>202</v>
      </c>
      <c r="AB88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884" spans="1:28" x14ac:dyDescent="0.3">
      <c r="A884">
        <v>883</v>
      </c>
      <c r="B884" t="s">
        <v>3117</v>
      </c>
      <c r="C884" t="s">
        <v>3118</v>
      </c>
      <c r="D884" t="s">
        <v>2314</v>
      </c>
      <c r="E884">
        <v>58.831000000000003</v>
      </c>
      <c r="G884">
        <v>0</v>
      </c>
      <c r="H884" t="s">
        <v>296</v>
      </c>
      <c r="I884">
        <v>58.92</v>
      </c>
      <c r="J884" t="s">
        <v>34</v>
      </c>
      <c r="K884">
        <v>45.717869999999998</v>
      </c>
      <c r="L884">
        <v>-121.610688</v>
      </c>
      <c r="M884" t="s">
        <v>3119</v>
      </c>
      <c r="N884" t="s">
        <v>298</v>
      </c>
      <c r="O884" t="s">
        <v>3119</v>
      </c>
      <c r="P884">
        <v>257</v>
      </c>
      <c r="Q884">
        <v>1400</v>
      </c>
      <c r="R884">
        <v>1303</v>
      </c>
      <c r="S884">
        <v>1400</v>
      </c>
      <c r="T884">
        <v>1303</v>
      </c>
      <c r="W884">
        <v>9999</v>
      </c>
      <c r="X884" t="s">
        <v>38</v>
      </c>
      <c r="Y884">
        <v>1</v>
      </c>
      <c r="Z884">
        <f>ROUND(Table_hqolymsql14p_BridgeInventoryLocation_BRIDGEUNDERLOCATIONS[[#This Row],[VCMIN]] / 100, 0) * 12 + MOD(Table_hqolymsql14p_BridgeInventoryLocation_BRIDGEUNDERLOCATIONS[[#This Row],[VCMIN]], 100)</f>
        <v>159</v>
      </c>
      <c r="AA884">
        <f>Table_hqolymsql14p_BridgeInventoryLocation_BRIDGEUNDERLOCATIONS[[#This Row],[VCMIN_Inches]]-3</f>
        <v>156</v>
      </c>
      <c r="AB884">
        <f>(TRUNC((Table_hqolymsql14p_BridgeInventoryLocation_BRIDGEUNDERLOCATIONS[[#This Row],[Reported Inches]]/12))*100) + MOD(Table_hqolymsql14p_BridgeInventoryLocation_BRIDGEUNDERLOCATIONS[[#This Row],[Reported Inches]], 12)</f>
        <v>1300</v>
      </c>
    </row>
    <row r="885" spans="1:28" x14ac:dyDescent="0.3">
      <c r="A885">
        <v>884</v>
      </c>
      <c r="B885" t="s">
        <v>989</v>
      </c>
      <c r="C885" t="s">
        <v>990</v>
      </c>
      <c r="D885" t="s">
        <v>2314</v>
      </c>
      <c r="E885">
        <v>26.73</v>
      </c>
      <c r="G885">
        <v>0</v>
      </c>
      <c r="H885" t="s">
        <v>98</v>
      </c>
      <c r="I885">
        <v>26.75</v>
      </c>
      <c r="J885" t="s">
        <v>34</v>
      </c>
      <c r="K885">
        <v>47.794995</v>
      </c>
      <c r="L885">
        <v>-122.21417700000001</v>
      </c>
      <c r="M885" t="s">
        <v>991</v>
      </c>
      <c r="N885" t="s">
        <v>992</v>
      </c>
      <c r="O885" t="s">
        <v>101</v>
      </c>
      <c r="P885">
        <v>341</v>
      </c>
      <c r="Q885">
        <v>1706</v>
      </c>
      <c r="R885">
        <v>1703</v>
      </c>
      <c r="S885">
        <v>1706</v>
      </c>
      <c r="T885">
        <v>1703</v>
      </c>
      <c r="U885">
        <v>2002</v>
      </c>
      <c r="V885">
        <v>2002</v>
      </c>
      <c r="W885">
        <v>9999</v>
      </c>
      <c r="X885" t="s">
        <v>38</v>
      </c>
      <c r="Y885">
        <v>1</v>
      </c>
      <c r="Z885">
        <f>ROUND(Table_hqolymsql14p_BridgeInventoryLocation_BRIDGEUNDERLOCATIONS[[#This Row],[VCMIN]] / 100, 0) * 12 + MOD(Table_hqolymsql14p_BridgeInventoryLocation_BRIDGEUNDERLOCATIONS[[#This Row],[VCMIN]], 100)</f>
        <v>207</v>
      </c>
      <c r="AA885">
        <f>Table_hqolymsql14p_BridgeInventoryLocation_BRIDGEUNDERLOCATIONS[[#This Row],[VCMIN_Inches]]-3</f>
        <v>204</v>
      </c>
      <c r="AB88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886" spans="1:28" x14ac:dyDescent="0.3">
      <c r="A886">
        <v>885</v>
      </c>
      <c r="B886" t="s">
        <v>3120</v>
      </c>
      <c r="C886" t="s">
        <v>3121</v>
      </c>
      <c r="D886" t="s">
        <v>2314</v>
      </c>
      <c r="E886">
        <v>21.28</v>
      </c>
      <c r="G886">
        <v>0</v>
      </c>
      <c r="H886" t="s">
        <v>3122</v>
      </c>
      <c r="I886">
        <v>21.26</v>
      </c>
      <c r="J886" t="s">
        <v>34</v>
      </c>
      <c r="K886">
        <v>48.714098</v>
      </c>
      <c r="L886">
        <v>-122.474705</v>
      </c>
      <c r="M886" t="s">
        <v>3123</v>
      </c>
      <c r="N886" t="s">
        <v>113</v>
      </c>
      <c r="O886" t="s">
        <v>3124</v>
      </c>
      <c r="P886">
        <v>169</v>
      </c>
      <c r="Q886">
        <v>1606</v>
      </c>
      <c r="R886">
        <v>1603</v>
      </c>
      <c r="S886">
        <v>1606</v>
      </c>
      <c r="T886">
        <v>1603</v>
      </c>
      <c r="W886">
        <v>9999</v>
      </c>
      <c r="X886" t="s">
        <v>38</v>
      </c>
      <c r="Y886">
        <v>1</v>
      </c>
      <c r="Z886">
        <f>ROUND(Table_hqolymsql14p_BridgeInventoryLocation_BRIDGEUNDERLOCATIONS[[#This Row],[VCMIN]] / 100, 0) * 12 + MOD(Table_hqolymsql14p_BridgeInventoryLocation_BRIDGEUNDERLOCATIONS[[#This Row],[VCMIN]], 100)</f>
        <v>195</v>
      </c>
      <c r="AA886">
        <f>Table_hqolymsql14p_BridgeInventoryLocation_BRIDGEUNDERLOCATIONS[[#This Row],[VCMIN_Inches]]-3</f>
        <v>192</v>
      </c>
      <c r="AB886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887" spans="1:28" x14ac:dyDescent="0.3">
      <c r="A887">
        <v>886</v>
      </c>
      <c r="B887" t="s">
        <v>3125</v>
      </c>
      <c r="C887" t="s">
        <v>3126</v>
      </c>
      <c r="D887" t="s">
        <v>2314</v>
      </c>
      <c r="E887">
        <v>0.08</v>
      </c>
      <c r="G887">
        <v>0</v>
      </c>
      <c r="H887" t="s">
        <v>3127</v>
      </c>
      <c r="I887">
        <v>0.08</v>
      </c>
      <c r="J887" t="s">
        <v>34</v>
      </c>
      <c r="K887">
        <v>47.434493000000003</v>
      </c>
      <c r="L887">
        <v>-122.271103</v>
      </c>
      <c r="M887" t="s">
        <v>3128</v>
      </c>
      <c r="N887" t="s">
        <v>3129</v>
      </c>
      <c r="O887" t="s">
        <v>3130</v>
      </c>
      <c r="P887">
        <v>227</v>
      </c>
      <c r="Q887">
        <v>1906</v>
      </c>
      <c r="R887">
        <v>1906</v>
      </c>
      <c r="U887">
        <v>1906</v>
      </c>
      <c r="V887">
        <v>1906</v>
      </c>
      <c r="W887">
        <v>9999</v>
      </c>
      <c r="X887" t="s">
        <v>38</v>
      </c>
      <c r="Y887">
        <v>1</v>
      </c>
      <c r="Z887">
        <f>ROUND(Table_hqolymsql14p_BridgeInventoryLocation_BRIDGEUNDERLOCATIONS[[#This Row],[VCMIN]] / 100, 0) * 12 + MOD(Table_hqolymsql14p_BridgeInventoryLocation_BRIDGEUNDERLOCATIONS[[#This Row],[VCMIN]], 100)</f>
        <v>234</v>
      </c>
      <c r="AA887">
        <f>Table_hqolymsql14p_BridgeInventoryLocation_BRIDGEUNDERLOCATIONS[[#This Row],[VCMIN_Inches]]-3</f>
        <v>231</v>
      </c>
      <c r="AB887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888" spans="1:28" x14ac:dyDescent="0.3">
      <c r="A888">
        <v>887</v>
      </c>
      <c r="B888" t="s">
        <v>1553</v>
      </c>
      <c r="C888" t="s">
        <v>1554</v>
      </c>
      <c r="D888" t="s">
        <v>2314</v>
      </c>
      <c r="E888">
        <v>29.643999999999998</v>
      </c>
      <c r="G888">
        <v>0</v>
      </c>
      <c r="H888" t="s">
        <v>344</v>
      </c>
      <c r="I888">
        <v>35.9</v>
      </c>
      <c r="J888" t="s">
        <v>34</v>
      </c>
      <c r="K888">
        <v>47.668294000000003</v>
      </c>
      <c r="L888">
        <v>-122.347291</v>
      </c>
      <c r="M888" t="s">
        <v>345</v>
      </c>
      <c r="N888" t="s">
        <v>346</v>
      </c>
      <c r="O888" t="s">
        <v>347</v>
      </c>
      <c r="P888">
        <v>77</v>
      </c>
      <c r="Q888">
        <v>1808</v>
      </c>
      <c r="R888">
        <v>1508</v>
      </c>
      <c r="S888">
        <v>1808</v>
      </c>
      <c r="T888">
        <v>1508</v>
      </c>
      <c r="U888">
        <v>1809</v>
      </c>
      <c r="V888">
        <v>1504</v>
      </c>
      <c r="W888">
        <v>9999</v>
      </c>
      <c r="X888" t="s">
        <v>38</v>
      </c>
      <c r="Y888">
        <v>1</v>
      </c>
      <c r="Z888">
        <f>ROUND(Table_hqolymsql14p_BridgeInventoryLocation_BRIDGEUNDERLOCATIONS[[#This Row],[VCMIN]] / 100, 0) * 12 + MOD(Table_hqolymsql14p_BridgeInventoryLocation_BRIDGEUNDERLOCATIONS[[#This Row],[VCMIN]], 100)</f>
        <v>188</v>
      </c>
      <c r="AA888">
        <f>Table_hqolymsql14p_BridgeInventoryLocation_BRIDGEUNDERLOCATIONS[[#This Row],[VCMIN_Inches]]-3</f>
        <v>185</v>
      </c>
      <c r="AB888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889" spans="1:28" x14ac:dyDescent="0.3">
      <c r="A889">
        <v>888</v>
      </c>
      <c r="B889" t="s">
        <v>2511</v>
      </c>
      <c r="C889" t="s">
        <v>2512</v>
      </c>
      <c r="D889" t="s">
        <v>2314</v>
      </c>
      <c r="E889">
        <v>1E-3</v>
      </c>
      <c r="G889">
        <v>0</v>
      </c>
      <c r="H889" t="s">
        <v>3131</v>
      </c>
      <c r="I889">
        <v>0</v>
      </c>
      <c r="J889" t="s">
        <v>34</v>
      </c>
      <c r="K889">
        <v>47.618448999999998</v>
      </c>
      <c r="L889">
        <v>-122.329095</v>
      </c>
      <c r="M889" t="s">
        <v>3132</v>
      </c>
      <c r="N889" t="s">
        <v>2514</v>
      </c>
      <c r="O889" t="s">
        <v>113</v>
      </c>
      <c r="P889">
        <v>321</v>
      </c>
      <c r="Q889">
        <v>1803</v>
      </c>
      <c r="R889">
        <v>1601</v>
      </c>
      <c r="S889">
        <v>1803</v>
      </c>
      <c r="T889">
        <v>1601</v>
      </c>
      <c r="W889">
        <v>9999</v>
      </c>
      <c r="X889" t="s">
        <v>32</v>
      </c>
      <c r="Y889">
        <v>1</v>
      </c>
      <c r="Z889">
        <f>ROUND(Table_hqolymsql14p_BridgeInventoryLocation_BRIDGEUNDERLOCATIONS[[#This Row],[VCMIN]] / 100, 0) * 12 + MOD(Table_hqolymsql14p_BridgeInventoryLocation_BRIDGEUNDERLOCATIONS[[#This Row],[VCMIN]], 100)</f>
        <v>193</v>
      </c>
      <c r="AA889">
        <f>Table_hqolymsql14p_BridgeInventoryLocation_BRIDGEUNDERLOCATIONS[[#This Row],[VCMIN_Inches]]-3</f>
        <v>190</v>
      </c>
      <c r="AB889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890" spans="1:28" x14ac:dyDescent="0.3">
      <c r="A890">
        <v>889</v>
      </c>
      <c r="B890" t="s">
        <v>3133</v>
      </c>
      <c r="C890" t="s">
        <v>3134</v>
      </c>
      <c r="D890" t="s">
        <v>2314</v>
      </c>
      <c r="E890">
        <v>0.217</v>
      </c>
      <c r="G890">
        <v>0</v>
      </c>
      <c r="H890" t="s">
        <v>3135</v>
      </c>
      <c r="I890">
        <v>0.22</v>
      </c>
      <c r="J890" t="s">
        <v>34</v>
      </c>
      <c r="K890">
        <v>47.980654000000001</v>
      </c>
      <c r="L890">
        <v>-122.187988</v>
      </c>
      <c r="M890" t="s">
        <v>2692</v>
      </c>
      <c r="N890" t="s">
        <v>616</v>
      </c>
      <c r="O890" t="s">
        <v>270</v>
      </c>
      <c r="P890">
        <v>39</v>
      </c>
      <c r="Q890">
        <v>1606</v>
      </c>
      <c r="R890">
        <v>1606</v>
      </c>
      <c r="U890">
        <v>1606</v>
      </c>
      <c r="V890">
        <v>1606</v>
      </c>
      <c r="W890">
        <v>9999</v>
      </c>
      <c r="X890" t="s">
        <v>38</v>
      </c>
      <c r="Y890">
        <v>1</v>
      </c>
      <c r="Z890">
        <f>ROUND(Table_hqolymsql14p_BridgeInventoryLocation_BRIDGEUNDERLOCATIONS[[#This Row],[VCMIN]] / 100, 0) * 12 + MOD(Table_hqolymsql14p_BridgeInventoryLocation_BRIDGEUNDERLOCATIONS[[#This Row],[VCMIN]], 100)</f>
        <v>198</v>
      </c>
      <c r="AA890">
        <f>Table_hqolymsql14p_BridgeInventoryLocation_BRIDGEUNDERLOCATIONS[[#This Row],[VCMIN_Inches]]-3</f>
        <v>195</v>
      </c>
      <c r="AB89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891" spans="1:28" x14ac:dyDescent="0.3">
      <c r="A891">
        <v>890</v>
      </c>
      <c r="B891" t="s">
        <v>3136</v>
      </c>
      <c r="C891" t="s">
        <v>3137</v>
      </c>
      <c r="D891" t="s">
        <v>2314</v>
      </c>
      <c r="E891">
        <v>0.61399999999999999</v>
      </c>
      <c r="G891">
        <v>0</v>
      </c>
      <c r="H891" t="s">
        <v>2842</v>
      </c>
      <c r="I891">
        <v>0.61</v>
      </c>
      <c r="J891" t="s">
        <v>34</v>
      </c>
      <c r="K891">
        <v>47.594890999999997</v>
      </c>
      <c r="L891">
        <v>-122.319761</v>
      </c>
      <c r="M891" t="s">
        <v>3138</v>
      </c>
      <c r="N891" t="s">
        <v>3139</v>
      </c>
      <c r="O891" t="s">
        <v>1611</v>
      </c>
      <c r="P891">
        <v>749</v>
      </c>
      <c r="Q891">
        <v>1705</v>
      </c>
      <c r="R891">
        <v>1705</v>
      </c>
      <c r="S891">
        <v>1705</v>
      </c>
      <c r="T891">
        <v>1705</v>
      </c>
      <c r="W891">
        <v>9999</v>
      </c>
      <c r="X891" t="s">
        <v>38</v>
      </c>
      <c r="Y891">
        <v>1</v>
      </c>
      <c r="Z891">
        <f>ROUND(Table_hqolymsql14p_BridgeInventoryLocation_BRIDGEUNDERLOCATIONS[[#This Row],[VCMIN]] / 100, 0) * 12 + MOD(Table_hqolymsql14p_BridgeInventoryLocation_BRIDGEUNDERLOCATIONS[[#This Row],[VCMIN]], 100)</f>
        <v>209</v>
      </c>
      <c r="AA891">
        <f>Table_hqolymsql14p_BridgeInventoryLocation_BRIDGEUNDERLOCATIONS[[#This Row],[VCMIN_Inches]]-3</f>
        <v>206</v>
      </c>
      <c r="AB891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892" spans="1:28" x14ac:dyDescent="0.3">
      <c r="A892">
        <v>891</v>
      </c>
      <c r="B892" t="s">
        <v>1575</v>
      </c>
      <c r="C892" t="s">
        <v>1576</v>
      </c>
      <c r="D892" t="s">
        <v>2314</v>
      </c>
      <c r="E892">
        <v>0.32500000000000001</v>
      </c>
      <c r="G892">
        <v>0</v>
      </c>
      <c r="H892" t="s">
        <v>3140</v>
      </c>
      <c r="I892">
        <v>0.32</v>
      </c>
      <c r="J892" t="s">
        <v>34</v>
      </c>
      <c r="K892">
        <v>47.608035000000001</v>
      </c>
      <c r="L892">
        <v>-122.330623</v>
      </c>
      <c r="M892" t="s">
        <v>3141</v>
      </c>
      <c r="N892" t="s">
        <v>1578</v>
      </c>
      <c r="O892" t="s">
        <v>113</v>
      </c>
      <c r="P892">
        <v>279</v>
      </c>
      <c r="Q892">
        <v>1509</v>
      </c>
      <c r="R892">
        <v>1509</v>
      </c>
      <c r="S892">
        <v>1509</v>
      </c>
      <c r="T892">
        <v>1509</v>
      </c>
      <c r="W892">
        <v>9999</v>
      </c>
      <c r="X892" t="s">
        <v>32</v>
      </c>
      <c r="Y892">
        <v>1</v>
      </c>
      <c r="Z892">
        <f>ROUND(Table_hqolymsql14p_BridgeInventoryLocation_BRIDGEUNDERLOCATIONS[[#This Row],[VCMIN]] / 100, 0) * 12 + MOD(Table_hqolymsql14p_BridgeInventoryLocation_BRIDGEUNDERLOCATIONS[[#This Row],[VCMIN]], 100)</f>
        <v>189</v>
      </c>
      <c r="AA892">
        <f>Table_hqolymsql14p_BridgeInventoryLocation_BRIDGEUNDERLOCATIONS[[#This Row],[VCMIN_Inches]]-3</f>
        <v>186</v>
      </c>
      <c r="AB892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893" spans="1:28" x14ac:dyDescent="0.3">
      <c r="A893">
        <v>892</v>
      </c>
      <c r="B893" t="s">
        <v>348</v>
      </c>
      <c r="C893" t="s">
        <v>349</v>
      </c>
      <c r="D893" t="s">
        <v>2314</v>
      </c>
      <c r="E893">
        <v>292.62</v>
      </c>
      <c r="G893">
        <v>0</v>
      </c>
      <c r="H893" t="s">
        <v>33</v>
      </c>
      <c r="I893">
        <v>294.93</v>
      </c>
      <c r="J893" t="s">
        <v>34</v>
      </c>
      <c r="K893">
        <v>47.665506000000001</v>
      </c>
      <c r="L893">
        <v>-117.132948</v>
      </c>
      <c r="M893" t="s">
        <v>350</v>
      </c>
      <c r="N893" t="s">
        <v>351</v>
      </c>
      <c r="O893" t="s">
        <v>37</v>
      </c>
      <c r="P893">
        <v>308</v>
      </c>
      <c r="Q893">
        <v>1500</v>
      </c>
      <c r="R893">
        <v>1500</v>
      </c>
      <c r="S893">
        <v>1500</v>
      </c>
      <c r="T893">
        <v>1500</v>
      </c>
      <c r="U893">
        <v>1411</v>
      </c>
      <c r="V893">
        <v>1410</v>
      </c>
      <c r="W893">
        <v>9999</v>
      </c>
      <c r="X893" t="s">
        <v>38</v>
      </c>
      <c r="Y893">
        <v>1</v>
      </c>
      <c r="Z893">
        <f>ROUND(Table_hqolymsql14p_BridgeInventoryLocation_BRIDGEUNDERLOCATIONS[[#This Row],[VCMIN]] / 100, 0) * 12 + MOD(Table_hqolymsql14p_BridgeInventoryLocation_BRIDGEUNDERLOCATIONS[[#This Row],[VCMIN]], 100)</f>
        <v>180</v>
      </c>
      <c r="AA893">
        <f>Table_hqolymsql14p_BridgeInventoryLocation_BRIDGEUNDERLOCATIONS[[#This Row],[VCMIN_Inches]]-3</f>
        <v>177</v>
      </c>
      <c r="AB893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894" spans="1:28" x14ac:dyDescent="0.3">
      <c r="A894">
        <v>893</v>
      </c>
      <c r="B894" t="s">
        <v>2408</v>
      </c>
      <c r="C894" t="s">
        <v>2409</v>
      </c>
      <c r="D894" t="s">
        <v>2314</v>
      </c>
      <c r="E894">
        <v>146.93</v>
      </c>
      <c r="G894">
        <v>0</v>
      </c>
      <c r="H894" t="s">
        <v>33</v>
      </c>
      <c r="I894">
        <v>148.65</v>
      </c>
      <c r="J894" t="s">
        <v>34</v>
      </c>
      <c r="K894">
        <v>47.071835</v>
      </c>
      <c r="L894">
        <v>-119.876043</v>
      </c>
      <c r="M894" t="s">
        <v>2410</v>
      </c>
      <c r="N894" t="s">
        <v>2411</v>
      </c>
      <c r="O894" t="s">
        <v>37</v>
      </c>
      <c r="P894">
        <v>287</v>
      </c>
      <c r="Q894">
        <v>1700</v>
      </c>
      <c r="R894">
        <v>1607</v>
      </c>
      <c r="S894">
        <v>1700</v>
      </c>
      <c r="T894">
        <v>1607</v>
      </c>
      <c r="U894">
        <v>1610</v>
      </c>
      <c r="V894">
        <v>1608</v>
      </c>
      <c r="W894">
        <v>9999</v>
      </c>
      <c r="X894" t="s">
        <v>38</v>
      </c>
      <c r="Y894">
        <v>1</v>
      </c>
      <c r="Z894">
        <f>ROUND(Table_hqolymsql14p_BridgeInventoryLocation_BRIDGEUNDERLOCATIONS[[#This Row],[VCMIN]] / 100, 0) * 12 + MOD(Table_hqolymsql14p_BridgeInventoryLocation_BRIDGEUNDERLOCATIONS[[#This Row],[VCMIN]], 100)</f>
        <v>199</v>
      </c>
      <c r="AA894">
        <f>Table_hqolymsql14p_BridgeInventoryLocation_BRIDGEUNDERLOCATIONS[[#This Row],[VCMIN_Inches]]-3</f>
        <v>196</v>
      </c>
      <c r="AB89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895" spans="1:28" x14ac:dyDescent="0.3">
      <c r="A895">
        <v>894</v>
      </c>
      <c r="B895" t="s">
        <v>1645</v>
      </c>
      <c r="C895" t="s">
        <v>1646</v>
      </c>
      <c r="D895" t="s">
        <v>2314</v>
      </c>
      <c r="E895">
        <v>4.93</v>
      </c>
      <c r="G895">
        <v>0</v>
      </c>
      <c r="H895" t="s">
        <v>57</v>
      </c>
      <c r="I895">
        <v>4.66</v>
      </c>
      <c r="J895" t="s">
        <v>34</v>
      </c>
      <c r="K895">
        <v>47.377983999999998</v>
      </c>
      <c r="L895">
        <v>-122.24427799999999</v>
      </c>
      <c r="M895" t="s">
        <v>961</v>
      </c>
      <c r="N895" t="s">
        <v>748</v>
      </c>
      <c r="O895" t="s">
        <v>59</v>
      </c>
      <c r="P895">
        <v>190</v>
      </c>
      <c r="Q895">
        <v>1606</v>
      </c>
      <c r="R895">
        <v>1606</v>
      </c>
      <c r="S895">
        <v>1606</v>
      </c>
      <c r="T895">
        <v>1606</v>
      </c>
      <c r="U895">
        <v>1606</v>
      </c>
      <c r="V895">
        <v>1606</v>
      </c>
      <c r="W895">
        <v>9999</v>
      </c>
      <c r="X895" t="s">
        <v>38</v>
      </c>
      <c r="Y895">
        <v>1</v>
      </c>
      <c r="Z895">
        <f>ROUND(Table_hqolymsql14p_BridgeInventoryLocation_BRIDGEUNDERLOCATIONS[[#This Row],[VCMIN]] / 100, 0) * 12 + MOD(Table_hqolymsql14p_BridgeInventoryLocation_BRIDGEUNDERLOCATIONS[[#This Row],[VCMIN]], 100)</f>
        <v>198</v>
      </c>
      <c r="AA895">
        <f>Table_hqolymsql14p_BridgeInventoryLocation_BRIDGEUNDERLOCATIONS[[#This Row],[VCMIN_Inches]]-3</f>
        <v>195</v>
      </c>
      <c r="AB89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896" spans="1:28" x14ac:dyDescent="0.3">
      <c r="A896">
        <v>895</v>
      </c>
      <c r="B896" t="s">
        <v>3142</v>
      </c>
      <c r="C896" t="s">
        <v>3143</v>
      </c>
      <c r="D896" t="s">
        <v>2314</v>
      </c>
      <c r="E896">
        <v>279.04399999999998</v>
      </c>
      <c r="G896">
        <v>0</v>
      </c>
      <c r="H896" t="s">
        <v>397</v>
      </c>
      <c r="I896">
        <v>287.18</v>
      </c>
      <c r="J896" t="s">
        <v>34</v>
      </c>
      <c r="K896">
        <v>47.657147999999999</v>
      </c>
      <c r="L896">
        <v>-117.411237</v>
      </c>
      <c r="M896" t="s">
        <v>3144</v>
      </c>
      <c r="N896" t="s">
        <v>3145</v>
      </c>
      <c r="O896" t="s">
        <v>3146</v>
      </c>
      <c r="P896">
        <v>320</v>
      </c>
      <c r="Q896">
        <v>1400</v>
      </c>
      <c r="R896">
        <v>1305</v>
      </c>
      <c r="S896">
        <v>1400</v>
      </c>
      <c r="T896">
        <v>1305</v>
      </c>
      <c r="W896">
        <v>9999</v>
      </c>
      <c r="X896" t="s">
        <v>38</v>
      </c>
      <c r="Y896">
        <v>1</v>
      </c>
      <c r="Z896">
        <f>ROUND(Table_hqolymsql14p_BridgeInventoryLocation_BRIDGEUNDERLOCATIONS[[#This Row],[VCMIN]] / 100, 0) * 12 + MOD(Table_hqolymsql14p_BridgeInventoryLocation_BRIDGEUNDERLOCATIONS[[#This Row],[VCMIN]], 100)</f>
        <v>161</v>
      </c>
      <c r="AA896">
        <f>Table_hqolymsql14p_BridgeInventoryLocation_BRIDGEUNDERLOCATIONS[[#This Row],[VCMIN_Inches]]-3</f>
        <v>158</v>
      </c>
      <c r="AB896">
        <f>(TRUNC((Table_hqolymsql14p_BridgeInventoryLocation_BRIDGEUNDERLOCATIONS[[#This Row],[Reported Inches]]/12))*100) + MOD(Table_hqolymsql14p_BridgeInventoryLocation_BRIDGEUNDERLOCATIONS[[#This Row],[Reported Inches]], 12)</f>
        <v>1302</v>
      </c>
    </row>
    <row r="897" spans="1:28" x14ac:dyDescent="0.3">
      <c r="A897">
        <v>896</v>
      </c>
      <c r="B897" t="s">
        <v>3147</v>
      </c>
      <c r="C897" t="s">
        <v>3148</v>
      </c>
      <c r="D897" t="s">
        <v>2314</v>
      </c>
      <c r="E897">
        <v>7.0000000000000007E-2</v>
      </c>
      <c r="G897">
        <v>0</v>
      </c>
      <c r="H897" t="s">
        <v>3149</v>
      </c>
      <c r="I897">
        <v>7.0000000000000007E-2</v>
      </c>
      <c r="J897" t="s">
        <v>34</v>
      </c>
      <c r="K897">
        <v>46.234197999999999</v>
      </c>
      <c r="L897">
        <v>-119.131598</v>
      </c>
      <c r="M897" t="s">
        <v>3150</v>
      </c>
      <c r="N897" t="s">
        <v>3151</v>
      </c>
      <c r="O897" t="s">
        <v>237</v>
      </c>
      <c r="P897">
        <v>252</v>
      </c>
      <c r="Q897">
        <v>2004</v>
      </c>
      <c r="R897">
        <v>1906</v>
      </c>
      <c r="S897">
        <v>2004</v>
      </c>
      <c r="T897">
        <v>1906</v>
      </c>
      <c r="W897">
        <v>9999</v>
      </c>
      <c r="X897" t="s">
        <v>89</v>
      </c>
      <c r="Y897">
        <v>1</v>
      </c>
      <c r="Z897">
        <f>ROUND(Table_hqolymsql14p_BridgeInventoryLocation_BRIDGEUNDERLOCATIONS[[#This Row],[VCMIN]] / 100, 0) * 12 + MOD(Table_hqolymsql14p_BridgeInventoryLocation_BRIDGEUNDERLOCATIONS[[#This Row],[VCMIN]], 100)</f>
        <v>234</v>
      </c>
      <c r="AA897">
        <f>Table_hqolymsql14p_BridgeInventoryLocation_BRIDGEUNDERLOCATIONS[[#This Row],[VCMIN_Inches]]-3</f>
        <v>231</v>
      </c>
      <c r="AB897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898" spans="1:28" x14ac:dyDescent="0.3">
      <c r="A898">
        <v>897</v>
      </c>
      <c r="B898" t="s">
        <v>3152</v>
      </c>
      <c r="C898" t="s">
        <v>3153</v>
      </c>
      <c r="D898" t="s">
        <v>2314</v>
      </c>
      <c r="E898">
        <v>35.622</v>
      </c>
      <c r="G898">
        <v>0</v>
      </c>
      <c r="H898" t="s">
        <v>3154</v>
      </c>
      <c r="I898">
        <v>35.58</v>
      </c>
      <c r="J898" t="s">
        <v>34</v>
      </c>
      <c r="K898">
        <v>47.213751000000002</v>
      </c>
      <c r="L898">
        <v>-117.89476999999999</v>
      </c>
      <c r="M898" t="s">
        <v>3155</v>
      </c>
      <c r="N898" t="s">
        <v>3156</v>
      </c>
      <c r="O898" t="s">
        <v>3157</v>
      </c>
      <c r="P898">
        <v>125</v>
      </c>
      <c r="Q898">
        <v>1408</v>
      </c>
      <c r="R898">
        <v>1408</v>
      </c>
      <c r="S898">
        <v>1408</v>
      </c>
      <c r="T898">
        <v>1408</v>
      </c>
      <c r="W898">
        <v>9999</v>
      </c>
      <c r="X898" t="s">
        <v>38</v>
      </c>
      <c r="Y898">
        <v>1</v>
      </c>
      <c r="Z898">
        <f>ROUND(Table_hqolymsql14p_BridgeInventoryLocation_BRIDGEUNDERLOCATIONS[[#This Row],[VCMIN]] / 100, 0) * 12 + MOD(Table_hqolymsql14p_BridgeInventoryLocation_BRIDGEUNDERLOCATIONS[[#This Row],[VCMIN]], 100)</f>
        <v>176</v>
      </c>
      <c r="AA898">
        <f>Table_hqolymsql14p_BridgeInventoryLocation_BRIDGEUNDERLOCATIONS[[#This Row],[VCMIN_Inches]]-3</f>
        <v>173</v>
      </c>
      <c r="AB898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899" spans="1:28" x14ac:dyDescent="0.3">
      <c r="A899">
        <v>898</v>
      </c>
      <c r="B899" t="s">
        <v>260</v>
      </c>
      <c r="C899" t="s">
        <v>261</v>
      </c>
      <c r="D899" t="s">
        <v>2314</v>
      </c>
      <c r="E899">
        <v>0.52</v>
      </c>
      <c r="G899">
        <v>0</v>
      </c>
      <c r="H899" t="s">
        <v>45</v>
      </c>
      <c r="I899">
        <v>2.72</v>
      </c>
      <c r="J899" t="s">
        <v>89</v>
      </c>
      <c r="K899">
        <v>47.289574999999999</v>
      </c>
      <c r="L899">
        <v>-122.306889</v>
      </c>
      <c r="M899" t="s">
        <v>262</v>
      </c>
      <c r="N899" t="s">
        <v>113</v>
      </c>
      <c r="O899" t="s">
        <v>48</v>
      </c>
      <c r="P899">
        <v>213</v>
      </c>
      <c r="Q899">
        <v>1600</v>
      </c>
      <c r="R899">
        <v>1510</v>
      </c>
      <c r="S899">
        <v>1600</v>
      </c>
      <c r="T899">
        <v>1510</v>
      </c>
      <c r="U899">
        <v>1608</v>
      </c>
      <c r="V899">
        <v>1602</v>
      </c>
      <c r="W899">
        <v>9999</v>
      </c>
      <c r="X899" t="s">
        <v>38</v>
      </c>
      <c r="Y899">
        <v>1</v>
      </c>
      <c r="Z899">
        <f>ROUND(Table_hqolymsql14p_BridgeInventoryLocation_BRIDGEUNDERLOCATIONS[[#This Row],[VCMIN]] / 100, 0) * 12 + MOD(Table_hqolymsql14p_BridgeInventoryLocation_BRIDGEUNDERLOCATIONS[[#This Row],[VCMIN]], 100)</f>
        <v>190</v>
      </c>
      <c r="AA899">
        <f>Table_hqolymsql14p_BridgeInventoryLocation_BRIDGEUNDERLOCATIONS[[#This Row],[VCMIN_Inches]]-3</f>
        <v>187</v>
      </c>
      <c r="AB899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900" spans="1:28" x14ac:dyDescent="0.3">
      <c r="A900">
        <v>899</v>
      </c>
      <c r="B900" t="s">
        <v>43</v>
      </c>
      <c r="C900" t="s">
        <v>44</v>
      </c>
      <c r="D900" t="s">
        <v>2314</v>
      </c>
      <c r="E900">
        <v>0.12</v>
      </c>
      <c r="G900">
        <v>0</v>
      </c>
      <c r="H900" t="s">
        <v>3158</v>
      </c>
      <c r="I900">
        <v>0.12</v>
      </c>
      <c r="J900" t="s">
        <v>34</v>
      </c>
      <c r="K900">
        <v>47.294276000000004</v>
      </c>
      <c r="L900">
        <v>-122.292289</v>
      </c>
      <c r="M900" t="s">
        <v>3159</v>
      </c>
      <c r="N900" t="s">
        <v>47</v>
      </c>
      <c r="O900" t="s">
        <v>48</v>
      </c>
      <c r="P900">
        <v>310</v>
      </c>
      <c r="Q900">
        <v>1601</v>
      </c>
      <c r="R900">
        <v>1601</v>
      </c>
      <c r="U900">
        <v>1601</v>
      </c>
      <c r="V900">
        <v>1601</v>
      </c>
      <c r="W900">
        <v>9999</v>
      </c>
      <c r="X900" t="s">
        <v>89</v>
      </c>
      <c r="Y900">
        <v>1</v>
      </c>
      <c r="Z900">
        <f>ROUND(Table_hqolymsql14p_BridgeInventoryLocation_BRIDGEUNDERLOCATIONS[[#This Row],[VCMIN]] / 100, 0) * 12 + MOD(Table_hqolymsql14p_BridgeInventoryLocation_BRIDGEUNDERLOCATIONS[[#This Row],[VCMIN]], 100)</f>
        <v>193</v>
      </c>
      <c r="AA900">
        <f>Table_hqolymsql14p_BridgeInventoryLocation_BRIDGEUNDERLOCATIONS[[#This Row],[VCMIN_Inches]]-3</f>
        <v>190</v>
      </c>
      <c r="AB900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901" spans="1:28" x14ac:dyDescent="0.3">
      <c r="A901">
        <v>900</v>
      </c>
      <c r="B901" t="s">
        <v>1986</v>
      </c>
      <c r="C901" t="s">
        <v>1987</v>
      </c>
      <c r="D901" t="s">
        <v>2314</v>
      </c>
      <c r="E901">
        <v>34.402000000000001</v>
      </c>
      <c r="G901">
        <v>0</v>
      </c>
      <c r="H901" t="s">
        <v>235</v>
      </c>
      <c r="I901">
        <v>36.229999999999997</v>
      </c>
      <c r="J901" t="s">
        <v>34</v>
      </c>
      <c r="K901">
        <v>46.257167000000003</v>
      </c>
      <c r="L901">
        <v>-119.261257</v>
      </c>
      <c r="M901" t="s">
        <v>3160</v>
      </c>
      <c r="N901" t="s">
        <v>1989</v>
      </c>
      <c r="O901" t="s">
        <v>1990</v>
      </c>
      <c r="P901">
        <v>368</v>
      </c>
      <c r="Q901">
        <v>1700</v>
      </c>
      <c r="R901">
        <v>1609</v>
      </c>
      <c r="U901">
        <v>1700</v>
      </c>
      <c r="V901">
        <v>1609</v>
      </c>
      <c r="W901">
        <v>9999</v>
      </c>
      <c r="X901" t="s">
        <v>32</v>
      </c>
      <c r="Y901">
        <v>1</v>
      </c>
      <c r="Z901">
        <f>ROUND(Table_hqolymsql14p_BridgeInventoryLocation_BRIDGEUNDERLOCATIONS[[#This Row],[VCMIN]] / 100, 0) * 12 + MOD(Table_hqolymsql14p_BridgeInventoryLocation_BRIDGEUNDERLOCATIONS[[#This Row],[VCMIN]], 100)</f>
        <v>201</v>
      </c>
      <c r="AA901">
        <f>Table_hqolymsql14p_BridgeInventoryLocation_BRIDGEUNDERLOCATIONS[[#This Row],[VCMIN_Inches]]-3</f>
        <v>198</v>
      </c>
      <c r="AB90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902" spans="1:28" x14ac:dyDescent="0.3">
      <c r="A902">
        <v>901</v>
      </c>
      <c r="B902" t="s">
        <v>3161</v>
      </c>
      <c r="C902" t="s">
        <v>3162</v>
      </c>
      <c r="D902" t="s">
        <v>2314</v>
      </c>
      <c r="E902">
        <v>187.8</v>
      </c>
      <c r="G902">
        <v>0</v>
      </c>
      <c r="H902" t="s">
        <v>110</v>
      </c>
      <c r="I902">
        <v>187.74</v>
      </c>
      <c r="J902" t="s">
        <v>34</v>
      </c>
      <c r="K902">
        <v>47.896445999999997</v>
      </c>
      <c r="L902">
        <v>-122.21493700000001</v>
      </c>
      <c r="M902" t="s">
        <v>3163</v>
      </c>
      <c r="N902" t="s">
        <v>1590</v>
      </c>
      <c r="O902" t="s">
        <v>1995</v>
      </c>
      <c r="P902">
        <v>182</v>
      </c>
      <c r="Q902">
        <v>1608</v>
      </c>
      <c r="R902">
        <v>1600</v>
      </c>
      <c r="U902">
        <v>1608</v>
      </c>
      <c r="V902">
        <v>1600</v>
      </c>
      <c r="W902">
        <v>9999</v>
      </c>
      <c r="X902" t="s">
        <v>38</v>
      </c>
      <c r="Y902">
        <v>1</v>
      </c>
      <c r="Z902">
        <f>ROUND(Table_hqolymsql14p_BridgeInventoryLocation_BRIDGEUNDERLOCATIONS[[#This Row],[VCMIN]] / 100, 0) * 12 + MOD(Table_hqolymsql14p_BridgeInventoryLocation_BRIDGEUNDERLOCATIONS[[#This Row],[VCMIN]], 100)</f>
        <v>192</v>
      </c>
      <c r="AA902">
        <f>Table_hqolymsql14p_BridgeInventoryLocation_BRIDGEUNDERLOCATIONS[[#This Row],[VCMIN_Inches]]-3</f>
        <v>189</v>
      </c>
      <c r="AB902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903" spans="1:28" x14ac:dyDescent="0.3">
      <c r="A903">
        <v>902</v>
      </c>
      <c r="B903" t="s">
        <v>3164</v>
      </c>
      <c r="C903" t="s">
        <v>3165</v>
      </c>
      <c r="D903" t="s">
        <v>2314</v>
      </c>
      <c r="E903">
        <v>0.65</v>
      </c>
      <c r="G903">
        <v>0</v>
      </c>
      <c r="H903" t="s">
        <v>3166</v>
      </c>
      <c r="I903">
        <v>0.65</v>
      </c>
      <c r="J903" t="s">
        <v>34</v>
      </c>
      <c r="K903">
        <v>47.107498999999997</v>
      </c>
      <c r="L903">
        <v>-118.399399</v>
      </c>
      <c r="M903" t="s">
        <v>3167</v>
      </c>
      <c r="N903" t="s">
        <v>3168</v>
      </c>
      <c r="O903" t="s">
        <v>530</v>
      </c>
      <c r="P903">
        <v>257</v>
      </c>
      <c r="Q903">
        <v>1808</v>
      </c>
      <c r="R903">
        <v>1808</v>
      </c>
      <c r="S903">
        <v>1808</v>
      </c>
      <c r="T903">
        <v>1808</v>
      </c>
      <c r="W903">
        <v>9999</v>
      </c>
      <c r="X903" t="s">
        <v>38</v>
      </c>
      <c r="Y903">
        <v>1</v>
      </c>
      <c r="Z903">
        <f>ROUND(Table_hqolymsql14p_BridgeInventoryLocation_BRIDGEUNDERLOCATIONS[[#This Row],[VCMIN]] / 100, 0) * 12 + MOD(Table_hqolymsql14p_BridgeInventoryLocation_BRIDGEUNDERLOCATIONS[[#This Row],[VCMIN]], 100)</f>
        <v>224</v>
      </c>
      <c r="AA903">
        <f>Table_hqolymsql14p_BridgeInventoryLocation_BRIDGEUNDERLOCATIONS[[#This Row],[VCMIN_Inches]]-3</f>
        <v>221</v>
      </c>
      <c r="AB903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904" spans="1:28" x14ac:dyDescent="0.3">
      <c r="A904">
        <v>903</v>
      </c>
      <c r="B904" t="s">
        <v>3169</v>
      </c>
      <c r="C904" t="s">
        <v>3170</v>
      </c>
      <c r="D904" t="s">
        <v>2314</v>
      </c>
      <c r="E904">
        <v>5.0000000000000001E-3</v>
      </c>
      <c r="G904">
        <v>0</v>
      </c>
      <c r="H904" t="s">
        <v>2731</v>
      </c>
      <c r="I904">
        <v>0</v>
      </c>
      <c r="J904" t="s">
        <v>34</v>
      </c>
      <c r="K904">
        <v>47.426932999999998</v>
      </c>
      <c r="L904">
        <v>-121.415516</v>
      </c>
      <c r="M904" t="s">
        <v>2732</v>
      </c>
      <c r="N904" t="s">
        <v>37</v>
      </c>
      <c r="O904" t="s">
        <v>3171</v>
      </c>
      <c r="P904">
        <v>206</v>
      </c>
      <c r="Q904">
        <v>1704</v>
      </c>
      <c r="R904">
        <v>1606</v>
      </c>
      <c r="S904">
        <v>1704</v>
      </c>
      <c r="T904">
        <v>1606</v>
      </c>
      <c r="W904">
        <v>9999</v>
      </c>
      <c r="X904" t="s">
        <v>38</v>
      </c>
      <c r="Y904">
        <v>1</v>
      </c>
      <c r="Z904">
        <f>ROUND(Table_hqolymsql14p_BridgeInventoryLocation_BRIDGEUNDERLOCATIONS[[#This Row],[VCMIN]] / 100, 0) * 12 + MOD(Table_hqolymsql14p_BridgeInventoryLocation_BRIDGEUNDERLOCATIONS[[#This Row],[VCMIN]], 100)</f>
        <v>198</v>
      </c>
      <c r="AA904">
        <f>Table_hqolymsql14p_BridgeInventoryLocation_BRIDGEUNDERLOCATIONS[[#This Row],[VCMIN_Inches]]-3</f>
        <v>195</v>
      </c>
      <c r="AB90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905" spans="1:28" x14ac:dyDescent="0.3">
      <c r="A905">
        <v>904</v>
      </c>
      <c r="B905" t="s">
        <v>3172</v>
      </c>
      <c r="C905" t="s">
        <v>3173</v>
      </c>
      <c r="D905" t="s">
        <v>2314</v>
      </c>
      <c r="E905">
        <v>263.54000000000002</v>
      </c>
      <c r="G905">
        <v>0</v>
      </c>
      <c r="H905" t="s">
        <v>104</v>
      </c>
      <c r="I905">
        <v>264.3</v>
      </c>
      <c r="J905" t="s">
        <v>34</v>
      </c>
      <c r="K905">
        <v>48.073118000000001</v>
      </c>
      <c r="L905">
        <v>-123.107749</v>
      </c>
      <c r="M905" t="s">
        <v>3174</v>
      </c>
      <c r="N905" t="s">
        <v>3175</v>
      </c>
      <c r="O905" t="s">
        <v>107</v>
      </c>
      <c r="P905">
        <v>107</v>
      </c>
      <c r="Q905">
        <v>1705</v>
      </c>
      <c r="R905">
        <v>1705</v>
      </c>
      <c r="S905">
        <v>1705</v>
      </c>
      <c r="T905">
        <v>1705</v>
      </c>
      <c r="W905">
        <v>9999</v>
      </c>
      <c r="X905" t="s">
        <v>38</v>
      </c>
      <c r="Y905">
        <v>1</v>
      </c>
      <c r="Z905">
        <f>ROUND(Table_hqolymsql14p_BridgeInventoryLocation_BRIDGEUNDERLOCATIONS[[#This Row],[VCMIN]] / 100, 0) * 12 + MOD(Table_hqolymsql14p_BridgeInventoryLocation_BRIDGEUNDERLOCATIONS[[#This Row],[VCMIN]], 100)</f>
        <v>209</v>
      </c>
      <c r="AA905">
        <f>Table_hqolymsql14p_BridgeInventoryLocation_BRIDGEUNDERLOCATIONS[[#This Row],[VCMIN_Inches]]-3</f>
        <v>206</v>
      </c>
      <c r="AB90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906" spans="1:28" x14ac:dyDescent="0.3">
      <c r="A906">
        <v>905</v>
      </c>
      <c r="B906" t="s">
        <v>492</v>
      </c>
      <c r="C906" t="s">
        <v>493</v>
      </c>
      <c r="D906" t="s">
        <v>2314</v>
      </c>
      <c r="E906">
        <v>0.35399999999999998</v>
      </c>
      <c r="G906">
        <v>0</v>
      </c>
      <c r="H906" t="s">
        <v>2924</v>
      </c>
      <c r="I906">
        <v>0.35</v>
      </c>
      <c r="J906" t="s">
        <v>34</v>
      </c>
      <c r="K906">
        <v>47.630997000000001</v>
      </c>
      <c r="L906">
        <v>-122.18849400000001</v>
      </c>
      <c r="M906" t="s">
        <v>494</v>
      </c>
      <c r="N906" t="s">
        <v>495</v>
      </c>
      <c r="O906" t="s">
        <v>496</v>
      </c>
      <c r="P906">
        <v>1112</v>
      </c>
      <c r="Q906">
        <v>1610</v>
      </c>
      <c r="R906">
        <v>1610</v>
      </c>
      <c r="U906">
        <v>1610</v>
      </c>
      <c r="V906">
        <v>1610</v>
      </c>
      <c r="W906">
        <v>9999</v>
      </c>
      <c r="X906" t="s">
        <v>89</v>
      </c>
      <c r="Y906">
        <v>1</v>
      </c>
      <c r="Z906">
        <f>ROUND(Table_hqolymsql14p_BridgeInventoryLocation_BRIDGEUNDERLOCATIONS[[#This Row],[VCMIN]] / 100, 0) * 12 + MOD(Table_hqolymsql14p_BridgeInventoryLocation_BRIDGEUNDERLOCATIONS[[#This Row],[VCMIN]], 100)</f>
        <v>202</v>
      </c>
      <c r="AA906">
        <f>Table_hqolymsql14p_BridgeInventoryLocation_BRIDGEUNDERLOCATIONS[[#This Row],[VCMIN_Inches]]-3</f>
        <v>199</v>
      </c>
      <c r="AB90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907" spans="1:28" x14ac:dyDescent="0.3">
      <c r="A907">
        <v>906</v>
      </c>
      <c r="B907" t="s">
        <v>1493</v>
      </c>
      <c r="C907" t="s">
        <v>1494</v>
      </c>
      <c r="D907" t="s">
        <v>2314</v>
      </c>
      <c r="E907">
        <v>0.56999999999999995</v>
      </c>
      <c r="G907">
        <v>0</v>
      </c>
      <c r="H907" t="s">
        <v>45</v>
      </c>
      <c r="I907">
        <v>0.04</v>
      </c>
      <c r="J907" t="s">
        <v>34</v>
      </c>
      <c r="K907">
        <v>47.289568000000003</v>
      </c>
      <c r="L907">
        <v>-122.305835</v>
      </c>
      <c r="M907" t="s">
        <v>2510</v>
      </c>
      <c r="N907" t="s">
        <v>1495</v>
      </c>
      <c r="O907" t="s">
        <v>1496</v>
      </c>
      <c r="P907">
        <v>1449</v>
      </c>
      <c r="Q907">
        <v>3800</v>
      </c>
      <c r="R907">
        <v>3800</v>
      </c>
      <c r="S907">
        <v>3800</v>
      </c>
      <c r="T907">
        <v>3800</v>
      </c>
      <c r="U907">
        <v>3800</v>
      </c>
      <c r="V907">
        <v>3800</v>
      </c>
      <c r="W907">
        <v>9999</v>
      </c>
      <c r="X907" t="s">
        <v>89</v>
      </c>
      <c r="Y907">
        <v>1</v>
      </c>
      <c r="Z907">
        <f>ROUND(Table_hqolymsql14p_BridgeInventoryLocation_BRIDGEUNDERLOCATIONS[[#This Row],[VCMIN]] / 100, 0) * 12 + MOD(Table_hqolymsql14p_BridgeInventoryLocation_BRIDGEUNDERLOCATIONS[[#This Row],[VCMIN]], 100)</f>
        <v>456</v>
      </c>
      <c r="AA907">
        <f>Table_hqolymsql14p_BridgeInventoryLocation_BRIDGEUNDERLOCATIONS[[#This Row],[VCMIN_Inches]]-3</f>
        <v>453</v>
      </c>
      <c r="AB907">
        <f>(TRUNC((Table_hqolymsql14p_BridgeInventoryLocation_BRIDGEUNDERLOCATIONS[[#This Row],[Reported Inches]]/12))*100) + MOD(Table_hqolymsql14p_BridgeInventoryLocation_BRIDGEUNDERLOCATIONS[[#This Row],[Reported Inches]], 12)</f>
        <v>3709</v>
      </c>
    </row>
    <row r="908" spans="1:28" x14ac:dyDescent="0.3">
      <c r="A908">
        <v>907</v>
      </c>
      <c r="B908" t="s">
        <v>1583</v>
      </c>
      <c r="C908" t="s">
        <v>1584</v>
      </c>
      <c r="D908" t="s">
        <v>2314</v>
      </c>
      <c r="E908">
        <v>2.25</v>
      </c>
      <c r="G908">
        <v>0</v>
      </c>
      <c r="H908" t="s">
        <v>110</v>
      </c>
      <c r="I908">
        <v>2.25</v>
      </c>
      <c r="J908" t="s">
        <v>34</v>
      </c>
      <c r="K908">
        <v>45.648276000000003</v>
      </c>
      <c r="L908">
        <v>-122.66162300000001</v>
      </c>
      <c r="M908" t="s">
        <v>1585</v>
      </c>
      <c r="N908" t="s">
        <v>1586</v>
      </c>
      <c r="O908" t="s">
        <v>113</v>
      </c>
      <c r="P908">
        <v>766</v>
      </c>
      <c r="Q908">
        <v>2002</v>
      </c>
      <c r="R908">
        <v>1902</v>
      </c>
      <c r="S908">
        <v>2002</v>
      </c>
      <c r="T908">
        <v>1902</v>
      </c>
      <c r="U908">
        <v>1707</v>
      </c>
      <c r="V908">
        <v>1608</v>
      </c>
      <c r="W908">
        <v>9999</v>
      </c>
      <c r="X908" t="s">
        <v>38</v>
      </c>
      <c r="Y908">
        <v>1</v>
      </c>
      <c r="Z908">
        <f>ROUND(Table_hqolymsql14p_BridgeInventoryLocation_BRIDGEUNDERLOCATIONS[[#This Row],[VCMIN]] / 100, 0) * 12 + MOD(Table_hqolymsql14p_BridgeInventoryLocation_BRIDGEUNDERLOCATIONS[[#This Row],[VCMIN]], 100)</f>
        <v>230</v>
      </c>
      <c r="AA908">
        <f>Table_hqolymsql14p_BridgeInventoryLocation_BRIDGEUNDERLOCATIONS[[#This Row],[VCMIN_Inches]]-3</f>
        <v>227</v>
      </c>
      <c r="AB908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909" spans="1:28" x14ac:dyDescent="0.3">
      <c r="A909">
        <v>908</v>
      </c>
      <c r="B909" t="s">
        <v>1817</v>
      </c>
      <c r="C909" t="s">
        <v>1818</v>
      </c>
      <c r="D909" t="s">
        <v>2314</v>
      </c>
      <c r="E909">
        <v>0.2</v>
      </c>
      <c r="G909">
        <v>0</v>
      </c>
      <c r="H909" t="s">
        <v>3176</v>
      </c>
      <c r="I909">
        <v>0.2</v>
      </c>
      <c r="J909" t="s">
        <v>34</v>
      </c>
      <c r="K909">
        <v>47.622058000000003</v>
      </c>
      <c r="L909">
        <v>-122.188272</v>
      </c>
      <c r="M909" t="s">
        <v>3177</v>
      </c>
      <c r="N909" t="s">
        <v>1820</v>
      </c>
      <c r="O909" t="s">
        <v>101</v>
      </c>
      <c r="P909">
        <v>374</v>
      </c>
      <c r="Q909">
        <v>1808</v>
      </c>
      <c r="R909">
        <v>1808</v>
      </c>
      <c r="S909">
        <v>1808</v>
      </c>
      <c r="T909">
        <v>1808</v>
      </c>
      <c r="W909">
        <v>9999</v>
      </c>
      <c r="X909" t="s">
        <v>645</v>
      </c>
      <c r="Y909">
        <v>1</v>
      </c>
      <c r="Z909">
        <f>ROUND(Table_hqolymsql14p_BridgeInventoryLocation_BRIDGEUNDERLOCATIONS[[#This Row],[VCMIN]] / 100, 0) * 12 + MOD(Table_hqolymsql14p_BridgeInventoryLocation_BRIDGEUNDERLOCATIONS[[#This Row],[VCMIN]], 100)</f>
        <v>224</v>
      </c>
      <c r="AA909">
        <f>Table_hqolymsql14p_BridgeInventoryLocation_BRIDGEUNDERLOCATIONS[[#This Row],[VCMIN_Inches]]-3</f>
        <v>221</v>
      </c>
      <c r="AB909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910" spans="1:28" x14ac:dyDescent="0.3">
      <c r="A910">
        <v>909</v>
      </c>
      <c r="B910" t="s">
        <v>724</v>
      </c>
      <c r="C910" t="s">
        <v>725</v>
      </c>
      <c r="D910" t="s">
        <v>2314</v>
      </c>
      <c r="E910">
        <v>63.61</v>
      </c>
      <c r="G910">
        <v>0</v>
      </c>
      <c r="H910" t="s">
        <v>92</v>
      </c>
      <c r="I910">
        <v>63.64</v>
      </c>
      <c r="J910" t="s">
        <v>34</v>
      </c>
      <c r="K910">
        <v>46.326118999999998</v>
      </c>
      <c r="L910">
        <v>-120.078441</v>
      </c>
      <c r="M910" t="s">
        <v>726</v>
      </c>
      <c r="N910" t="s">
        <v>727</v>
      </c>
      <c r="O910" t="s">
        <v>95</v>
      </c>
      <c r="P910">
        <v>212</v>
      </c>
      <c r="Q910">
        <v>1605</v>
      </c>
      <c r="R910">
        <v>1603</v>
      </c>
      <c r="S910">
        <v>1605</v>
      </c>
      <c r="T910">
        <v>1603</v>
      </c>
      <c r="U910">
        <v>1606</v>
      </c>
      <c r="V910">
        <v>1605</v>
      </c>
      <c r="W910">
        <v>9999</v>
      </c>
      <c r="X910" t="s">
        <v>38</v>
      </c>
      <c r="Y910">
        <v>1</v>
      </c>
      <c r="Z910">
        <f>ROUND(Table_hqolymsql14p_BridgeInventoryLocation_BRIDGEUNDERLOCATIONS[[#This Row],[VCMIN]] / 100, 0) * 12 + MOD(Table_hqolymsql14p_BridgeInventoryLocation_BRIDGEUNDERLOCATIONS[[#This Row],[VCMIN]], 100)</f>
        <v>195</v>
      </c>
      <c r="AA910">
        <f>Table_hqolymsql14p_BridgeInventoryLocation_BRIDGEUNDERLOCATIONS[[#This Row],[VCMIN_Inches]]-3</f>
        <v>192</v>
      </c>
      <c r="AB91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911" spans="1:28" x14ac:dyDescent="0.3">
      <c r="A911">
        <v>910</v>
      </c>
      <c r="B911" t="s">
        <v>3178</v>
      </c>
      <c r="C911" t="s">
        <v>3179</v>
      </c>
      <c r="D911" t="s">
        <v>2314</v>
      </c>
      <c r="E911">
        <v>60.78</v>
      </c>
      <c r="G911">
        <v>0</v>
      </c>
      <c r="H911" t="s">
        <v>481</v>
      </c>
      <c r="I911">
        <v>62.64</v>
      </c>
      <c r="J911" t="s">
        <v>34</v>
      </c>
      <c r="K911">
        <v>47.210759000000003</v>
      </c>
      <c r="L911">
        <v>-117.36142700000001</v>
      </c>
      <c r="M911" t="s">
        <v>3180</v>
      </c>
      <c r="N911" t="s">
        <v>3181</v>
      </c>
      <c r="O911" t="s">
        <v>569</v>
      </c>
      <c r="P911">
        <v>241</v>
      </c>
      <c r="Q911">
        <v>1703</v>
      </c>
      <c r="R911">
        <v>1702</v>
      </c>
      <c r="S911">
        <v>1703</v>
      </c>
      <c r="T911">
        <v>1702</v>
      </c>
      <c r="W911">
        <v>9999</v>
      </c>
      <c r="X911" t="s">
        <v>38</v>
      </c>
      <c r="Y911">
        <v>1</v>
      </c>
      <c r="Z911">
        <f>ROUND(Table_hqolymsql14p_BridgeInventoryLocation_BRIDGEUNDERLOCATIONS[[#This Row],[VCMIN]] / 100, 0) * 12 + MOD(Table_hqolymsql14p_BridgeInventoryLocation_BRIDGEUNDERLOCATIONS[[#This Row],[VCMIN]], 100)</f>
        <v>206</v>
      </c>
      <c r="AA911">
        <f>Table_hqolymsql14p_BridgeInventoryLocation_BRIDGEUNDERLOCATIONS[[#This Row],[VCMIN_Inches]]-3</f>
        <v>203</v>
      </c>
      <c r="AB91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912" spans="1:28" x14ac:dyDescent="0.3">
      <c r="A912">
        <v>911</v>
      </c>
      <c r="B912" t="s">
        <v>2135</v>
      </c>
      <c r="C912" t="s">
        <v>2136</v>
      </c>
      <c r="D912" t="s">
        <v>2314</v>
      </c>
      <c r="E912">
        <v>3.54</v>
      </c>
      <c r="G912">
        <v>0</v>
      </c>
      <c r="H912" t="s">
        <v>751</v>
      </c>
      <c r="I912">
        <v>3.54</v>
      </c>
      <c r="J912" t="s">
        <v>34</v>
      </c>
      <c r="K912">
        <v>47.922981</v>
      </c>
      <c r="L912">
        <v>-122.227082</v>
      </c>
      <c r="M912" t="s">
        <v>2137</v>
      </c>
      <c r="N912" t="s">
        <v>2138</v>
      </c>
      <c r="O912" t="s">
        <v>2139</v>
      </c>
      <c r="P912">
        <v>109</v>
      </c>
      <c r="Q912">
        <v>1709</v>
      </c>
      <c r="R912">
        <v>1611</v>
      </c>
      <c r="S912">
        <v>1709</v>
      </c>
      <c r="T912">
        <v>1611</v>
      </c>
      <c r="U912">
        <v>1607</v>
      </c>
      <c r="V912">
        <v>1606</v>
      </c>
      <c r="W912">
        <v>9999</v>
      </c>
      <c r="X912" t="s">
        <v>38</v>
      </c>
      <c r="Y912">
        <v>1</v>
      </c>
      <c r="Z912">
        <f>ROUND(Table_hqolymsql14p_BridgeInventoryLocation_BRIDGEUNDERLOCATIONS[[#This Row],[VCMIN]] / 100, 0) * 12 + MOD(Table_hqolymsql14p_BridgeInventoryLocation_BRIDGEUNDERLOCATIONS[[#This Row],[VCMIN]], 100)</f>
        <v>203</v>
      </c>
      <c r="AA912">
        <f>Table_hqolymsql14p_BridgeInventoryLocation_BRIDGEUNDERLOCATIONS[[#This Row],[VCMIN_Inches]]-3</f>
        <v>200</v>
      </c>
      <c r="AB91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913" spans="1:28" x14ac:dyDescent="0.3">
      <c r="A913">
        <v>912</v>
      </c>
      <c r="B913" t="s">
        <v>2561</v>
      </c>
      <c r="C913" t="s">
        <v>2562</v>
      </c>
      <c r="D913" t="s">
        <v>2314</v>
      </c>
      <c r="E913">
        <v>0.45700000000000002</v>
      </c>
      <c r="G913">
        <v>0</v>
      </c>
      <c r="H913" t="s">
        <v>3182</v>
      </c>
      <c r="I913">
        <v>0.46</v>
      </c>
      <c r="J913" t="s">
        <v>34</v>
      </c>
      <c r="K913">
        <v>46.251576999999997</v>
      </c>
      <c r="L913">
        <v>-119.08263100000001</v>
      </c>
      <c r="M913" t="s">
        <v>2563</v>
      </c>
      <c r="N913" t="s">
        <v>237</v>
      </c>
      <c r="O913" t="s">
        <v>2564</v>
      </c>
      <c r="P913">
        <v>332</v>
      </c>
      <c r="Q913">
        <v>2300</v>
      </c>
      <c r="R913">
        <v>2206</v>
      </c>
      <c r="S913">
        <v>2300</v>
      </c>
      <c r="T913">
        <v>2206</v>
      </c>
      <c r="W913">
        <v>9999</v>
      </c>
      <c r="X913" t="s">
        <v>89</v>
      </c>
      <c r="Y913">
        <v>1</v>
      </c>
      <c r="Z913">
        <f>ROUND(Table_hqolymsql14p_BridgeInventoryLocation_BRIDGEUNDERLOCATIONS[[#This Row],[VCMIN]] / 100, 0) * 12 + MOD(Table_hqolymsql14p_BridgeInventoryLocation_BRIDGEUNDERLOCATIONS[[#This Row],[VCMIN]], 100)</f>
        <v>270</v>
      </c>
      <c r="AA913">
        <f>Table_hqolymsql14p_BridgeInventoryLocation_BRIDGEUNDERLOCATIONS[[#This Row],[VCMIN_Inches]]-3</f>
        <v>267</v>
      </c>
      <c r="AB913">
        <f>(TRUNC((Table_hqolymsql14p_BridgeInventoryLocation_BRIDGEUNDERLOCATIONS[[#This Row],[Reported Inches]]/12))*100) + MOD(Table_hqolymsql14p_BridgeInventoryLocation_BRIDGEUNDERLOCATIONS[[#This Row],[Reported Inches]], 12)</f>
        <v>2203</v>
      </c>
    </row>
    <row r="914" spans="1:28" x14ac:dyDescent="0.3">
      <c r="A914">
        <v>913</v>
      </c>
      <c r="B914" t="s">
        <v>2919</v>
      </c>
      <c r="C914" t="s">
        <v>2920</v>
      </c>
      <c r="D914" t="s">
        <v>32</v>
      </c>
      <c r="E914">
        <v>0.191</v>
      </c>
      <c r="G914">
        <v>0</v>
      </c>
      <c r="H914" t="s">
        <v>391</v>
      </c>
      <c r="I914">
        <v>0.19</v>
      </c>
      <c r="J914" t="s">
        <v>34</v>
      </c>
      <c r="K914">
        <v>47.642592</v>
      </c>
      <c r="L914">
        <v>-122.32005599999999</v>
      </c>
      <c r="M914" t="s">
        <v>2921</v>
      </c>
      <c r="N914" t="s">
        <v>2922</v>
      </c>
      <c r="O914" t="s">
        <v>394</v>
      </c>
      <c r="P914">
        <v>285</v>
      </c>
      <c r="Q914">
        <v>2210</v>
      </c>
      <c r="R914">
        <v>2210</v>
      </c>
      <c r="S914">
        <v>3304</v>
      </c>
      <c r="T914">
        <v>3301</v>
      </c>
      <c r="U914">
        <v>2210</v>
      </c>
      <c r="V914">
        <v>2210</v>
      </c>
      <c r="W914">
        <v>9999</v>
      </c>
      <c r="X914" t="s">
        <v>38</v>
      </c>
      <c r="Y914">
        <v>1</v>
      </c>
      <c r="Z914">
        <f>ROUND(Table_hqolymsql14p_BridgeInventoryLocation_BRIDGEUNDERLOCATIONS[[#This Row],[VCMIN]] / 100, 0) * 12 + MOD(Table_hqolymsql14p_BridgeInventoryLocation_BRIDGEUNDERLOCATIONS[[#This Row],[VCMIN]], 100)</f>
        <v>274</v>
      </c>
      <c r="AA914">
        <f>Table_hqolymsql14p_BridgeInventoryLocation_BRIDGEUNDERLOCATIONS[[#This Row],[VCMIN_Inches]]-3</f>
        <v>271</v>
      </c>
      <c r="AB914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915" spans="1:28" x14ac:dyDescent="0.3">
      <c r="A915">
        <v>914</v>
      </c>
      <c r="B915" t="s">
        <v>3183</v>
      </c>
      <c r="C915" t="s">
        <v>3184</v>
      </c>
      <c r="D915" t="s">
        <v>32</v>
      </c>
      <c r="E915">
        <v>129.65</v>
      </c>
      <c r="G915">
        <v>0</v>
      </c>
      <c r="H915" t="s">
        <v>110</v>
      </c>
      <c r="I915">
        <v>129.59</v>
      </c>
      <c r="J915" t="s">
        <v>34</v>
      </c>
      <c r="K915">
        <v>47.190655999999997</v>
      </c>
      <c r="L915">
        <v>-122.46255499999999</v>
      </c>
      <c r="M915" t="s">
        <v>3185</v>
      </c>
      <c r="N915" t="s">
        <v>3186</v>
      </c>
      <c r="O915" t="s">
        <v>113</v>
      </c>
      <c r="P915">
        <v>183</v>
      </c>
      <c r="Q915">
        <v>1904</v>
      </c>
      <c r="R915">
        <v>1703</v>
      </c>
      <c r="S915">
        <v>1610</v>
      </c>
      <c r="T915">
        <v>1411</v>
      </c>
      <c r="U915">
        <v>1904</v>
      </c>
      <c r="V915">
        <v>1703</v>
      </c>
      <c r="W915">
        <v>9999</v>
      </c>
      <c r="X915" t="s">
        <v>38</v>
      </c>
      <c r="Y915">
        <v>1</v>
      </c>
      <c r="Z915">
        <f>ROUND(Table_hqolymsql14p_BridgeInventoryLocation_BRIDGEUNDERLOCATIONS[[#This Row],[VCMIN]] / 100, 0) * 12 + MOD(Table_hqolymsql14p_BridgeInventoryLocation_BRIDGEUNDERLOCATIONS[[#This Row],[VCMIN]], 100)</f>
        <v>207</v>
      </c>
      <c r="AA915">
        <f>Table_hqolymsql14p_BridgeInventoryLocation_BRIDGEUNDERLOCATIONS[[#This Row],[VCMIN_Inches]]-3</f>
        <v>204</v>
      </c>
      <c r="AB91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916" spans="1:28" x14ac:dyDescent="0.3">
      <c r="A916">
        <v>915</v>
      </c>
      <c r="B916" t="s">
        <v>3187</v>
      </c>
      <c r="C916" t="s">
        <v>3188</v>
      </c>
      <c r="D916" t="s">
        <v>32</v>
      </c>
      <c r="E916">
        <v>275.91000000000003</v>
      </c>
      <c r="G916">
        <v>0</v>
      </c>
      <c r="H916" t="s">
        <v>33</v>
      </c>
      <c r="I916">
        <v>278.2</v>
      </c>
      <c r="J916" t="s">
        <v>34</v>
      </c>
      <c r="K916">
        <v>47.637571999999999</v>
      </c>
      <c r="L916">
        <v>-117.472235</v>
      </c>
      <c r="M916" t="s">
        <v>3189</v>
      </c>
      <c r="N916" t="s">
        <v>3190</v>
      </c>
      <c r="O916" t="s">
        <v>37</v>
      </c>
      <c r="P916">
        <v>240</v>
      </c>
      <c r="Q916">
        <v>1904</v>
      </c>
      <c r="R916">
        <v>1804</v>
      </c>
      <c r="S916">
        <v>2107</v>
      </c>
      <c r="T916">
        <v>2008</v>
      </c>
      <c r="U916">
        <v>1904</v>
      </c>
      <c r="V916">
        <v>1804</v>
      </c>
      <c r="W916">
        <v>9999</v>
      </c>
      <c r="X916" t="s">
        <v>38</v>
      </c>
      <c r="Y916">
        <v>1</v>
      </c>
      <c r="Z916">
        <f>ROUND(Table_hqolymsql14p_BridgeInventoryLocation_BRIDGEUNDERLOCATIONS[[#This Row],[VCMIN]] / 100, 0) * 12 + MOD(Table_hqolymsql14p_BridgeInventoryLocation_BRIDGEUNDERLOCATIONS[[#This Row],[VCMIN]], 100)</f>
        <v>220</v>
      </c>
      <c r="AA916">
        <f>Table_hqolymsql14p_BridgeInventoryLocation_BRIDGEUNDERLOCATIONS[[#This Row],[VCMIN_Inches]]-3</f>
        <v>217</v>
      </c>
      <c r="AB916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917" spans="1:28" x14ac:dyDescent="0.3">
      <c r="A917">
        <v>916</v>
      </c>
      <c r="B917" t="s">
        <v>3191</v>
      </c>
      <c r="C917" t="s">
        <v>3192</v>
      </c>
      <c r="D917" t="s">
        <v>32</v>
      </c>
      <c r="E917">
        <v>67.92</v>
      </c>
      <c r="G917">
        <v>0</v>
      </c>
      <c r="H917" t="s">
        <v>92</v>
      </c>
      <c r="I917">
        <v>67.95</v>
      </c>
      <c r="J917" t="s">
        <v>34</v>
      </c>
      <c r="K917">
        <v>46.306108999999999</v>
      </c>
      <c r="L917">
        <v>-119.99912</v>
      </c>
      <c r="M917" t="s">
        <v>3193</v>
      </c>
      <c r="N917" t="s">
        <v>3194</v>
      </c>
      <c r="O917" t="s">
        <v>95</v>
      </c>
      <c r="P917">
        <v>232</v>
      </c>
      <c r="Q917">
        <v>1702</v>
      </c>
      <c r="R917">
        <v>1700</v>
      </c>
      <c r="S917">
        <v>1608</v>
      </c>
      <c r="T917">
        <v>1603</v>
      </c>
      <c r="U917">
        <v>1702</v>
      </c>
      <c r="V917">
        <v>1700</v>
      </c>
      <c r="W917">
        <v>9999</v>
      </c>
      <c r="X917" t="s">
        <v>38</v>
      </c>
      <c r="Y917">
        <v>1</v>
      </c>
      <c r="Z917">
        <f>ROUND(Table_hqolymsql14p_BridgeInventoryLocation_BRIDGEUNDERLOCATIONS[[#This Row],[VCMIN]] / 100, 0) * 12 + MOD(Table_hqolymsql14p_BridgeInventoryLocation_BRIDGEUNDERLOCATIONS[[#This Row],[VCMIN]], 100)</f>
        <v>204</v>
      </c>
      <c r="AA917">
        <f>Table_hqolymsql14p_BridgeInventoryLocation_BRIDGEUNDERLOCATIONS[[#This Row],[VCMIN_Inches]]-3</f>
        <v>201</v>
      </c>
      <c r="AB917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918" spans="1:28" x14ac:dyDescent="0.3">
      <c r="A918">
        <v>917</v>
      </c>
      <c r="B918" t="s">
        <v>3195</v>
      </c>
      <c r="C918" t="s">
        <v>3196</v>
      </c>
      <c r="D918" t="s">
        <v>32</v>
      </c>
      <c r="E918">
        <v>10.1</v>
      </c>
      <c r="G918">
        <v>0</v>
      </c>
      <c r="H918" t="s">
        <v>296</v>
      </c>
      <c r="I918">
        <v>10.09</v>
      </c>
      <c r="J918" t="s">
        <v>34</v>
      </c>
      <c r="K918">
        <v>45.584972</v>
      </c>
      <c r="L918">
        <v>-122.47358699999999</v>
      </c>
      <c r="M918" t="s">
        <v>3197</v>
      </c>
      <c r="N918" t="s">
        <v>3198</v>
      </c>
      <c r="O918" t="s">
        <v>298</v>
      </c>
      <c r="P918">
        <v>117</v>
      </c>
      <c r="Q918">
        <v>1800</v>
      </c>
      <c r="R918">
        <v>1800</v>
      </c>
      <c r="S918">
        <v>1800</v>
      </c>
      <c r="T918">
        <v>1800</v>
      </c>
      <c r="U918">
        <v>1800</v>
      </c>
      <c r="V918">
        <v>1800</v>
      </c>
      <c r="W918">
        <v>9999</v>
      </c>
      <c r="X918" t="s">
        <v>38</v>
      </c>
      <c r="Y918">
        <v>1</v>
      </c>
      <c r="Z918">
        <f>ROUND(Table_hqolymsql14p_BridgeInventoryLocation_BRIDGEUNDERLOCATIONS[[#This Row],[VCMIN]] / 100, 0) * 12 + MOD(Table_hqolymsql14p_BridgeInventoryLocation_BRIDGEUNDERLOCATIONS[[#This Row],[VCMIN]], 100)</f>
        <v>216</v>
      </c>
      <c r="AA918">
        <f>Table_hqolymsql14p_BridgeInventoryLocation_BRIDGEUNDERLOCATIONS[[#This Row],[VCMIN_Inches]]-3</f>
        <v>213</v>
      </c>
      <c r="AB918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919" spans="1:28" x14ac:dyDescent="0.3">
      <c r="A919">
        <v>918</v>
      </c>
      <c r="B919" t="s">
        <v>3199</v>
      </c>
      <c r="C919" t="s">
        <v>3200</v>
      </c>
      <c r="D919" t="s">
        <v>32</v>
      </c>
      <c r="E919">
        <v>7.3</v>
      </c>
      <c r="G919">
        <v>0</v>
      </c>
      <c r="H919" t="s">
        <v>33</v>
      </c>
      <c r="I919">
        <v>9.24</v>
      </c>
      <c r="J919" t="s">
        <v>34</v>
      </c>
      <c r="K919">
        <v>47.579453000000001</v>
      </c>
      <c r="L919">
        <v>-122.189177</v>
      </c>
      <c r="M919" t="s">
        <v>3201</v>
      </c>
      <c r="N919" t="s">
        <v>3202</v>
      </c>
      <c r="O919" t="s">
        <v>3203</v>
      </c>
      <c r="P919">
        <v>1929</v>
      </c>
      <c r="Q919">
        <v>2008</v>
      </c>
      <c r="R919">
        <v>1700</v>
      </c>
      <c r="S919">
        <v>1810</v>
      </c>
      <c r="T919">
        <v>1810</v>
      </c>
      <c r="U919">
        <v>2008</v>
      </c>
      <c r="V919">
        <v>1700</v>
      </c>
      <c r="W919">
        <v>9999</v>
      </c>
      <c r="X919" t="s">
        <v>38</v>
      </c>
      <c r="Y919">
        <v>1</v>
      </c>
      <c r="Z919">
        <f>ROUND(Table_hqolymsql14p_BridgeInventoryLocation_BRIDGEUNDERLOCATIONS[[#This Row],[VCMIN]] / 100, 0) * 12 + MOD(Table_hqolymsql14p_BridgeInventoryLocation_BRIDGEUNDERLOCATIONS[[#This Row],[VCMIN]], 100)</f>
        <v>204</v>
      </c>
      <c r="AA919">
        <f>Table_hqolymsql14p_BridgeInventoryLocation_BRIDGEUNDERLOCATIONS[[#This Row],[VCMIN_Inches]]-3</f>
        <v>201</v>
      </c>
      <c r="AB91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920" spans="1:28" x14ac:dyDescent="0.3">
      <c r="A920">
        <v>919</v>
      </c>
      <c r="B920" t="s">
        <v>3204</v>
      </c>
      <c r="C920" t="s">
        <v>3205</v>
      </c>
      <c r="D920" t="s">
        <v>32</v>
      </c>
      <c r="E920">
        <v>6.94</v>
      </c>
      <c r="G920">
        <v>0</v>
      </c>
      <c r="H920" t="s">
        <v>391</v>
      </c>
      <c r="I920">
        <v>6.95</v>
      </c>
      <c r="J920" t="s">
        <v>34</v>
      </c>
      <c r="K920">
        <v>47.632316000000003</v>
      </c>
      <c r="L920">
        <v>-122.187691</v>
      </c>
      <c r="M920" t="s">
        <v>1868</v>
      </c>
      <c r="N920" t="s">
        <v>101</v>
      </c>
      <c r="O920" t="s">
        <v>394</v>
      </c>
      <c r="P920">
        <v>247</v>
      </c>
      <c r="Q920">
        <v>1806</v>
      </c>
      <c r="R920">
        <v>1701</v>
      </c>
      <c r="S920">
        <v>1707</v>
      </c>
      <c r="T920">
        <v>1601</v>
      </c>
      <c r="U920">
        <v>1806</v>
      </c>
      <c r="V920">
        <v>1701</v>
      </c>
      <c r="W920">
        <v>9999</v>
      </c>
      <c r="X920" t="s">
        <v>38</v>
      </c>
      <c r="Y920">
        <v>1</v>
      </c>
      <c r="Z920">
        <f>ROUND(Table_hqolymsql14p_BridgeInventoryLocation_BRIDGEUNDERLOCATIONS[[#This Row],[VCMIN]] / 100, 0) * 12 + MOD(Table_hqolymsql14p_BridgeInventoryLocation_BRIDGEUNDERLOCATIONS[[#This Row],[VCMIN]], 100)</f>
        <v>205</v>
      </c>
      <c r="AA920">
        <f>Table_hqolymsql14p_BridgeInventoryLocation_BRIDGEUNDERLOCATIONS[[#This Row],[VCMIN_Inches]]-3</f>
        <v>202</v>
      </c>
      <c r="AB920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21" spans="1:28" x14ac:dyDescent="0.3">
      <c r="A921">
        <v>920</v>
      </c>
      <c r="B921" t="s">
        <v>3206</v>
      </c>
      <c r="C921" t="s">
        <v>3207</v>
      </c>
      <c r="D921" t="s">
        <v>32</v>
      </c>
      <c r="E921">
        <v>16.088000000000001</v>
      </c>
      <c r="G921">
        <v>0</v>
      </c>
      <c r="H921" t="s">
        <v>229</v>
      </c>
      <c r="I921">
        <v>14.77</v>
      </c>
      <c r="J921" t="s">
        <v>34</v>
      </c>
      <c r="K921">
        <v>47.308405</v>
      </c>
      <c r="L921">
        <v>-122.248946</v>
      </c>
      <c r="M921" t="s">
        <v>3208</v>
      </c>
      <c r="N921" t="s">
        <v>3209</v>
      </c>
      <c r="O921" t="s">
        <v>748</v>
      </c>
      <c r="P921">
        <v>383</v>
      </c>
      <c r="Q921">
        <v>1800</v>
      </c>
      <c r="R921">
        <v>1800</v>
      </c>
      <c r="S921">
        <v>1702</v>
      </c>
      <c r="T921">
        <v>1701</v>
      </c>
      <c r="U921">
        <v>1800</v>
      </c>
      <c r="V921">
        <v>1800</v>
      </c>
      <c r="W921">
        <v>9999</v>
      </c>
      <c r="X921" t="s">
        <v>38</v>
      </c>
      <c r="Y921">
        <v>1</v>
      </c>
      <c r="Z921">
        <f>ROUND(Table_hqolymsql14p_BridgeInventoryLocation_BRIDGEUNDERLOCATIONS[[#This Row],[VCMIN]] / 100, 0) * 12 + MOD(Table_hqolymsql14p_BridgeInventoryLocation_BRIDGEUNDERLOCATIONS[[#This Row],[VCMIN]], 100)</f>
        <v>216</v>
      </c>
      <c r="AA921">
        <f>Table_hqolymsql14p_BridgeInventoryLocation_BRIDGEUNDERLOCATIONS[[#This Row],[VCMIN_Inches]]-3</f>
        <v>213</v>
      </c>
      <c r="AB921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922" spans="1:28" x14ac:dyDescent="0.3">
      <c r="A922">
        <v>921</v>
      </c>
      <c r="B922" t="s">
        <v>3210</v>
      </c>
      <c r="C922" t="s">
        <v>3211</v>
      </c>
      <c r="D922" t="s">
        <v>32</v>
      </c>
      <c r="E922">
        <v>166.00800000000001</v>
      </c>
      <c r="G922">
        <v>0</v>
      </c>
      <c r="H922" t="s">
        <v>110</v>
      </c>
      <c r="I922">
        <v>165.95</v>
      </c>
      <c r="J922" t="s">
        <v>34</v>
      </c>
      <c r="K922">
        <v>47.612566000000001</v>
      </c>
      <c r="L922">
        <v>-122.330671</v>
      </c>
      <c r="M922" t="s">
        <v>3212</v>
      </c>
      <c r="N922" t="s">
        <v>3213</v>
      </c>
      <c r="O922" t="s">
        <v>113</v>
      </c>
      <c r="P922">
        <v>547</v>
      </c>
      <c r="Q922">
        <v>1602</v>
      </c>
      <c r="R922">
        <v>1602</v>
      </c>
      <c r="S922">
        <v>1601</v>
      </c>
      <c r="T922">
        <v>1601</v>
      </c>
      <c r="U922">
        <v>1602</v>
      </c>
      <c r="V922">
        <v>1602</v>
      </c>
      <c r="W922">
        <v>9999</v>
      </c>
      <c r="X922" t="s">
        <v>38</v>
      </c>
      <c r="Y922">
        <v>1</v>
      </c>
      <c r="Z922">
        <f>ROUND(Table_hqolymsql14p_BridgeInventoryLocation_BRIDGEUNDERLOCATIONS[[#This Row],[VCMIN]] / 100, 0) * 12 + MOD(Table_hqolymsql14p_BridgeInventoryLocation_BRIDGEUNDERLOCATIONS[[#This Row],[VCMIN]], 100)</f>
        <v>194</v>
      </c>
      <c r="AA922">
        <f>Table_hqolymsql14p_BridgeInventoryLocation_BRIDGEUNDERLOCATIONS[[#This Row],[VCMIN_Inches]]-3</f>
        <v>191</v>
      </c>
      <c r="AB922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923" spans="1:28" x14ac:dyDescent="0.3">
      <c r="A923">
        <v>922</v>
      </c>
      <c r="B923" t="s">
        <v>3214</v>
      </c>
      <c r="C923" t="s">
        <v>3215</v>
      </c>
      <c r="D923" t="s">
        <v>32</v>
      </c>
      <c r="E923">
        <v>53.63</v>
      </c>
      <c r="G923">
        <v>0</v>
      </c>
      <c r="H923" t="s">
        <v>92</v>
      </c>
      <c r="I923">
        <v>53.66</v>
      </c>
      <c r="J923" t="s">
        <v>34</v>
      </c>
      <c r="K923">
        <v>46.394761000000003</v>
      </c>
      <c r="L923">
        <v>-120.24894399999999</v>
      </c>
      <c r="M923" t="s">
        <v>168</v>
      </c>
      <c r="N923" t="s">
        <v>444</v>
      </c>
      <c r="O923" t="s">
        <v>95</v>
      </c>
      <c r="P923">
        <v>511</v>
      </c>
      <c r="Q923">
        <v>2110</v>
      </c>
      <c r="R923">
        <v>2100</v>
      </c>
      <c r="S923">
        <v>2005</v>
      </c>
      <c r="T923">
        <v>2001</v>
      </c>
      <c r="U923">
        <v>2110</v>
      </c>
      <c r="V923">
        <v>2100</v>
      </c>
      <c r="W923">
        <v>9999</v>
      </c>
      <c r="X923" t="s">
        <v>38</v>
      </c>
      <c r="Y923">
        <v>1</v>
      </c>
      <c r="Z923">
        <f>ROUND(Table_hqolymsql14p_BridgeInventoryLocation_BRIDGEUNDERLOCATIONS[[#This Row],[VCMIN]] / 100, 0) * 12 + MOD(Table_hqolymsql14p_BridgeInventoryLocation_BRIDGEUNDERLOCATIONS[[#This Row],[VCMIN]], 100)</f>
        <v>252</v>
      </c>
      <c r="AA923">
        <f>Table_hqolymsql14p_BridgeInventoryLocation_BRIDGEUNDERLOCATIONS[[#This Row],[VCMIN_Inches]]-3</f>
        <v>249</v>
      </c>
      <c r="AB923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924" spans="1:28" x14ac:dyDescent="0.3">
      <c r="A924">
        <v>923</v>
      </c>
      <c r="B924" t="s">
        <v>3216</v>
      </c>
      <c r="C924" t="s">
        <v>3217</v>
      </c>
      <c r="D924" t="s">
        <v>32</v>
      </c>
      <c r="E924">
        <v>115.75</v>
      </c>
      <c r="G924">
        <v>0</v>
      </c>
      <c r="H924" t="s">
        <v>110</v>
      </c>
      <c r="I924">
        <v>115.68</v>
      </c>
      <c r="J924" t="s">
        <v>34</v>
      </c>
      <c r="K924">
        <v>47.078186000000002</v>
      </c>
      <c r="L924">
        <v>-122.690631</v>
      </c>
      <c r="M924" t="s">
        <v>3218</v>
      </c>
      <c r="N924" t="s">
        <v>3219</v>
      </c>
      <c r="O924" t="s">
        <v>113</v>
      </c>
      <c r="P924">
        <v>75</v>
      </c>
      <c r="Q924">
        <v>1809</v>
      </c>
      <c r="R924">
        <v>1806</v>
      </c>
      <c r="U924">
        <v>1809</v>
      </c>
      <c r="V924">
        <v>1806</v>
      </c>
      <c r="W924">
        <v>9999</v>
      </c>
      <c r="X924" t="s">
        <v>38</v>
      </c>
      <c r="Y924">
        <v>1</v>
      </c>
      <c r="Z924">
        <f>ROUND(Table_hqolymsql14p_BridgeInventoryLocation_BRIDGEUNDERLOCATIONS[[#This Row],[VCMIN]] / 100, 0) * 12 + MOD(Table_hqolymsql14p_BridgeInventoryLocation_BRIDGEUNDERLOCATIONS[[#This Row],[VCMIN]], 100)</f>
        <v>222</v>
      </c>
      <c r="AA924">
        <f>Table_hqolymsql14p_BridgeInventoryLocation_BRIDGEUNDERLOCATIONS[[#This Row],[VCMIN_Inches]]-3</f>
        <v>219</v>
      </c>
      <c r="AB924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925" spans="1:28" x14ac:dyDescent="0.3">
      <c r="A925">
        <v>924</v>
      </c>
      <c r="B925" t="s">
        <v>2651</v>
      </c>
      <c r="C925" t="s">
        <v>2652</v>
      </c>
      <c r="D925" t="s">
        <v>32</v>
      </c>
      <c r="E925">
        <v>254.88</v>
      </c>
      <c r="G925">
        <v>0</v>
      </c>
      <c r="H925" t="s">
        <v>110</v>
      </c>
      <c r="I925">
        <v>254.82</v>
      </c>
      <c r="J925" t="s">
        <v>34</v>
      </c>
      <c r="K925">
        <v>48.770994999999999</v>
      </c>
      <c r="L925">
        <v>-122.463532</v>
      </c>
      <c r="M925" t="s">
        <v>3220</v>
      </c>
      <c r="N925" t="s">
        <v>2655</v>
      </c>
      <c r="O925" t="s">
        <v>113</v>
      </c>
      <c r="P925">
        <v>205</v>
      </c>
      <c r="Q925">
        <v>1803</v>
      </c>
      <c r="R925">
        <v>1608</v>
      </c>
      <c r="S925">
        <v>1700</v>
      </c>
      <c r="T925">
        <v>1610</v>
      </c>
      <c r="U925">
        <v>1803</v>
      </c>
      <c r="V925">
        <v>1608</v>
      </c>
      <c r="W925">
        <v>9999</v>
      </c>
      <c r="X925" t="s">
        <v>38</v>
      </c>
      <c r="Y925">
        <v>1</v>
      </c>
      <c r="Z925">
        <f>ROUND(Table_hqolymsql14p_BridgeInventoryLocation_BRIDGEUNDERLOCATIONS[[#This Row],[VCMIN]] / 100, 0) * 12 + MOD(Table_hqolymsql14p_BridgeInventoryLocation_BRIDGEUNDERLOCATIONS[[#This Row],[VCMIN]], 100)</f>
        <v>200</v>
      </c>
      <c r="AA925">
        <f>Table_hqolymsql14p_BridgeInventoryLocation_BRIDGEUNDERLOCATIONS[[#This Row],[VCMIN_Inches]]-3</f>
        <v>197</v>
      </c>
      <c r="AB92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926" spans="1:28" x14ac:dyDescent="0.3">
      <c r="A926">
        <v>925</v>
      </c>
      <c r="B926" t="s">
        <v>3147</v>
      </c>
      <c r="C926" t="s">
        <v>3148</v>
      </c>
      <c r="D926" t="s">
        <v>32</v>
      </c>
      <c r="E926">
        <v>26.271000000000001</v>
      </c>
      <c r="G926">
        <v>0</v>
      </c>
      <c r="H926" t="s">
        <v>68</v>
      </c>
      <c r="I926">
        <v>19.510000000000002</v>
      </c>
      <c r="J926" t="s">
        <v>34</v>
      </c>
      <c r="K926">
        <v>46.234200000000001</v>
      </c>
      <c r="L926">
        <v>-119.13197</v>
      </c>
      <c r="M926" t="s">
        <v>3221</v>
      </c>
      <c r="N926" t="s">
        <v>3151</v>
      </c>
      <c r="O926" t="s">
        <v>237</v>
      </c>
      <c r="P926">
        <v>252</v>
      </c>
      <c r="Q926">
        <v>1605</v>
      </c>
      <c r="R926">
        <v>1605</v>
      </c>
      <c r="S926">
        <v>1701</v>
      </c>
      <c r="T926">
        <v>1605</v>
      </c>
      <c r="U926">
        <v>1605</v>
      </c>
      <c r="V926">
        <v>1605</v>
      </c>
      <c r="W926">
        <v>9999</v>
      </c>
      <c r="X926" t="s">
        <v>38</v>
      </c>
      <c r="Y926">
        <v>1</v>
      </c>
      <c r="Z926">
        <f>ROUND(Table_hqolymsql14p_BridgeInventoryLocation_BRIDGEUNDERLOCATIONS[[#This Row],[VCMIN]] / 100, 0) * 12 + MOD(Table_hqolymsql14p_BridgeInventoryLocation_BRIDGEUNDERLOCATIONS[[#This Row],[VCMIN]], 100)</f>
        <v>197</v>
      </c>
      <c r="AA926">
        <f>Table_hqolymsql14p_BridgeInventoryLocation_BRIDGEUNDERLOCATIONS[[#This Row],[VCMIN_Inches]]-3</f>
        <v>194</v>
      </c>
      <c r="AB926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927" spans="1:28" x14ac:dyDescent="0.3">
      <c r="A927">
        <v>926</v>
      </c>
      <c r="B927" t="s">
        <v>3222</v>
      </c>
      <c r="C927" t="s">
        <v>3223</v>
      </c>
      <c r="D927" t="s">
        <v>32</v>
      </c>
      <c r="E927">
        <v>131.245</v>
      </c>
      <c r="G927">
        <v>0</v>
      </c>
      <c r="H927" t="s">
        <v>110</v>
      </c>
      <c r="I927">
        <v>131.18</v>
      </c>
      <c r="J927" t="s">
        <v>34</v>
      </c>
      <c r="K927">
        <v>47.21387</v>
      </c>
      <c r="L927">
        <v>-122.462726</v>
      </c>
      <c r="M927" t="s">
        <v>3224</v>
      </c>
      <c r="N927" t="s">
        <v>3225</v>
      </c>
      <c r="O927" t="s">
        <v>3226</v>
      </c>
      <c r="P927">
        <v>220</v>
      </c>
      <c r="Q927">
        <v>1709</v>
      </c>
      <c r="R927">
        <v>1606</v>
      </c>
      <c r="S927">
        <v>1911</v>
      </c>
      <c r="T927">
        <v>1809</v>
      </c>
      <c r="U927">
        <v>1709</v>
      </c>
      <c r="V927">
        <v>1606</v>
      </c>
      <c r="W927">
        <v>9999</v>
      </c>
      <c r="X927" t="s">
        <v>38</v>
      </c>
      <c r="Y927">
        <v>1</v>
      </c>
      <c r="Z927">
        <f>ROUND(Table_hqolymsql14p_BridgeInventoryLocation_BRIDGEUNDERLOCATIONS[[#This Row],[VCMIN]] / 100, 0) * 12 + MOD(Table_hqolymsql14p_BridgeInventoryLocation_BRIDGEUNDERLOCATIONS[[#This Row],[VCMIN]], 100)</f>
        <v>198</v>
      </c>
      <c r="AA927">
        <f>Table_hqolymsql14p_BridgeInventoryLocation_BRIDGEUNDERLOCATIONS[[#This Row],[VCMIN_Inches]]-3</f>
        <v>195</v>
      </c>
      <c r="AB92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928" spans="1:28" x14ac:dyDescent="0.3">
      <c r="A928">
        <v>927</v>
      </c>
      <c r="B928" t="s">
        <v>2825</v>
      </c>
      <c r="C928" t="s">
        <v>2826</v>
      </c>
      <c r="D928" t="s">
        <v>32</v>
      </c>
      <c r="E928">
        <v>88.52</v>
      </c>
      <c r="G928">
        <v>0</v>
      </c>
      <c r="H928" t="s">
        <v>92</v>
      </c>
      <c r="I928">
        <v>88.55</v>
      </c>
      <c r="J928" t="s">
        <v>34</v>
      </c>
      <c r="K928">
        <v>46.244262999999997</v>
      </c>
      <c r="L928">
        <v>-119.63209000000001</v>
      </c>
      <c r="M928" t="s">
        <v>2827</v>
      </c>
      <c r="N928" t="s">
        <v>2828</v>
      </c>
      <c r="O928" t="s">
        <v>95</v>
      </c>
      <c r="P928">
        <v>193</v>
      </c>
      <c r="Q928">
        <v>1700</v>
      </c>
      <c r="R928">
        <v>1611</v>
      </c>
      <c r="S928">
        <v>1702</v>
      </c>
      <c r="T928">
        <v>1606</v>
      </c>
      <c r="U928">
        <v>1700</v>
      </c>
      <c r="V928">
        <v>1611</v>
      </c>
      <c r="W928">
        <v>9999</v>
      </c>
      <c r="X928" t="s">
        <v>38</v>
      </c>
      <c r="Y928">
        <v>1</v>
      </c>
      <c r="Z928">
        <f>ROUND(Table_hqolymsql14p_BridgeInventoryLocation_BRIDGEUNDERLOCATIONS[[#This Row],[VCMIN]] / 100, 0) * 12 + MOD(Table_hqolymsql14p_BridgeInventoryLocation_BRIDGEUNDERLOCATIONS[[#This Row],[VCMIN]], 100)</f>
        <v>203</v>
      </c>
      <c r="AA928">
        <f>Table_hqolymsql14p_BridgeInventoryLocation_BRIDGEUNDERLOCATIONS[[#This Row],[VCMIN_Inches]]-3</f>
        <v>200</v>
      </c>
      <c r="AB928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929" spans="1:28" x14ac:dyDescent="0.3">
      <c r="A929">
        <v>928</v>
      </c>
      <c r="B929" t="s">
        <v>3227</v>
      </c>
      <c r="C929" t="s">
        <v>3228</v>
      </c>
      <c r="D929" t="s">
        <v>32</v>
      </c>
      <c r="E929">
        <v>80.97</v>
      </c>
      <c r="G929">
        <v>0</v>
      </c>
      <c r="H929" t="s">
        <v>92</v>
      </c>
      <c r="I929">
        <v>81</v>
      </c>
      <c r="J929" t="s">
        <v>34</v>
      </c>
      <c r="K929">
        <v>46.221426000000001</v>
      </c>
      <c r="L929">
        <v>-119.768557</v>
      </c>
      <c r="M929" t="s">
        <v>3229</v>
      </c>
      <c r="N929" t="s">
        <v>3230</v>
      </c>
      <c r="O929" t="s">
        <v>95</v>
      </c>
      <c r="P929">
        <v>206</v>
      </c>
      <c r="Q929">
        <v>1607</v>
      </c>
      <c r="R929">
        <v>1603</v>
      </c>
      <c r="S929">
        <v>1710</v>
      </c>
      <c r="T929">
        <v>1709</v>
      </c>
      <c r="U929">
        <v>1607</v>
      </c>
      <c r="V929">
        <v>1603</v>
      </c>
      <c r="W929">
        <v>9999</v>
      </c>
      <c r="X929" t="s">
        <v>38</v>
      </c>
      <c r="Y929">
        <v>1</v>
      </c>
      <c r="Z929">
        <f>ROUND(Table_hqolymsql14p_BridgeInventoryLocation_BRIDGEUNDERLOCATIONS[[#This Row],[VCMIN]] / 100, 0) * 12 + MOD(Table_hqolymsql14p_BridgeInventoryLocation_BRIDGEUNDERLOCATIONS[[#This Row],[VCMIN]], 100)</f>
        <v>195</v>
      </c>
      <c r="AA929">
        <f>Table_hqolymsql14p_BridgeInventoryLocation_BRIDGEUNDERLOCATIONS[[#This Row],[VCMIN_Inches]]-3</f>
        <v>192</v>
      </c>
      <c r="AB929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930" spans="1:28" x14ac:dyDescent="0.3">
      <c r="A930">
        <v>929</v>
      </c>
      <c r="B930" t="s">
        <v>3231</v>
      </c>
      <c r="C930" t="s">
        <v>3232</v>
      </c>
      <c r="D930" t="s">
        <v>32</v>
      </c>
      <c r="E930">
        <v>2.2200000000000002</v>
      </c>
      <c r="G930">
        <v>0</v>
      </c>
      <c r="H930" t="s">
        <v>73</v>
      </c>
      <c r="I930">
        <v>2.2200000000000002</v>
      </c>
      <c r="J930" t="s">
        <v>34</v>
      </c>
      <c r="K930">
        <v>47.158282999999997</v>
      </c>
      <c r="L930">
        <v>-122.434209</v>
      </c>
      <c r="M930" t="s">
        <v>3233</v>
      </c>
      <c r="N930" t="s">
        <v>3234</v>
      </c>
      <c r="O930" t="s">
        <v>76</v>
      </c>
      <c r="P930">
        <v>113</v>
      </c>
      <c r="Q930">
        <v>1701</v>
      </c>
      <c r="R930">
        <v>1610</v>
      </c>
      <c r="S930">
        <v>1702</v>
      </c>
      <c r="T930">
        <v>1700</v>
      </c>
      <c r="U930">
        <v>1701</v>
      </c>
      <c r="V930">
        <v>1610</v>
      </c>
      <c r="W930">
        <v>9999</v>
      </c>
      <c r="X930" t="s">
        <v>38</v>
      </c>
      <c r="Y930">
        <v>1</v>
      </c>
      <c r="Z930">
        <f>ROUND(Table_hqolymsql14p_BridgeInventoryLocation_BRIDGEUNDERLOCATIONS[[#This Row],[VCMIN]] / 100, 0) * 12 + MOD(Table_hqolymsql14p_BridgeInventoryLocation_BRIDGEUNDERLOCATIONS[[#This Row],[VCMIN]], 100)</f>
        <v>202</v>
      </c>
      <c r="AA930">
        <f>Table_hqolymsql14p_BridgeInventoryLocation_BRIDGEUNDERLOCATIONS[[#This Row],[VCMIN_Inches]]-3</f>
        <v>199</v>
      </c>
      <c r="AB930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931" spans="1:28" x14ac:dyDescent="0.3">
      <c r="A931">
        <v>930</v>
      </c>
      <c r="B931" t="s">
        <v>3235</v>
      </c>
      <c r="C931" t="s">
        <v>3236</v>
      </c>
      <c r="D931" t="s">
        <v>32</v>
      </c>
      <c r="E931">
        <v>36.56</v>
      </c>
      <c r="G931">
        <v>0</v>
      </c>
      <c r="H931" t="s">
        <v>51</v>
      </c>
      <c r="I931">
        <v>36.590000000000003</v>
      </c>
      <c r="J931" t="s">
        <v>34</v>
      </c>
      <c r="K931">
        <v>47.548062000000002</v>
      </c>
      <c r="L931">
        <v>-122.671893</v>
      </c>
      <c r="M931" t="s">
        <v>3237</v>
      </c>
      <c r="N931" t="s">
        <v>3238</v>
      </c>
      <c r="O931" t="s">
        <v>779</v>
      </c>
      <c r="P931">
        <v>319</v>
      </c>
      <c r="Q931">
        <v>2100</v>
      </c>
      <c r="R931">
        <v>2100</v>
      </c>
      <c r="S931">
        <v>1609</v>
      </c>
      <c r="T931">
        <v>1606</v>
      </c>
      <c r="U931">
        <v>2100</v>
      </c>
      <c r="V931">
        <v>2100</v>
      </c>
      <c r="W931">
        <v>9999</v>
      </c>
      <c r="X931" t="s">
        <v>38</v>
      </c>
      <c r="Y931">
        <v>1</v>
      </c>
      <c r="Z931">
        <f>ROUND(Table_hqolymsql14p_BridgeInventoryLocation_BRIDGEUNDERLOCATIONS[[#This Row],[VCMIN]] / 100, 0) * 12 + MOD(Table_hqolymsql14p_BridgeInventoryLocation_BRIDGEUNDERLOCATIONS[[#This Row],[VCMIN]], 100)</f>
        <v>252</v>
      </c>
      <c r="AA931">
        <f>Table_hqolymsql14p_BridgeInventoryLocation_BRIDGEUNDERLOCATIONS[[#This Row],[VCMIN_Inches]]-3</f>
        <v>249</v>
      </c>
      <c r="AB931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932" spans="1:28" x14ac:dyDescent="0.3">
      <c r="A932">
        <v>931</v>
      </c>
      <c r="B932" t="s">
        <v>3239</v>
      </c>
      <c r="C932" t="s">
        <v>3240</v>
      </c>
      <c r="D932" t="s">
        <v>32</v>
      </c>
      <c r="E932">
        <v>37.04</v>
      </c>
      <c r="G932">
        <v>0</v>
      </c>
      <c r="H932" t="s">
        <v>235</v>
      </c>
      <c r="I932">
        <v>38.9</v>
      </c>
      <c r="J932" t="s">
        <v>34</v>
      </c>
      <c r="K932">
        <v>46.232703000000001</v>
      </c>
      <c r="L932">
        <v>-119.22345</v>
      </c>
      <c r="M932" t="s">
        <v>3241</v>
      </c>
      <c r="N932" t="s">
        <v>3242</v>
      </c>
      <c r="O932" t="s">
        <v>521</v>
      </c>
      <c r="P932">
        <v>244</v>
      </c>
      <c r="Q932">
        <v>1507</v>
      </c>
      <c r="R932">
        <v>1507</v>
      </c>
      <c r="S932">
        <v>1610</v>
      </c>
      <c r="T932">
        <v>1610</v>
      </c>
      <c r="U932">
        <v>1507</v>
      </c>
      <c r="V932">
        <v>1507</v>
      </c>
      <c r="W932">
        <v>9999</v>
      </c>
      <c r="X932" t="s">
        <v>38</v>
      </c>
      <c r="Y932">
        <v>1</v>
      </c>
      <c r="Z932">
        <f>ROUND(Table_hqolymsql14p_BridgeInventoryLocation_BRIDGEUNDERLOCATIONS[[#This Row],[VCMIN]] / 100, 0) * 12 + MOD(Table_hqolymsql14p_BridgeInventoryLocation_BRIDGEUNDERLOCATIONS[[#This Row],[VCMIN]], 100)</f>
        <v>187</v>
      </c>
      <c r="AA932">
        <f>Table_hqolymsql14p_BridgeInventoryLocation_BRIDGEUNDERLOCATIONS[[#This Row],[VCMIN_Inches]]-3</f>
        <v>184</v>
      </c>
      <c r="AB932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933" spans="1:28" x14ac:dyDescent="0.3">
      <c r="A933">
        <v>932</v>
      </c>
      <c r="B933" t="s">
        <v>3243</v>
      </c>
      <c r="C933" t="s">
        <v>3244</v>
      </c>
      <c r="D933" t="s">
        <v>32</v>
      </c>
      <c r="E933">
        <v>240.99</v>
      </c>
      <c r="G933">
        <v>0</v>
      </c>
      <c r="H933" t="s">
        <v>110</v>
      </c>
      <c r="I933">
        <v>240.93</v>
      </c>
      <c r="J933" t="s">
        <v>34</v>
      </c>
      <c r="K933">
        <v>48.621364</v>
      </c>
      <c r="L933">
        <v>-122.356706</v>
      </c>
      <c r="M933" t="s">
        <v>3245</v>
      </c>
      <c r="N933" t="s">
        <v>3246</v>
      </c>
      <c r="O933" t="s">
        <v>113</v>
      </c>
      <c r="P933">
        <v>344</v>
      </c>
      <c r="Q933">
        <v>1703</v>
      </c>
      <c r="R933">
        <v>1611</v>
      </c>
      <c r="S933">
        <v>1900</v>
      </c>
      <c r="T933">
        <v>1900</v>
      </c>
      <c r="U933">
        <v>1703</v>
      </c>
      <c r="V933">
        <v>1611</v>
      </c>
      <c r="W933">
        <v>9999</v>
      </c>
      <c r="X933" t="s">
        <v>38</v>
      </c>
      <c r="Y933">
        <v>1</v>
      </c>
      <c r="Z933">
        <f>ROUND(Table_hqolymsql14p_BridgeInventoryLocation_BRIDGEUNDERLOCATIONS[[#This Row],[VCMIN]] / 100, 0) * 12 + MOD(Table_hqolymsql14p_BridgeInventoryLocation_BRIDGEUNDERLOCATIONS[[#This Row],[VCMIN]], 100)</f>
        <v>203</v>
      </c>
      <c r="AA933">
        <f>Table_hqolymsql14p_BridgeInventoryLocation_BRIDGEUNDERLOCATIONS[[#This Row],[VCMIN_Inches]]-3</f>
        <v>200</v>
      </c>
      <c r="AB933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934" spans="1:28" x14ac:dyDescent="0.3">
      <c r="A934">
        <v>933</v>
      </c>
      <c r="B934" t="s">
        <v>2800</v>
      </c>
      <c r="C934" t="s">
        <v>2801</v>
      </c>
      <c r="D934" t="s">
        <v>32</v>
      </c>
      <c r="E934">
        <v>2.4</v>
      </c>
      <c r="G934">
        <v>0</v>
      </c>
      <c r="H934" t="s">
        <v>120</v>
      </c>
      <c r="I934">
        <v>2.4</v>
      </c>
      <c r="J934" t="s">
        <v>34</v>
      </c>
      <c r="K934">
        <v>46.251413999999997</v>
      </c>
      <c r="L934">
        <v>-119.314286</v>
      </c>
      <c r="M934" t="s">
        <v>1920</v>
      </c>
      <c r="N934" t="s">
        <v>2802</v>
      </c>
      <c r="O934" t="s">
        <v>123</v>
      </c>
      <c r="P934">
        <v>358</v>
      </c>
      <c r="Q934">
        <v>2007</v>
      </c>
      <c r="R934">
        <v>2007</v>
      </c>
      <c r="S934">
        <v>2007</v>
      </c>
      <c r="T934">
        <v>2004</v>
      </c>
      <c r="U934">
        <v>2007</v>
      </c>
      <c r="V934">
        <v>2007</v>
      </c>
      <c r="W934">
        <v>9999</v>
      </c>
      <c r="X934" t="s">
        <v>38</v>
      </c>
      <c r="Y934">
        <v>1</v>
      </c>
      <c r="Z934">
        <f>ROUND(Table_hqolymsql14p_BridgeInventoryLocation_BRIDGEUNDERLOCATIONS[[#This Row],[VCMIN]] / 100, 0) * 12 + MOD(Table_hqolymsql14p_BridgeInventoryLocation_BRIDGEUNDERLOCATIONS[[#This Row],[VCMIN]], 100)</f>
        <v>247</v>
      </c>
      <c r="AA934">
        <f>Table_hqolymsql14p_BridgeInventoryLocation_BRIDGEUNDERLOCATIONS[[#This Row],[VCMIN_Inches]]-3</f>
        <v>244</v>
      </c>
      <c r="AB934">
        <f>(TRUNC((Table_hqolymsql14p_BridgeInventoryLocation_BRIDGEUNDERLOCATIONS[[#This Row],[Reported Inches]]/12))*100) + MOD(Table_hqolymsql14p_BridgeInventoryLocation_BRIDGEUNDERLOCATIONS[[#This Row],[Reported Inches]], 12)</f>
        <v>2004</v>
      </c>
    </row>
    <row r="935" spans="1:28" x14ac:dyDescent="0.3">
      <c r="A935">
        <v>934</v>
      </c>
      <c r="B935" t="s">
        <v>2317</v>
      </c>
      <c r="C935" t="s">
        <v>2318</v>
      </c>
      <c r="D935" t="s">
        <v>32</v>
      </c>
      <c r="E935">
        <v>133.41200000000001</v>
      </c>
      <c r="G935">
        <v>0</v>
      </c>
      <c r="H935" t="s">
        <v>110</v>
      </c>
      <c r="I935">
        <v>133.35</v>
      </c>
      <c r="J935" t="s">
        <v>34</v>
      </c>
      <c r="K935">
        <v>47.231608999999999</v>
      </c>
      <c r="L935">
        <v>-122.44089</v>
      </c>
      <c r="M935" t="s">
        <v>3247</v>
      </c>
      <c r="N935" t="s">
        <v>2321</v>
      </c>
      <c r="O935" t="s">
        <v>113</v>
      </c>
      <c r="P935">
        <v>428</v>
      </c>
      <c r="Q935">
        <v>2211</v>
      </c>
      <c r="R935">
        <v>2107</v>
      </c>
      <c r="S935">
        <v>2504</v>
      </c>
      <c r="T935">
        <v>2401</v>
      </c>
      <c r="U935">
        <v>2211</v>
      </c>
      <c r="V935">
        <v>2107</v>
      </c>
      <c r="W935">
        <v>9999</v>
      </c>
      <c r="X935" t="s">
        <v>38</v>
      </c>
      <c r="Y935">
        <v>1</v>
      </c>
      <c r="Z935">
        <f>ROUND(Table_hqolymsql14p_BridgeInventoryLocation_BRIDGEUNDERLOCATIONS[[#This Row],[VCMIN]] / 100, 0) * 12 + MOD(Table_hqolymsql14p_BridgeInventoryLocation_BRIDGEUNDERLOCATIONS[[#This Row],[VCMIN]], 100)</f>
        <v>259</v>
      </c>
      <c r="AA935">
        <f>Table_hqolymsql14p_BridgeInventoryLocation_BRIDGEUNDERLOCATIONS[[#This Row],[VCMIN_Inches]]-3</f>
        <v>256</v>
      </c>
      <c r="AB935">
        <f>(TRUNC((Table_hqolymsql14p_BridgeInventoryLocation_BRIDGEUNDERLOCATIONS[[#This Row],[Reported Inches]]/12))*100) + MOD(Table_hqolymsql14p_BridgeInventoryLocation_BRIDGEUNDERLOCATIONS[[#This Row],[Reported Inches]], 12)</f>
        <v>2104</v>
      </c>
    </row>
    <row r="936" spans="1:28" x14ac:dyDescent="0.3">
      <c r="A936">
        <v>935</v>
      </c>
      <c r="B936" t="s">
        <v>3248</v>
      </c>
      <c r="C936" t="s">
        <v>3249</v>
      </c>
      <c r="D936" t="s">
        <v>32</v>
      </c>
      <c r="E936">
        <v>43.26</v>
      </c>
      <c r="G936">
        <v>0</v>
      </c>
      <c r="H936" t="s">
        <v>110</v>
      </c>
      <c r="I936">
        <v>43.19</v>
      </c>
      <c r="J936" t="s">
        <v>34</v>
      </c>
      <c r="K936">
        <v>46.191805000000002</v>
      </c>
      <c r="L936">
        <v>-122.89522100000001</v>
      </c>
      <c r="M936" t="s">
        <v>3250</v>
      </c>
      <c r="N936" t="s">
        <v>3251</v>
      </c>
      <c r="O936" t="s">
        <v>113</v>
      </c>
      <c r="P936">
        <v>319</v>
      </c>
      <c r="Q936">
        <v>1701</v>
      </c>
      <c r="R936">
        <v>1700</v>
      </c>
      <c r="S936">
        <v>1701</v>
      </c>
      <c r="T936">
        <v>1700</v>
      </c>
      <c r="U936">
        <v>1701</v>
      </c>
      <c r="V936">
        <v>1700</v>
      </c>
      <c r="W936">
        <v>9999</v>
      </c>
      <c r="X936" t="s">
        <v>38</v>
      </c>
      <c r="Y936">
        <v>1</v>
      </c>
      <c r="Z936">
        <f>ROUND(Table_hqolymsql14p_BridgeInventoryLocation_BRIDGEUNDERLOCATIONS[[#This Row],[VCMIN]] / 100, 0) * 12 + MOD(Table_hqolymsql14p_BridgeInventoryLocation_BRIDGEUNDERLOCATIONS[[#This Row],[VCMIN]], 100)</f>
        <v>204</v>
      </c>
      <c r="AA936">
        <f>Table_hqolymsql14p_BridgeInventoryLocation_BRIDGEUNDERLOCATIONS[[#This Row],[VCMIN_Inches]]-3</f>
        <v>201</v>
      </c>
      <c r="AB93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937" spans="1:28" x14ac:dyDescent="0.3">
      <c r="A937">
        <v>936</v>
      </c>
      <c r="B937" t="s">
        <v>3252</v>
      </c>
      <c r="C937" t="s">
        <v>3253</v>
      </c>
      <c r="D937" t="s">
        <v>32</v>
      </c>
      <c r="E937">
        <v>4.3099999999999996</v>
      </c>
      <c r="G937">
        <v>0</v>
      </c>
      <c r="H937" t="s">
        <v>195</v>
      </c>
      <c r="I937">
        <v>30.9</v>
      </c>
      <c r="J937" t="s">
        <v>34</v>
      </c>
      <c r="K937">
        <v>45.656728999999999</v>
      </c>
      <c r="L937">
        <v>-122.570992</v>
      </c>
      <c r="M937" t="s">
        <v>3254</v>
      </c>
      <c r="N937" t="s">
        <v>188</v>
      </c>
      <c r="O937" t="s">
        <v>198</v>
      </c>
      <c r="P937">
        <v>408</v>
      </c>
      <c r="Q937">
        <v>1606</v>
      </c>
      <c r="R937">
        <v>1606</v>
      </c>
      <c r="S937">
        <v>1910</v>
      </c>
      <c r="T937">
        <v>1910</v>
      </c>
      <c r="U937">
        <v>1606</v>
      </c>
      <c r="V937">
        <v>1606</v>
      </c>
      <c r="W937">
        <v>9999</v>
      </c>
      <c r="X937" t="s">
        <v>38</v>
      </c>
      <c r="Y937">
        <v>1</v>
      </c>
      <c r="Z937">
        <f>ROUND(Table_hqolymsql14p_BridgeInventoryLocation_BRIDGEUNDERLOCATIONS[[#This Row],[VCMIN]] / 100, 0) * 12 + MOD(Table_hqolymsql14p_BridgeInventoryLocation_BRIDGEUNDERLOCATIONS[[#This Row],[VCMIN]], 100)</f>
        <v>198</v>
      </c>
      <c r="AA937">
        <f>Table_hqolymsql14p_BridgeInventoryLocation_BRIDGEUNDERLOCATIONS[[#This Row],[VCMIN_Inches]]-3</f>
        <v>195</v>
      </c>
      <c r="AB93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938" spans="1:28" x14ac:dyDescent="0.3">
      <c r="A938">
        <v>937</v>
      </c>
      <c r="B938" t="s">
        <v>3255</v>
      </c>
      <c r="C938" t="s">
        <v>3256</v>
      </c>
      <c r="D938" t="s">
        <v>32</v>
      </c>
      <c r="E938">
        <v>287.55900000000003</v>
      </c>
      <c r="G938">
        <v>0</v>
      </c>
      <c r="H938" t="s">
        <v>33</v>
      </c>
      <c r="I938">
        <v>289.87</v>
      </c>
      <c r="J938" t="s">
        <v>34</v>
      </c>
      <c r="K938">
        <v>47.674118</v>
      </c>
      <c r="L938">
        <v>-117.239476</v>
      </c>
      <c r="M938" t="s">
        <v>1779</v>
      </c>
      <c r="N938" t="s">
        <v>1780</v>
      </c>
      <c r="O938" t="s">
        <v>37</v>
      </c>
      <c r="P938">
        <v>118</v>
      </c>
      <c r="Q938">
        <v>1611</v>
      </c>
      <c r="R938">
        <v>1606</v>
      </c>
      <c r="S938">
        <v>2101</v>
      </c>
      <c r="T938">
        <v>2011</v>
      </c>
      <c r="U938">
        <v>1611</v>
      </c>
      <c r="V938">
        <v>1606</v>
      </c>
      <c r="W938">
        <v>9999</v>
      </c>
      <c r="X938" t="s">
        <v>38</v>
      </c>
      <c r="Y938">
        <v>1</v>
      </c>
      <c r="Z938">
        <f>ROUND(Table_hqolymsql14p_BridgeInventoryLocation_BRIDGEUNDERLOCATIONS[[#This Row],[VCMIN]] / 100, 0) * 12 + MOD(Table_hqolymsql14p_BridgeInventoryLocation_BRIDGEUNDERLOCATIONS[[#This Row],[VCMIN]], 100)</f>
        <v>198</v>
      </c>
      <c r="AA938">
        <f>Table_hqolymsql14p_BridgeInventoryLocation_BRIDGEUNDERLOCATIONS[[#This Row],[VCMIN_Inches]]-3</f>
        <v>195</v>
      </c>
      <c r="AB93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939" spans="1:28" x14ac:dyDescent="0.3">
      <c r="A939">
        <v>938</v>
      </c>
      <c r="B939" t="s">
        <v>2355</v>
      </c>
      <c r="C939" t="s">
        <v>2356</v>
      </c>
      <c r="D939" t="s">
        <v>32</v>
      </c>
      <c r="E939">
        <v>9.41</v>
      </c>
      <c r="G939">
        <v>0</v>
      </c>
      <c r="H939" t="s">
        <v>362</v>
      </c>
      <c r="I939">
        <v>9.41</v>
      </c>
      <c r="J939" t="s">
        <v>34</v>
      </c>
      <c r="K939">
        <v>46.975591999999999</v>
      </c>
      <c r="L939">
        <v>-123.621481</v>
      </c>
      <c r="M939" t="s">
        <v>3257</v>
      </c>
      <c r="N939" t="s">
        <v>2359</v>
      </c>
      <c r="O939" t="s">
        <v>365</v>
      </c>
      <c r="P939">
        <v>247</v>
      </c>
      <c r="Q939">
        <v>1704</v>
      </c>
      <c r="R939">
        <v>1703</v>
      </c>
      <c r="S939">
        <v>1701</v>
      </c>
      <c r="T939">
        <v>1609</v>
      </c>
      <c r="U939">
        <v>1704</v>
      </c>
      <c r="V939">
        <v>1703</v>
      </c>
      <c r="W939">
        <v>9999</v>
      </c>
      <c r="X939" t="s">
        <v>38</v>
      </c>
      <c r="Y939">
        <v>1</v>
      </c>
      <c r="Z939">
        <f>ROUND(Table_hqolymsql14p_BridgeInventoryLocation_BRIDGEUNDERLOCATIONS[[#This Row],[VCMIN]] / 100, 0) * 12 + MOD(Table_hqolymsql14p_BridgeInventoryLocation_BRIDGEUNDERLOCATIONS[[#This Row],[VCMIN]], 100)</f>
        <v>207</v>
      </c>
      <c r="AA939">
        <f>Table_hqolymsql14p_BridgeInventoryLocation_BRIDGEUNDERLOCATIONS[[#This Row],[VCMIN_Inches]]-3</f>
        <v>204</v>
      </c>
      <c r="AB939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940" spans="1:28" x14ac:dyDescent="0.3">
      <c r="A940">
        <v>939</v>
      </c>
      <c r="B940" t="s">
        <v>3258</v>
      </c>
      <c r="C940" t="s">
        <v>3259</v>
      </c>
      <c r="D940" t="s">
        <v>32</v>
      </c>
      <c r="E940">
        <v>287.86</v>
      </c>
      <c r="G940">
        <v>0</v>
      </c>
      <c r="H940" t="s">
        <v>397</v>
      </c>
      <c r="I940">
        <v>295.95999999999998</v>
      </c>
      <c r="J940" t="s">
        <v>34</v>
      </c>
      <c r="K940">
        <v>47.775568</v>
      </c>
      <c r="L940">
        <v>-117.37296000000001</v>
      </c>
      <c r="M940" t="s">
        <v>3260</v>
      </c>
      <c r="N940" t="s">
        <v>237</v>
      </c>
      <c r="O940" t="s">
        <v>616</v>
      </c>
      <c r="P940">
        <v>240</v>
      </c>
      <c r="Q940">
        <v>2010</v>
      </c>
      <c r="R940">
        <v>2006</v>
      </c>
      <c r="S940">
        <v>2203</v>
      </c>
      <c r="T940">
        <v>2109</v>
      </c>
      <c r="U940">
        <v>2010</v>
      </c>
      <c r="V940">
        <v>2006</v>
      </c>
      <c r="W940">
        <v>9999</v>
      </c>
      <c r="X940" t="s">
        <v>38</v>
      </c>
      <c r="Y940">
        <v>1</v>
      </c>
      <c r="Z940">
        <f>ROUND(Table_hqolymsql14p_BridgeInventoryLocation_BRIDGEUNDERLOCATIONS[[#This Row],[VCMIN]] / 100, 0) * 12 + MOD(Table_hqolymsql14p_BridgeInventoryLocation_BRIDGEUNDERLOCATIONS[[#This Row],[VCMIN]], 100)</f>
        <v>246</v>
      </c>
      <c r="AA940">
        <f>Table_hqolymsql14p_BridgeInventoryLocation_BRIDGEUNDERLOCATIONS[[#This Row],[VCMIN_Inches]]-3</f>
        <v>243</v>
      </c>
      <c r="AB940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941" spans="1:28" x14ac:dyDescent="0.3">
      <c r="A941">
        <v>940</v>
      </c>
      <c r="B941" t="s">
        <v>3261</v>
      </c>
      <c r="C941" t="s">
        <v>3262</v>
      </c>
      <c r="D941" t="s">
        <v>32</v>
      </c>
      <c r="E941">
        <v>177.27</v>
      </c>
      <c r="G941">
        <v>0</v>
      </c>
      <c r="H941" t="s">
        <v>110</v>
      </c>
      <c r="I941">
        <v>177.21</v>
      </c>
      <c r="J941" t="s">
        <v>34</v>
      </c>
      <c r="K941">
        <v>47.770260999999998</v>
      </c>
      <c r="L941">
        <v>-122.32182899999999</v>
      </c>
      <c r="M941" t="s">
        <v>3263</v>
      </c>
      <c r="N941" t="s">
        <v>3264</v>
      </c>
      <c r="O941" t="s">
        <v>113</v>
      </c>
      <c r="P941">
        <v>268</v>
      </c>
      <c r="Q941">
        <v>1906</v>
      </c>
      <c r="R941">
        <v>1801</v>
      </c>
      <c r="S941">
        <v>2109</v>
      </c>
      <c r="T941">
        <v>2101</v>
      </c>
      <c r="U941">
        <v>1906</v>
      </c>
      <c r="V941">
        <v>1801</v>
      </c>
      <c r="W941">
        <v>9999</v>
      </c>
      <c r="X941" t="s">
        <v>38</v>
      </c>
      <c r="Y941">
        <v>1</v>
      </c>
      <c r="Z941">
        <f>ROUND(Table_hqolymsql14p_BridgeInventoryLocation_BRIDGEUNDERLOCATIONS[[#This Row],[VCMIN]] / 100, 0) * 12 + MOD(Table_hqolymsql14p_BridgeInventoryLocation_BRIDGEUNDERLOCATIONS[[#This Row],[VCMIN]], 100)</f>
        <v>217</v>
      </c>
      <c r="AA941">
        <f>Table_hqolymsql14p_BridgeInventoryLocation_BRIDGEUNDERLOCATIONS[[#This Row],[VCMIN_Inches]]-3</f>
        <v>214</v>
      </c>
      <c r="AB941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942" spans="1:28" x14ac:dyDescent="0.3">
      <c r="A942">
        <v>941</v>
      </c>
      <c r="B942" t="s">
        <v>3265</v>
      </c>
      <c r="C942" t="s">
        <v>3266</v>
      </c>
      <c r="D942" t="s">
        <v>32</v>
      </c>
      <c r="E942">
        <v>12.24</v>
      </c>
      <c r="G942">
        <v>0</v>
      </c>
      <c r="H942" t="s">
        <v>120</v>
      </c>
      <c r="I942">
        <v>12.24</v>
      </c>
      <c r="J942" t="s">
        <v>34</v>
      </c>
      <c r="K942">
        <v>46.249012</v>
      </c>
      <c r="L942">
        <v>-119.126718</v>
      </c>
      <c r="M942" t="s">
        <v>3267</v>
      </c>
      <c r="N942" t="s">
        <v>3168</v>
      </c>
      <c r="O942" t="s">
        <v>123</v>
      </c>
      <c r="P942">
        <v>326</v>
      </c>
      <c r="Q942">
        <v>2205</v>
      </c>
      <c r="R942">
        <v>2008</v>
      </c>
      <c r="S942">
        <v>1904</v>
      </c>
      <c r="T942">
        <v>1805</v>
      </c>
      <c r="U942">
        <v>2205</v>
      </c>
      <c r="V942">
        <v>2008</v>
      </c>
      <c r="W942">
        <v>9999</v>
      </c>
      <c r="X942" t="s">
        <v>38</v>
      </c>
      <c r="Y942">
        <v>1</v>
      </c>
      <c r="Z942">
        <f>ROUND(Table_hqolymsql14p_BridgeInventoryLocation_BRIDGEUNDERLOCATIONS[[#This Row],[VCMIN]] / 100, 0) * 12 + MOD(Table_hqolymsql14p_BridgeInventoryLocation_BRIDGEUNDERLOCATIONS[[#This Row],[VCMIN]], 100)</f>
        <v>248</v>
      </c>
      <c r="AA942">
        <f>Table_hqolymsql14p_BridgeInventoryLocation_BRIDGEUNDERLOCATIONS[[#This Row],[VCMIN_Inches]]-3</f>
        <v>245</v>
      </c>
      <c r="AB942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943" spans="1:28" x14ac:dyDescent="0.3">
      <c r="A943">
        <v>942</v>
      </c>
      <c r="B943" t="s">
        <v>3268</v>
      </c>
      <c r="C943" t="s">
        <v>3269</v>
      </c>
      <c r="D943" t="s">
        <v>32</v>
      </c>
      <c r="E943">
        <v>176.06</v>
      </c>
      <c r="G943">
        <v>0</v>
      </c>
      <c r="H943" t="s">
        <v>33</v>
      </c>
      <c r="I943">
        <v>177.78</v>
      </c>
      <c r="J943" t="s">
        <v>34</v>
      </c>
      <c r="K943">
        <v>47.102784999999997</v>
      </c>
      <c r="L943">
        <v>-119.278436</v>
      </c>
      <c r="M943" t="s">
        <v>3270</v>
      </c>
      <c r="N943" t="s">
        <v>3271</v>
      </c>
      <c r="O943" t="s">
        <v>37</v>
      </c>
      <c r="P943">
        <v>132</v>
      </c>
      <c r="Q943">
        <v>1801</v>
      </c>
      <c r="R943">
        <v>1801</v>
      </c>
      <c r="S943">
        <v>1810</v>
      </c>
      <c r="T943">
        <v>1810</v>
      </c>
      <c r="U943">
        <v>1801</v>
      </c>
      <c r="V943">
        <v>1801</v>
      </c>
      <c r="W943">
        <v>9999</v>
      </c>
      <c r="X943" t="s">
        <v>38</v>
      </c>
      <c r="Y943">
        <v>1</v>
      </c>
      <c r="Z943">
        <f>ROUND(Table_hqolymsql14p_BridgeInventoryLocation_BRIDGEUNDERLOCATIONS[[#This Row],[VCMIN]] / 100, 0) * 12 + MOD(Table_hqolymsql14p_BridgeInventoryLocation_BRIDGEUNDERLOCATIONS[[#This Row],[VCMIN]], 100)</f>
        <v>217</v>
      </c>
      <c r="AA943">
        <f>Table_hqolymsql14p_BridgeInventoryLocation_BRIDGEUNDERLOCATIONS[[#This Row],[VCMIN_Inches]]-3</f>
        <v>214</v>
      </c>
      <c r="AB943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944" spans="1:28" x14ac:dyDescent="0.3">
      <c r="A944">
        <v>943</v>
      </c>
      <c r="B944" t="s">
        <v>3272</v>
      </c>
      <c r="C944" t="s">
        <v>3273</v>
      </c>
      <c r="D944" t="s">
        <v>32</v>
      </c>
      <c r="E944">
        <v>362.1</v>
      </c>
      <c r="G944">
        <v>0</v>
      </c>
      <c r="H944" t="s">
        <v>104</v>
      </c>
      <c r="I944">
        <v>363.95</v>
      </c>
      <c r="J944" t="s">
        <v>34</v>
      </c>
      <c r="K944">
        <v>47.042563999999999</v>
      </c>
      <c r="L944">
        <v>-122.968642</v>
      </c>
      <c r="M944" t="s">
        <v>3274</v>
      </c>
      <c r="N944" t="s">
        <v>3275</v>
      </c>
      <c r="O944" t="s">
        <v>107</v>
      </c>
      <c r="P944">
        <v>706</v>
      </c>
      <c r="Q944">
        <v>1809</v>
      </c>
      <c r="R944">
        <v>1808</v>
      </c>
      <c r="S944">
        <v>2011</v>
      </c>
      <c r="T944">
        <v>1903</v>
      </c>
      <c r="U944">
        <v>1809</v>
      </c>
      <c r="V944">
        <v>1808</v>
      </c>
      <c r="W944">
        <v>9999</v>
      </c>
      <c r="X944" t="s">
        <v>38</v>
      </c>
      <c r="Y944">
        <v>1</v>
      </c>
      <c r="Z944">
        <f>ROUND(Table_hqolymsql14p_BridgeInventoryLocation_BRIDGEUNDERLOCATIONS[[#This Row],[VCMIN]] / 100, 0) * 12 + MOD(Table_hqolymsql14p_BridgeInventoryLocation_BRIDGEUNDERLOCATIONS[[#This Row],[VCMIN]], 100)</f>
        <v>224</v>
      </c>
      <c r="AA944">
        <f>Table_hqolymsql14p_BridgeInventoryLocation_BRIDGEUNDERLOCATIONS[[#This Row],[VCMIN_Inches]]-3</f>
        <v>221</v>
      </c>
      <c r="AB944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945" spans="1:28" x14ac:dyDescent="0.3">
      <c r="A945">
        <v>944</v>
      </c>
      <c r="B945" t="s">
        <v>2639</v>
      </c>
      <c r="C945" t="s">
        <v>2640</v>
      </c>
      <c r="D945" t="s">
        <v>32</v>
      </c>
      <c r="E945">
        <v>3.4289999999999998</v>
      </c>
      <c r="G945">
        <v>0</v>
      </c>
      <c r="H945" t="s">
        <v>45</v>
      </c>
      <c r="I945">
        <v>2.9</v>
      </c>
      <c r="J945" t="s">
        <v>34</v>
      </c>
      <c r="K945">
        <v>47.302317000000002</v>
      </c>
      <c r="L945">
        <v>-122.252257</v>
      </c>
      <c r="M945" t="s">
        <v>3276</v>
      </c>
      <c r="N945" t="s">
        <v>2643</v>
      </c>
      <c r="O945" t="s">
        <v>48</v>
      </c>
      <c r="P945">
        <v>331</v>
      </c>
      <c r="Q945">
        <v>2109</v>
      </c>
      <c r="R945">
        <v>2011</v>
      </c>
      <c r="S945">
        <v>2001</v>
      </c>
      <c r="T945">
        <v>1905</v>
      </c>
      <c r="U945">
        <v>2109</v>
      </c>
      <c r="V945">
        <v>2011</v>
      </c>
      <c r="W945">
        <v>9999</v>
      </c>
      <c r="X945" t="s">
        <v>38</v>
      </c>
      <c r="Y945">
        <v>1</v>
      </c>
      <c r="Z945">
        <f>ROUND(Table_hqolymsql14p_BridgeInventoryLocation_BRIDGEUNDERLOCATIONS[[#This Row],[VCMIN]] / 100, 0) * 12 + MOD(Table_hqolymsql14p_BridgeInventoryLocation_BRIDGEUNDERLOCATIONS[[#This Row],[VCMIN]], 100)</f>
        <v>251</v>
      </c>
      <c r="AA945">
        <f>Table_hqolymsql14p_BridgeInventoryLocation_BRIDGEUNDERLOCATIONS[[#This Row],[VCMIN_Inches]]-3</f>
        <v>248</v>
      </c>
      <c r="AB945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946" spans="1:28" x14ac:dyDescent="0.3">
      <c r="A946">
        <v>945</v>
      </c>
      <c r="B946" t="s">
        <v>3277</v>
      </c>
      <c r="C946" t="s">
        <v>3278</v>
      </c>
      <c r="D946" t="s">
        <v>32</v>
      </c>
      <c r="E946">
        <v>275.87</v>
      </c>
      <c r="G946">
        <v>0</v>
      </c>
      <c r="H946" t="s">
        <v>110</v>
      </c>
      <c r="I946">
        <v>275.81</v>
      </c>
      <c r="J946" t="s">
        <v>34</v>
      </c>
      <c r="K946">
        <v>48.993997</v>
      </c>
      <c r="L946">
        <v>-122.745592</v>
      </c>
      <c r="M946" t="s">
        <v>3279</v>
      </c>
      <c r="N946" t="s">
        <v>3280</v>
      </c>
      <c r="O946" t="s">
        <v>113</v>
      </c>
      <c r="P946">
        <v>284</v>
      </c>
      <c r="Q946">
        <v>1800</v>
      </c>
      <c r="R946">
        <v>1710</v>
      </c>
      <c r="S946">
        <v>1710</v>
      </c>
      <c r="T946">
        <v>1609</v>
      </c>
      <c r="U946">
        <v>1800</v>
      </c>
      <c r="V946">
        <v>1710</v>
      </c>
      <c r="W946">
        <v>9999</v>
      </c>
      <c r="X946" t="s">
        <v>38</v>
      </c>
      <c r="Y946">
        <v>1</v>
      </c>
      <c r="Z946">
        <f>ROUND(Table_hqolymsql14p_BridgeInventoryLocation_BRIDGEUNDERLOCATIONS[[#This Row],[VCMIN]] / 100, 0) * 12 + MOD(Table_hqolymsql14p_BridgeInventoryLocation_BRIDGEUNDERLOCATIONS[[#This Row],[VCMIN]], 100)</f>
        <v>214</v>
      </c>
      <c r="AA946">
        <f>Table_hqolymsql14p_BridgeInventoryLocation_BRIDGEUNDERLOCATIONS[[#This Row],[VCMIN_Inches]]-3</f>
        <v>211</v>
      </c>
      <c r="AB946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947" spans="1:28" x14ac:dyDescent="0.3">
      <c r="A947">
        <v>946</v>
      </c>
      <c r="B947" t="s">
        <v>3281</v>
      </c>
      <c r="C947" t="s">
        <v>3282</v>
      </c>
      <c r="D947" t="s">
        <v>32</v>
      </c>
      <c r="E947">
        <v>68.48</v>
      </c>
      <c r="G947">
        <v>0</v>
      </c>
      <c r="H947" t="s">
        <v>110</v>
      </c>
      <c r="I947">
        <v>68.41</v>
      </c>
      <c r="J947" t="s">
        <v>34</v>
      </c>
      <c r="K947">
        <v>46.547351999999997</v>
      </c>
      <c r="L947">
        <v>-122.876749</v>
      </c>
      <c r="M947" t="s">
        <v>543</v>
      </c>
      <c r="N947" t="s">
        <v>365</v>
      </c>
      <c r="O947" t="s">
        <v>113</v>
      </c>
      <c r="P947">
        <v>205</v>
      </c>
      <c r="Q947">
        <v>1610</v>
      </c>
      <c r="R947">
        <v>1610</v>
      </c>
      <c r="S947">
        <v>1610</v>
      </c>
      <c r="T947">
        <v>1610</v>
      </c>
      <c r="U947">
        <v>1610</v>
      </c>
      <c r="V947">
        <v>1610</v>
      </c>
      <c r="W947">
        <v>9999</v>
      </c>
      <c r="X947" t="s">
        <v>38</v>
      </c>
      <c r="Y947">
        <v>1</v>
      </c>
      <c r="Z947">
        <f>ROUND(Table_hqolymsql14p_BridgeInventoryLocation_BRIDGEUNDERLOCATIONS[[#This Row],[VCMIN]] / 100, 0) * 12 + MOD(Table_hqolymsql14p_BridgeInventoryLocation_BRIDGEUNDERLOCATIONS[[#This Row],[VCMIN]], 100)</f>
        <v>202</v>
      </c>
      <c r="AA947">
        <f>Table_hqolymsql14p_BridgeInventoryLocation_BRIDGEUNDERLOCATIONS[[#This Row],[VCMIN_Inches]]-3</f>
        <v>199</v>
      </c>
      <c r="AB94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948" spans="1:28" x14ac:dyDescent="0.3">
      <c r="A948">
        <v>947</v>
      </c>
      <c r="B948" t="s">
        <v>3283</v>
      </c>
      <c r="C948" t="s">
        <v>3284</v>
      </c>
      <c r="D948" t="s">
        <v>32</v>
      </c>
      <c r="E948">
        <v>78.59</v>
      </c>
      <c r="G948">
        <v>0</v>
      </c>
      <c r="H948" t="s">
        <v>33</v>
      </c>
      <c r="I948">
        <v>80.31</v>
      </c>
      <c r="J948" t="s">
        <v>34</v>
      </c>
      <c r="K948">
        <v>47.183816</v>
      </c>
      <c r="L948">
        <v>-121.014939</v>
      </c>
      <c r="M948" t="s">
        <v>3285</v>
      </c>
      <c r="N948" t="s">
        <v>3286</v>
      </c>
      <c r="O948" t="s">
        <v>37</v>
      </c>
      <c r="P948">
        <v>234</v>
      </c>
      <c r="Q948">
        <v>1601</v>
      </c>
      <c r="R948">
        <v>1601</v>
      </c>
      <c r="S948">
        <v>1709</v>
      </c>
      <c r="T948">
        <v>1709</v>
      </c>
      <c r="U948">
        <v>1601</v>
      </c>
      <c r="V948">
        <v>1601</v>
      </c>
      <c r="W948">
        <v>9999</v>
      </c>
      <c r="X948" t="s">
        <v>38</v>
      </c>
      <c r="Y948">
        <v>1</v>
      </c>
      <c r="Z948">
        <f>ROUND(Table_hqolymsql14p_BridgeInventoryLocation_BRIDGEUNDERLOCATIONS[[#This Row],[VCMIN]] / 100, 0) * 12 + MOD(Table_hqolymsql14p_BridgeInventoryLocation_BRIDGEUNDERLOCATIONS[[#This Row],[VCMIN]], 100)</f>
        <v>193</v>
      </c>
      <c r="AA948">
        <f>Table_hqolymsql14p_BridgeInventoryLocation_BRIDGEUNDERLOCATIONS[[#This Row],[VCMIN_Inches]]-3</f>
        <v>190</v>
      </c>
      <c r="AB948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949" spans="1:28" x14ac:dyDescent="0.3">
      <c r="A949">
        <v>948</v>
      </c>
      <c r="B949" t="s">
        <v>3287</v>
      </c>
      <c r="C949" t="s">
        <v>3288</v>
      </c>
      <c r="D949" t="s">
        <v>32</v>
      </c>
      <c r="E949">
        <v>46.84</v>
      </c>
      <c r="G949">
        <v>0</v>
      </c>
      <c r="H949" t="s">
        <v>51</v>
      </c>
      <c r="I949">
        <v>46.89</v>
      </c>
      <c r="J949" t="s">
        <v>34</v>
      </c>
      <c r="K949">
        <v>47.678548999999997</v>
      </c>
      <c r="L949">
        <v>-122.691151</v>
      </c>
      <c r="M949" t="s">
        <v>3289</v>
      </c>
      <c r="N949" t="s">
        <v>3290</v>
      </c>
      <c r="O949" t="s">
        <v>779</v>
      </c>
      <c r="P949">
        <v>241</v>
      </c>
      <c r="Q949">
        <v>1700</v>
      </c>
      <c r="R949">
        <v>1605</v>
      </c>
      <c r="S949">
        <v>1608</v>
      </c>
      <c r="T949">
        <v>1601</v>
      </c>
      <c r="U949">
        <v>1700</v>
      </c>
      <c r="V949">
        <v>1605</v>
      </c>
      <c r="W949">
        <v>9999</v>
      </c>
      <c r="X949" t="s">
        <v>38</v>
      </c>
      <c r="Y949">
        <v>1</v>
      </c>
      <c r="Z949">
        <f>ROUND(Table_hqolymsql14p_BridgeInventoryLocation_BRIDGEUNDERLOCATIONS[[#This Row],[VCMIN]] / 100, 0) * 12 + MOD(Table_hqolymsql14p_BridgeInventoryLocation_BRIDGEUNDERLOCATIONS[[#This Row],[VCMIN]], 100)</f>
        <v>197</v>
      </c>
      <c r="AA949">
        <f>Table_hqolymsql14p_BridgeInventoryLocation_BRIDGEUNDERLOCATIONS[[#This Row],[VCMIN_Inches]]-3</f>
        <v>194</v>
      </c>
      <c r="AB94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950" spans="1:28" x14ac:dyDescent="0.3">
      <c r="A950">
        <v>949</v>
      </c>
      <c r="B950" t="s">
        <v>2682</v>
      </c>
      <c r="C950" t="s">
        <v>2683</v>
      </c>
      <c r="D950" t="s">
        <v>32</v>
      </c>
      <c r="E950">
        <v>26.56</v>
      </c>
      <c r="G950">
        <v>0</v>
      </c>
      <c r="H950" t="s">
        <v>92</v>
      </c>
      <c r="I950">
        <v>26.59</v>
      </c>
      <c r="J950" t="s">
        <v>34</v>
      </c>
      <c r="K950">
        <v>46.677681999999997</v>
      </c>
      <c r="L950">
        <v>-120.480969</v>
      </c>
      <c r="M950" t="s">
        <v>2684</v>
      </c>
      <c r="N950" t="s">
        <v>2685</v>
      </c>
      <c r="O950" t="s">
        <v>95</v>
      </c>
      <c r="P950">
        <v>280</v>
      </c>
      <c r="Q950">
        <v>1709</v>
      </c>
      <c r="R950">
        <v>1706</v>
      </c>
      <c r="S950">
        <v>1704</v>
      </c>
      <c r="T950">
        <v>1611</v>
      </c>
      <c r="U950">
        <v>1709</v>
      </c>
      <c r="V950">
        <v>1706</v>
      </c>
      <c r="W950">
        <v>9999</v>
      </c>
      <c r="X950" t="s">
        <v>38</v>
      </c>
      <c r="Y950">
        <v>1</v>
      </c>
      <c r="Z950">
        <f>ROUND(Table_hqolymsql14p_BridgeInventoryLocation_BRIDGEUNDERLOCATIONS[[#This Row],[VCMIN]] / 100, 0) * 12 + MOD(Table_hqolymsql14p_BridgeInventoryLocation_BRIDGEUNDERLOCATIONS[[#This Row],[VCMIN]], 100)</f>
        <v>210</v>
      </c>
      <c r="AA950">
        <f>Table_hqolymsql14p_BridgeInventoryLocation_BRIDGEUNDERLOCATIONS[[#This Row],[VCMIN_Inches]]-3</f>
        <v>207</v>
      </c>
      <c r="AB950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951" spans="1:28" x14ac:dyDescent="0.3">
      <c r="A951">
        <v>950</v>
      </c>
      <c r="B951" t="s">
        <v>2836</v>
      </c>
      <c r="C951" t="s">
        <v>2837</v>
      </c>
      <c r="D951" t="s">
        <v>32</v>
      </c>
      <c r="E951">
        <v>0.68</v>
      </c>
      <c r="G951">
        <v>0</v>
      </c>
      <c r="H951" t="s">
        <v>1061</v>
      </c>
      <c r="I951">
        <v>2.67</v>
      </c>
      <c r="J951" t="s">
        <v>34</v>
      </c>
      <c r="K951">
        <v>47.594763</v>
      </c>
      <c r="L951">
        <v>-122.318057</v>
      </c>
      <c r="M951" t="s">
        <v>3291</v>
      </c>
      <c r="N951" t="s">
        <v>2840</v>
      </c>
      <c r="O951" t="s">
        <v>2841</v>
      </c>
      <c r="P951">
        <v>865</v>
      </c>
      <c r="Q951">
        <v>1502</v>
      </c>
      <c r="R951">
        <v>1502</v>
      </c>
      <c r="S951">
        <v>1511</v>
      </c>
      <c r="T951">
        <v>1511</v>
      </c>
      <c r="U951">
        <v>1502</v>
      </c>
      <c r="V951">
        <v>1502</v>
      </c>
      <c r="W951">
        <v>9999</v>
      </c>
      <c r="X951" t="s">
        <v>89</v>
      </c>
      <c r="Y951">
        <v>1</v>
      </c>
      <c r="Z951">
        <f>ROUND(Table_hqolymsql14p_BridgeInventoryLocation_BRIDGEUNDERLOCATIONS[[#This Row],[VCMIN]] / 100, 0) * 12 + MOD(Table_hqolymsql14p_BridgeInventoryLocation_BRIDGEUNDERLOCATIONS[[#This Row],[VCMIN]], 100)</f>
        <v>182</v>
      </c>
      <c r="AA951">
        <f>Table_hqolymsql14p_BridgeInventoryLocation_BRIDGEUNDERLOCATIONS[[#This Row],[VCMIN_Inches]]-3</f>
        <v>179</v>
      </c>
      <c r="AB951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952" spans="1:28" x14ac:dyDescent="0.3">
      <c r="A952">
        <v>951</v>
      </c>
      <c r="B952" t="s">
        <v>3292</v>
      </c>
      <c r="C952" t="s">
        <v>3293</v>
      </c>
      <c r="D952" t="s">
        <v>32</v>
      </c>
      <c r="E952">
        <v>0.04</v>
      </c>
      <c r="G952">
        <v>0</v>
      </c>
      <c r="H952" t="s">
        <v>1066</v>
      </c>
      <c r="I952">
        <v>0.11</v>
      </c>
      <c r="J952" t="s">
        <v>34</v>
      </c>
      <c r="K952">
        <v>47.653194999999997</v>
      </c>
      <c r="L952">
        <v>-117.392747</v>
      </c>
      <c r="M952" t="s">
        <v>3294</v>
      </c>
      <c r="N952" t="s">
        <v>3295</v>
      </c>
      <c r="O952" t="s">
        <v>3296</v>
      </c>
      <c r="P952">
        <v>518</v>
      </c>
      <c r="Q952">
        <v>1708</v>
      </c>
      <c r="R952">
        <v>1708</v>
      </c>
      <c r="U952">
        <v>1708</v>
      </c>
      <c r="V952">
        <v>1708</v>
      </c>
      <c r="W952">
        <v>9999</v>
      </c>
      <c r="X952" t="s">
        <v>38</v>
      </c>
      <c r="Y952">
        <v>1</v>
      </c>
      <c r="Z952">
        <f>ROUND(Table_hqolymsql14p_BridgeInventoryLocation_BRIDGEUNDERLOCATIONS[[#This Row],[VCMIN]] / 100, 0) * 12 + MOD(Table_hqolymsql14p_BridgeInventoryLocation_BRIDGEUNDERLOCATIONS[[#This Row],[VCMIN]], 100)</f>
        <v>212</v>
      </c>
      <c r="AA952">
        <f>Table_hqolymsql14p_BridgeInventoryLocation_BRIDGEUNDERLOCATIONS[[#This Row],[VCMIN_Inches]]-3</f>
        <v>209</v>
      </c>
      <c r="AB952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953" spans="1:28" x14ac:dyDescent="0.3">
      <c r="A953">
        <v>952</v>
      </c>
      <c r="B953" t="s">
        <v>267</v>
      </c>
      <c r="C953" t="s">
        <v>268</v>
      </c>
      <c r="D953" t="s">
        <v>2314</v>
      </c>
      <c r="E953">
        <v>0.106</v>
      </c>
      <c r="G953">
        <v>0</v>
      </c>
      <c r="H953" t="s">
        <v>2781</v>
      </c>
      <c r="I953">
        <v>0.11</v>
      </c>
      <c r="J953" t="s">
        <v>34</v>
      </c>
      <c r="K953">
        <v>45.623897999999997</v>
      </c>
      <c r="L953">
        <v>-122.66997499999999</v>
      </c>
      <c r="M953" t="s">
        <v>2782</v>
      </c>
      <c r="N953" t="s">
        <v>270</v>
      </c>
      <c r="O953" t="s">
        <v>113</v>
      </c>
      <c r="P953">
        <v>392</v>
      </c>
      <c r="Q953">
        <v>1911</v>
      </c>
      <c r="R953">
        <v>1911</v>
      </c>
      <c r="S953">
        <v>1911</v>
      </c>
      <c r="T953">
        <v>1911</v>
      </c>
      <c r="W953">
        <v>9999</v>
      </c>
      <c r="X953" t="s">
        <v>89</v>
      </c>
      <c r="Y953">
        <v>1</v>
      </c>
      <c r="Z953">
        <f>ROUND(Table_hqolymsql14p_BridgeInventoryLocation_BRIDGEUNDERLOCATIONS[[#This Row],[VCMIN]] / 100, 0) * 12 + MOD(Table_hqolymsql14p_BridgeInventoryLocation_BRIDGEUNDERLOCATIONS[[#This Row],[VCMIN]], 100)</f>
        <v>239</v>
      </c>
      <c r="AA953">
        <f>Table_hqolymsql14p_BridgeInventoryLocation_BRIDGEUNDERLOCATIONS[[#This Row],[VCMIN_Inches]]-3</f>
        <v>236</v>
      </c>
      <c r="AB953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954" spans="1:28" x14ac:dyDescent="0.3">
      <c r="A954">
        <v>953</v>
      </c>
      <c r="B954" t="s">
        <v>2051</v>
      </c>
      <c r="C954" t="s">
        <v>2052</v>
      </c>
      <c r="D954" t="s">
        <v>2314</v>
      </c>
      <c r="E954">
        <v>0.14399999999999999</v>
      </c>
      <c r="G954">
        <v>0</v>
      </c>
      <c r="H954" t="s">
        <v>3297</v>
      </c>
      <c r="I954">
        <v>0.14000000000000001</v>
      </c>
      <c r="J954" t="s">
        <v>34</v>
      </c>
      <c r="K954">
        <v>47.545332999999999</v>
      </c>
      <c r="L954">
        <v>-122.33412</v>
      </c>
      <c r="M954" t="s">
        <v>3298</v>
      </c>
      <c r="N954" t="s">
        <v>347</v>
      </c>
      <c r="O954" t="s">
        <v>735</v>
      </c>
      <c r="P954">
        <v>2895</v>
      </c>
      <c r="Q954">
        <v>1706</v>
      </c>
      <c r="R954">
        <v>1706</v>
      </c>
      <c r="U954">
        <v>1706</v>
      </c>
      <c r="V954">
        <v>1706</v>
      </c>
      <c r="W954">
        <v>9999</v>
      </c>
      <c r="X954" t="s">
        <v>89</v>
      </c>
      <c r="Y954">
        <v>1</v>
      </c>
      <c r="Z954">
        <f>ROUND(Table_hqolymsql14p_BridgeInventoryLocation_BRIDGEUNDERLOCATIONS[[#This Row],[VCMIN]] / 100, 0) * 12 + MOD(Table_hqolymsql14p_BridgeInventoryLocation_BRIDGEUNDERLOCATIONS[[#This Row],[VCMIN]], 100)</f>
        <v>210</v>
      </c>
      <c r="AA954">
        <f>Table_hqolymsql14p_BridgeInventoryLocation_BRIDGEUNDERLOCATIONS[[#This Row],[VCMIN_Inches]]-3</f>
        <v>207</v>
      </c>
      <c r="AB95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955" spans="1:28" x14ac:dyDescent="0.3">
      <c r="A955">
        <v>954</v>
      </c>
      <c r="B955" t="s">
        <v>3199</v>
      </c>
      <c r="C955" t="s">
        <v>3200</v>
      </c>
      <c r="D955" t="s">
        <v>2314</v>
      </c>
      <c r="E955">
        <v>0.25</v>
      </c>
      <c r="G955">
        <v>0</v>
      </c>
      <c r="H955" t="s">
        <v>3299</v>
      </c>
      <c r="I955">
        <v>0.25</v>
      </c>
      <c r="J955" t="s">
        <v>34</v>
      </c>
      <c r="K955">
        <v>47.579182000000003</v>
      </c>
      <c r="L955">
        <v>-122.185053</v>
      </c>
      <c r="M955" t="s">
        <v>3300</v>
      </c>
      <c r="N955" t="s">
        <v>3202</v>
      </c>
      <c r="O955" t="s">
        <v>3203</v>
      </c>
      <c r="P955">
        <v>1929</v>
      </c>
      <c r="Q955">
        <v>1809</v>
      </c>
      <c r="R955">
        <v>1709</v>
      </c>
      <c r="S955">
        <v>1809</v>
      </c>
      <c r="T955">
        <v>1709</v>
      </c>
      <c r="W955">
        <v>9999</v>
      </c>
      <c r="X955" t="s">
        <v>89</v>
      </c>
      <c r="Y955">
        <v>1</v>
      </c>
      <c r="Z955">
        <f>ROUND(Table_hqolymsql14p_BridgeInventoryLocation_BRIDGEUNDERLOCATIONS[[#This Row],[VCMIN]] / 100, 0) * 12 + MOD(Table_hqolymsql14p_BridgeInventoryLocation_BRIDGEUNDERLOCATIONS[[#This Row],[VCMIN]], 100)</f>
        <v>213</v>
      </c>
      <c r="AA955">
        <f>Table_hqolymsql14p_BridgeInventoryLocation_BRIDGEUNDERLOCATIONS[[#This Row],[VCMIN_Inches]]-3</f>
        <v>210</v>
      </c>
      <c r="AB955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956" spans="1:28" x14ac:dyDescent="0.3">
      <c r="A956">
        <v>955</v>
      </c>
      <c r="B956" t="s">
        <v>870</v>
      </c>
      <c r="C956" t="s">
        <v>871</v>
      </c>
      <c r="D956" t="s">
        <v>2314</v>
      </c>
      <c r="E956">
        <v>30.59</v>
      </c>
      <c r="G956">
        <v>0</v>
      </c>
      <c r="H956" t="s">
        <v>92</v>
      </c>
      <c r="I956">
        <v>30.62</v>
      </c>
      <c r="J956" t="s">
        <v>34</v>
      </c>
      <c r="K956">
        <v>46.632949000000004</v>
      </c>
      <c r="L956">
        <v>-120.52021499999999</v>
      </c>
      <c r="M956" t="s">
        <v>872</v>
      </c>
      <c r="N956" t="s">
        <v>873</v>
      </c>
      <c r="O956" t="s">
        <v>874</v>
      </c>
      <c r="P956">
        <v>196</v>
      </c>
      <c r="Q956">
        <v>1701</v>
      </c>
      <c r="R956">
        <v>1701</v>
      </c>
      <c r="S956">
        <v>1701</v>
      </c>
      <c r="T956">
        <v>1701</v>
      </c>
      <c r="U956">
        <v>1806</v>
      </c>
      <c r="V956">
        <v>1806</v>
      </c>
      <c r="W956">
        <v>9999</v>
      </c>
      <c r="X956" t="s">
        <v>38</v>
      </c>
      <c r="Y956">
        <v>1</v>
      </c>
      <c r="Z956">
        <f>ROUND(Table_hqolymsql14p_BridgeInventoryLocation_BRIDGEUNDERLOCATIONS[[#This Row],[VCMIN]] / 100, 0) * 12 + MOD(Table_hqolymsql14p_BridgeInventoryLocation_BRIDGEUNDERLOCATIONS[[#This Row],[VCMIN]], 100)</f>
        <v>205</v>
      </c>
      <c r="AA956">
        <f>Table_hqolymsql14p_BridgeInventoryLocation_BRIDGEUNDERLOCATIONS[[#This Row],[VCMIN_Inches]]-3</f>
        <v>202</v>
      </c>
      <c r="AB95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57" spans="1:28" x14ac:dyDescent="0.3">
      <c r="A957">
        <v>956</v>
      </c>
      <c r="B957" t="s">
        <v>3301</v>
      </c>
      <c r="C957" t="s">
        <v>3302</v>
      </c>
      <c r="D957" t="s">
        <v>2314</v>
      </c>
      <c r="E957">
        <v>10.07</v>
      </c>
      <c r="G957">
        <v>0</v>
      </c>
      <c r="H957" t="s">
        <v>3303</v>
      </c>
      <c r="I957">
        <v>10.07</v>
      </c>
      <c r="J957" t="s">
        <v>34</v>
      </c>
      <c r="K957">
        <v>48.238805999999997</v>
      </c>
      <c r="L957">
        <v>-122.24126</v>
      </c>
      <c r="M957" t="s">
        <v>3304</v>
      </c>
      <c r="N957" t="s">
        <v>113</v>
      </c>
      <c r="O957" t="s">
        <v>3305</v>
      </c>
      <c r="P957">
        <v>135</v>
      </c>
      <c r="Q957">
        <v>1610</v>
      </c>
      <c r="R957">
        <v>1609</v>
      </c>
      <c r="S957">
        <v>1610</v>
      </c>
      <c r="T957">
        <v>1609</v>
      </c>
      <c r="W957">
        <v>9999</v>
      </c>
      <c r="X957" t="s">
        <v>38</v>
      </c>
      <c r="Y957">
        <v>1</v>
      </c>
      <c r="Z957">
        <f>ROUND(Table_hqolymsql14p_BridgeInventoryLocation_BRIDGEUNDERLOCATIONS[[#This Row],[VCMIN]] / 100, 0) * 12 + MOD(Table_hqolymsql14p_BridgeInventoryLocation_BRIDGEUNDERLOCATIONS[[#This Row],[VCMIN]], 100)</f>
        <v>201</v>
      </c>
      <c r="AA957">
        <f>Table_hqolymsql14p_BridgeInventoryLocation_BRIDGEUNDERLOCATIONS[[#This Row],[VCMIN_Inches]]-3</f>
        <v>198</v>
      </c>
      <c r="AB95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958" spans="1:28" x14ac:dyDescent="0.3">
      <c r="A958">
        <v>957</v>
      </c>
      <c r="B958" t="s">
        <v>889</v>
      </c>
      <c r="C958" t="s">
        <v>890</v>
      </c>
      <c r="D958" t="s">
        <v>2314</v>
      </c>
      <c r="E958">
        <v>6.3E-2</v>
      </c>
      <c r="G958">
        <v>0</v>
      </c>
      <c r="H958" t="s">
        <v>3306</v>
      </c>
      <c r="I958">
        <v>0.06</v>
      </c>
      <c r="J958" t="s">
        <v>34</v>
      </c>
      <c r="K958">
        <v>47.103839000000001</v>
      </c>
      <c r="L958">
        <v>-119.557518</v>
      </c>
      <c r="M958" t="s">
        <v>3307</v>
      </c>
      <c r="N958" t="s">
        <v>892</v>
      </c>
      <c r="O958" t="s">
        <v>37</v>
      </c>
      <c r="P958">
        <v>203</v>
      </c>
      <c r="Q958">
        <v>1704</v>
      </c>
      <c r="R958">
        <v>1704</v>
      </c>
      <c r="S958">
        <v>1704</v>
      </c>
      <c r="T958">
        <v>1704</v>
      </c>
      <c r="W958">
        <v>9999</v>
      </c>
      <c r="X958" t="s">
        <v>89</v>
      </c>
      <c r="Y958">
        <v>1</v>
      </c>
      <c r="Z958">
        <f>ROUND(Table_hqolymsql14p_BridgeInventoryLocation_BRIDGEUNDERLOCATIONS[[#This Row],[VCMIN]] / 100, 0) * 12 + MOD(Table_hqolymsql14p_BridgeInventoryLocation_BRIDGEUNDERLOCATIONS[[#This Row],[VCMIN]], 100)</f>
        <v>208</v>
      </c>
      <c r="AA958">
        <f>Table_hqolymsql14p_BridgeInventoryLocation_BRIDGEUNDERLOCATIONS[[#This Row],[VCMIN_Inches]]-3</f>
        <v>205</v>
      </c>
      <c r="AB958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959" spans="1:28" x14ac:dyDescent="0.3">
      <c r="A959">
        <v>958</v>
      </c>
      <c r="B959" t="s">
        <v>1450</v>
      </c>
      <c r="C959" t="s">
        <v>1451</v>
      </c>
      <c r="D959" t="s">
        <v>2314</v>
      </c>
      <c r="E959">
        <v>5.2999999999999999E-2</v>
      </c>
      <c r="G959">
        <v>0</v>
      </c>
      <c r="H959" t="s">
        <v>3308</v>
      </c>
      <c r="I959">
        <v>0.05</v>
      </c>
      <c r="J959" t="s">
        <v>34</v>
      </c>
      <c r="K959">
        <v>47.507703999999997</v>
      </c>
      <c r="L959">
        <v>-122.279623</v>
      </c>
      <c r="M959" t="s">
        <v>3309</v>
      </c>
      <c r="N959" t="s">
        <v>278</v>
      </c>
      <c r="O959" t="s">
        <v>113</v>
      </c>
      <c r="P959">
        <v>9824</v>
      </c>
      <c r="Q959">
        <v>2903</v>
      </c>
      <c r="R959">
        <v>2709</v>
      </c>
      <c r="S959">
        <v>2903</v>
      </c>
      <c r="T959">
        <v>2709</v>
      </c>
      <c r="X959" t="s">
        <v>239</v>
      </c>
      <c r="Y959">
        <v>1</v>
      </c>
      <c r="Z959">
        <f>ROUND(Table_hqolymsql14p_BridgeInventoryLocation_BRIDGEUNDERLOCATIONS[[#This Row],[VCMIN]] / 100, 0) * 12 + MOD(Table_hqolymsql14p_BridgeInventoryLocation_BRIDGEUNDERLOCATIONS[[#This Row],[VCMIN]], 100)</f>
        <v>333</v>
      </c>
      <c r="AA959">
        <f>Table_hqolymsql14p_BridgeInventoryLocation_BRIDGEUNDERLOCATIONS[[#This Row],[VCMIN_Inches]]-3</f>
        <v>330</v>
      </c>
      <c r="AB959">
        <f>(TRUNC((Table_hqolymsql14p_BridgeInventoryLocation_BRIDGEUNDERLOCATIONS[[#This Row],[Reported Inches]]/12))*100) + MOD(Table_hqolymsql14p_BridgeInventoryLocation_BRIDGEUNDERLOCATIONS[[#This Row],[Reported Inches]], 12)</f>
        <v>2706</v>
      </c>
    </row>
    <row r="960" spans="1:28" x14ac:dyDescent="0.3">
      <c r="A960">
        <v>959</v>
      </c>
      <c r="B960" t="s">
        <v>102</v>
      </c>
      <c r="C960" t="s">
        <v>103</v>
      </c>
      <c r="D960" t="s">
        <v>2314</v>
      </c>
      <c r="E960">
        <v>362.51</v>
      </c>
      <c r="G960">
        <v>0</v>
      </c>
      <c r="H960" t="s">
        <v>104</v>
      </c>
      <c r="I960">
        <v>364.36</v>
      </c>
      <c r="J960" t="s">
        <v>34</v>
      </c>
      <c r="K960">
        <v>47.040080000000003</v>
      </c>
      <c r="L960">
        <v>-122.960573</v>
      </c>
      <c r="M960" t="s">
        <v>105</v>
      </c>
      <c r="N960" t="s">
        <v>106</v>
      </c>
      <c r="O960" t="s">
        <v>107</v>
      </c>
      <c r="P960">
        <v>202</v>
      </c>
      <c r="Q960">
        <v>1702</v>
      </c>
      <c r="R960">
        <v>1702</v>
      </c>
      <c r="S960">
        <v>1702</v>
      </c>
      <c r="T960">
        <v>1702</v>
      </c>
      <c r="U960">
        <v>1700</v>
      </c>
      <c r="V960">
        <v>1700</v>
      </c>
      <c r="W960">
        <v>9999</v>
      </c>
      <c r="X960" t="s">
        <v>38</v>
      </c>
      <c r="Y960">
        <v>1</v>
      </c>
      <c r="Z960">
        <f>ROUND(Table_hqolymsql14p_BridgeInventoryLocation_BRIDGEUNDERLOCATIONS[[#This Row],[VCMIN]] / 100, 0) * 12 + MOD(Table_hqolymsql14p_BridgeInventoryLocation_BRIDGEUNDERLOCATIONS[[#This Row],[VCMIN]], 100)</f>
        <v>206</v>
      </c>
      <c r="AA960">
        <f>Table_hqolymsql14p_BridgeInventoryLocation_BRIDGEUNDERLOCATIONS[[#This Row],[VCMIN_Inches]]-3</f>
        <v>203</v>
      </c>
      <c r="AB960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961" spans="1:28" x14ac:dyDescent="0.3">
      <c r="A961">
        <v>960</v>
      </c>
      <c r="B961" t="s">
        <v>1022</v>
      </c>
      <c r="C961" t="s">
        <v>1023</v>
      </c>
      <c r="D961" t="s">
        <v>2314</v>
      </c>
      <c r="E961">
        <v>9.33</v>
      </c>
      <c r="G961">
        <v>0</v>
      </c>
      <c r="H961" t="s">
        <v>120</v>
      </c>
      <c r="I961">
        <v>9.33</v>
      </c>
      <c r="J961" t="s">
        <v>34</v>
      </c>
      <c r="K961">
        <v>46.265470999999998</v>
      </c>
      <c r="L961">
        <v>-119.18235</v>
      </c>
      <c r="M961" t="s">
        <v>1024</v>
      </c>
      <c r="N961" t="s">
        <v>1025</v>
      </c>
      <c r="O961" t="s">
        <v>123</v>
      </c>
      <c r="P961">
        <v>382</v>
      </c>
      <c r="Q961">
        <v>1608</v>
      </c>
      <c r="R961">
        <v>1608</v>
      </c>
      <c r="S961">
        <v>1608</v>
      </c>
      <c r="T961">
        <v>1608</v>
      </c>
      <c r="U961">
        <v>1807</v>
      </c>
      <c r="V961">
        <v>1710</v>
      </c>
      <c r="W961">
        <v>9999</v>
      </c>
      <c r="X961" t="s">
        <v>38</v>
      </c>
      <c r="Y961">
        <v>1</v>
      </c>
      <c r="Z961">
        <f>ROUND(Table_hqolymsql14p_BridgeInventoryLocation_BRIDGEUNDERLOCATIONS[[#This Row],[VCMIN]] / 100, 0) * 12 + MOD(Table_hqolymsql14p_BridgeInventoryLocation_BRIDGEUNDERLOCATIONS[[#This Row],[VCMIN]], 100)</f>
        <v>200</v>
      </c>
      <c r="AA961">
        <f>Table_hqolymsql14p_BridgeInventoryLocation_BRIDGEUNDERLOCATIONS[[#This Row],[VCMIN_Inches]]-3</f>
        <v>197</v>
      </c>
      <c r="AB96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962" spans="1:28" x14ac:dyDescent="0.3">
      <c r="A962">
        <v>961</v>
      </c>
      <c r="B962" t="s">
        <v>389</v>
      </c>
      <c r="C962" t="s">
        <v>390</v>
      </c>
      <c r="D962" t="s">
        <v>2314</v>
      </c>
      <c r="E962">
        <v>1.1000000000000001</v>
      </c>
      <c r="G962">
        <v>0</v>
      </c>
      <c r="H962" t="s">
        <v>3310</v>
      </c>
      <c r="I962">
        <v>1.1000000000000001</v>
      </c>
      <c r="J962" t="s">
        <v>34</v>
      </c>
      <c r="K962">
        <v>47.646023999999997</v>
      </c>
      <c r="L962">
        <v>-122.13520699999999</v>
      </c>
      <c r="M962" t="s">
        <v>3311</v>
      </c>
      <c r="N962" t="s">
        <v>393</v>
      </c>
      <c r="O962" t="s">
        <v>394</v>
      </c>
      <c r="P962">
        <v>219</v>
      </c>
      <c r="Q962">
        <v>2110</v>
      </c>
      <c r="R962">
        <v>2110</v>
      </c>
      <c r="U962">
        <v>2110</v>
      </c>
      <c r="V962">
        <v>2110</v>
      </c>
      <c r="W962">
        <v>9999</v>
      </c>
      <c r="X962" t="s">
        <v>239</v>
      </c>
      <c r="Y962">
        <v>1</v>
      </c>
      <c r="Z962">
        <f>ROUND(Table_hqolymsql14p_BridgeInventoryLocation_BRIDGEUNDERLOCATIONS[[#This Row],[VCMIN]] / 100, 0) * 12 + MOD(Table_hqolymsql14p_BridgeInventoryLocation_BRIDGEUNDERLOCATIONS[[#This Row],[VCMIN]], 100)</f>
        <v>262</v>
      </c>
      <c r="AA962">
        <f>Table_hqolymsql14p_BridgeInventoryLocation_BRIDGEUNDERLOCATIONS[[#This Row],[VCMIN_Inches]]-3</f>
        <v>259</v>
      </c>
      <c r="AB962">
        <f>(TRUNC((Table_hqolymsql14p_BridgeInventoryLocation_BRIDGEUNDERLOCATIONS[[#This Row],[Reported Inches]]/12))*100) + MOD(Table_hqolymsql14p_BridgeInventoryLocation_BRIDGEUNDERLOCATIONS[[#This Row],[Reported Inches]], 12)</f>
        <v>2107</v>
      </c>
    </row>
    <row r="963" spans="1:28" x14ac:dyDescent="0.3">
      <c r="A963">
        <v>962</v>
      </c>
      <c r="B963" t="s">
        <v>2093</v>
      </c>
      <c r="C963" t="s">
        <v>2094</v>
      </c>
      <c r="D963" t="s">
        <v>2314</v>
      </c>
      <c r="E963">
        <v>0.105</v>
      </c>
      <c r="G963">
        <v>0</v>
      </c>
      <c r="H963" t="s">
        <v>3312</v>
      </c>
      <c r="I963">
        <v>0.1</v>
      </c>
      <c r="J963" t="s">
        <v>34</v>
      </c>
      <c r="K963">
        <v>45.649819000000001</v>
      </c>
      <c r="L963">
        <v>-122.662092</v>
      </c>
      <c r="M963" t="s">
        <v>3313</v>
      </c>
      <c r="N963" t="s">
        <v>2096</v>
      </c>
      <c r="O963" t="s">
        <v>113</v>
      </c>
      <c r="P963">
        <v>282</v>
      </c>
      <c r="Q963">
        <v>2303</v>
      </c>
      <c r="R963">
        <v>2107</v>
      </c>
      <c r="U963">
        <v>2303</v>
      </c>
      <c r="V963">
        <v>2107</v>
      </c>
      <c r="W963">
        <v>9999</v>
      </c>
      <c r="X963" t="s">
        <v>89</v>
      </c>
      <c r="Y963">
        <v>1</v>
      </c>
      <c r="Z963">
        <f>ROUND(Table_hqolymsql14p_BridgeInventoryLocation_BRIDGEUNDERLOCATIONS[[#This Row],[VCMIN]] / 100, 0) * 12 + MOD(Table_hqolymsql14p_BridgeInventoryLocation_BRIDGEUNDERLOCATIONS[[#This Row],[VCMIN]], 100)</f>
        <v>259</v>
      </c>
      <c r="AA963">
        <f>Table_hqolymsql14p_BridgeInventoryLocation_BRIDGEUNDERLOCATIONS[[#This Row],[VCMIN_Inches]]-3</f>
        <v>256</v>
      </c>
      <c r="AB963">
        <f>(TRUNC((Table_hqolymsql14p_BridgeInventoryLocation_BRIDGEUNDERLOCATIONS[[#This Row],[Reported Inches]]/12))*100) + MOD(Table_hqolymsql14p_BridgeInventoryLocation_BRIDGEUNDERLOCATIONS[[#This Row],[Reported Inches]], 12)</f>
        <v>2104</v>
      </c>
    </row>
    <row r="964" spans="1:28" x14ac:dyDescent="0.3">
      <c r="A964">
        <v>963</v>
      </c>
      <c r="B964" t="s">
        <v>1613</v>
      </c>
      <c r="C964" t="s">
        <v>1614</v>
      </c>
      <c r="D964" t="s">
        <v>2314</v>
      </c>
      <c r="E964">
        <v>2.3809999999999998</v>
      </c>
      <c r="G964">
        <v>0</v>
      </c>
      <c r="H964" t="s">
        <v>676</v>
      </c>
      <c r="I964">
        <v>2.38</v>
      </c>
      <c r="J964" t="s">
        <v>34</v>
      </c>
      <c r="K964">
        <v>47.864178000000003</v>
      </c>
      <c r="L964">
        <v>-122.274593</v>
      </c>
      <c r="M964" t="s">
        <v>1615</v>
      </c>
      <c r="N964" t="s">
        <v>1616</v>
      </c>
      <c r="O964" t="s">
        <v>679</v>
      </c>
      <c r="P964">
        <v>220</v>
      </c>
      <c r="Q964">
        <v>1702</v>
      </c>
      <c r="R964">
        <v>1702</v>
      </c>
      <c r="S964">
        <v>1702</v>
      </c>
      <c r="T964">
        <v>1702</v>
      </c>
      <c r="U964">
        <v>1702</v>
      </c>
      <c r="V964">
        <v>1702</v>
      </c>
      <c r="W964">
        <v>9999</v>
      </c>
      <c r="X964" t="s">
        <v>38</v>
      </c>
      <c r="Y964">
        <v>1</v>
      </c>
      <c r="Z964">
        <f>ROUND(Table_hqolymsql14p_BridgeInventoryLocation_BRIDGEUNDERLOCATIONS[[#This Row],[VCMIN]] / 100, 0) * 12 + MOD(Table_hqolymsql14p_BridgeInventoryLocation_BRIDGEUNDERLOCATIONS[[#This Row],[VCMIN]], 100)</f>
        <v>206</v>
      </c>
      <c r="AA964">
        <f>Table_hqolymsql14p_BridgeInventoryLocation_BRIDGEUNDERLOCATIONS[[#This Row],[VCMIN_Inches]]-3</f>
        <v>203</v>
      </c>
      <c r="AB96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965" spans="1:28" x14ac:dyDescent="0.3">
      <c r="A965">
        <v>964</v>
      </c>
      <c r="B965" t="s">
        <v>1344</v>
      </c>
      <c r="C965" t="s">
        <v>1345</v>
      </c>
      <c r="D965" t="s">
        <v>2314</v>
      </c>
      <c r="E965">
        <v>225.19</v>
      </c>
      <c r="G965">
        <v>0</v>
      </c>
      <c r="H965" t="s">
        <v>110</v>
      </c>
      <c r="I965">
        <v>225.14</v>
      </c>
      <c r="J965" t="s">
        <v>34</v>
      </c>
      <c r="K965">
        <v>48.399447000000002</v>
      </c>
      <c r="L965">
        <v>-122.330377</v>
      </c>
      <c r="M965" t="s">
        <v>1346</v>
      </c>
      <c r="N965" t="s">
        <v>1347</v>
      </c>
      <c r="O965" t="s">
        <v>113</v>
      </c>
      <c r="P965">
        <v>208</v>
      </c>
      <c r="Q965">
        <v>1703</v>
      </c>
      <c r="R965">
        <v>1610</v>
      </c>
      <c r="S965">
        <v>1703</v>
      </c>
      <c r="T965">
        <v>1610</v>
      </c>
      <c r="U965">
        <v>1706</v>
      </c>
      <c r="V965">
        <v>1702</v>
      </c>
      <c r="W965">
        <v>9999</v>
      </c>
      <c r="X965" t="s">
        <v>38</v>
      </c>
      <c r="Y965">
        <v>1</v>
      </c>
      <c r="Z965">
        <f>ROUND(Table_hqolymsql14p_BridgeInventoryLocation_BRIDGEUNDERLOCATIONS[[#This Row],[VCMIN]] / 100, 0) * 12 + MOD(Table_hqolymsql14p_BridgeInventoryLocation_BRIDGEUNDERLOCATIONS[[#This Row],[VCMIN]], 100)</f>
        <v>202</v>
      </c>
      <c r="AA965">
        <f>Table_hqolymsql14p_BridgeInventoryLocation_BRIDGEUNDERLOCATIONS[[#This Row],[VCMIN_Inches]]-3</f>
        <v>199</v>
      </c>
      <c r="AB96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966" spans="1:28" x14ac:dyDescent="0.3">
      <c r="A966">
        <v>965</v>
      </c>
      <c r="B966" t="s">
        <v>3314</v>
      </c>
      <c r="C966" t="s">
        <v>3315</v>
      </c>
      <c r="D966" t="s">
        <v>2314</v>
      </c>
      <c r="E966">
        <v>0.40300000000000002</v>
      </c>
      <c r="G966">
        <v>0</v>
      </c>
      <c r="H966" t="s">
        <v>2382</v>
      </c>
      <c r="I966">
        <v>0.4</v>
      </c>
      <c r="J966" t="s">
        <v>34</v>
      </c>
      <c r="K966">
        <v>47.579467000000001</v>
      </c>
      <c r="L966">
        <v>-122.18857800000001</v>
      </c>
      <c r="M966" t="s">
        <v>3316</v>
      </c>
      <c r="N966" t="s">
        <v>37</v>
      </c>
      <c r="O966" t="s">
        <v>3317</v>
      </c>
      <c r="P966">
        <v>2812</v>
      </c>
      <c r="Q966">
        <v>1801</v>
      </c>
      <c r="R966">
        <v>1701</v>
      </c>
      <c r="S966">
        <v>1801</v>
      </c>
      <c r="T966">
        <v>1701</v>
      </c>
      <c r="W966">
        <v>9999</v>
      </c>
      <c r="X966" t="s">
        <v>38</v>
      </c>
      <c r="Y966">
        <v>1</v>
      </c>
      <c r="Z966">
        <f>ROUND(Table_hqolymsql14p_BridgeInventoryLocation_BRIDGEUNDERLOCATIONS[[#This Row],[VCMIN]] / 100, 0) * 12 + MOD(Table_hqolymsql14p_BridgeInventoryLocation_BRIDGEUNDERLOCATIONS[[#This Row],[VCMIN]], 100)</f>
        <v>205</v>
      </c>
      <c r="AA966">
        <f>Table_hqolymsql14p_BridgeInventoryLocation_BRIDGEUNDERLOCATIONS[[#This Row],[VCMIN_Inches]]-3</f>
        <v>202</v>
      </c>
      <c r="AB96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67" spans="1:28" x14ac:dyDescent="0.3">
      <c r="A967">
        <v>966</v>
      </c>
      <c r="B967" t="s">
        <v>2527</v>
      </c>
      <c r="C967" t="s">
        <v>2528</v>
      </c>
      <c r="D967" t="s">
        <v>2314</v>
      </c>
      <c r="E967">
        <v>0.08</v>
      </c>
      <c r="G967">
        <v>0</v>
      </c>
      <c r="H967" t="s">
        <v>3318</v>
      </c>
      <c r="I967">
        <v>0.08</v>
      </c>
      <c r="J967" t="s">
        <v>34</v>
      </c>
      <c r="K967">
        <v>47.580446999999999</v>
      </c>
      <c r="L967">
        <v>-122.14169</v>
      </c>
      <c r="M967" t="s">
        <v>3319</v>
      </c>
      <c r="N967" t="s">
        <v>579</v>
      </c>
      <c r="O967" t="s">
        <v>37</v>
      </c>
      <c r="P967">
        <v>1742</v>
      </c>
      <c r="Q967">
        <v>2500</v>
      </c>
      <c r="R967">
        <v>2500</v>
      </c>
      <c r="U967">
        <v>2500</v>
      </c>
      <c r="V967">
        <v>2500</v>
      </c>
      <c r="W967">
        <v>9999</v>
      </c>
      <c r="X967" t="s">
        <v>32</v>
      </c>
      <c r="Y967">
        <v>1</v>
      </c>
      <c r="Z967">
        <f>ROUND(Table_hqolymsql14p_BridgeInventoryLocation_BRIDGEUNDERLOCATIONS[[#This Row],[VCMIN]] / 100, 0) * 12 + MOD(Table_hqolymsql14p_BridgeInventoryLocation_BRIDGEUNDERLOCATIONS[[#This Row],[VCMIN]], 100)</f>
        <v>300</v>
      </c>
      <c r="AA967">
        <f>Table_hqolymsql14p_BridgeInventoryLocation_BRIDGEUNDERLOCATIONS[[#This Row],[VCMIN_Inches]]-3</f>
        <v>297</v>
      </c>
      <c r="AB967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968" spans="1:28" x14ac:dyDescent="0.3">
      <c r="A968">
        <v>967</v>
      </c>
      <c r="B968" t="s">
        <v>1170</v>
      </c>
      <c r="C968" t="s">
        <v>1171</v>
      </c>
      <c r="D968" t="s">
        <v>2314</v>
      </c>
      <c r="E968">
        <v>1.2350000000000001</v>
      </c>
      <c r="G968">
        <v>0</v>
      </c>
      <c r="H968" t="s">
        <v>3320</v>
      </c>
      <c r="I968">
        <v>1.23</v>
      </c>
      <c r="J968" t="s">
        <v>34</v>
      </c>
      <c r="K968">
        <v>47.230643999999998</v>
      </c>
      <c r="L968">
        <v>-122.443178</v>
      </c>
      <c r="M968" t="s">
        <v>3321</v>
      </c>
      <c r="N968" t="s">
        <v>1173</v>
      </c>
      <c r="O968" t="s">
        <v>113</v>
      </c>
      <c r="P968">
        <v>391</v>
      </c>
      <c r="Q968">
        <v>1902</v>
      </c>
      <c r="R968">
        <v>1810</v>
      </c>
      <c r="S968">
        <v>1902</v>
      </c>
      <c r="T968">
        <v>1810</v>
      </c>
      <c r="W968">
        <v>9999</v>
      </c>
      <c r="X968" t="s">
        <v>239</v>
      </c>
      <c r="Y968">
        <v>1</v>
      </c>
      <c r="Z968">
        <f>ROUND(Table_hqolymsql14p_BridgeInventoryLocation_BRIDGEUNDERLOCATIONS[[#This Row],[VCMIN]] / 100, 0) * 12 + MOD(Table_hqolymsql14p_BridgeInventoryLocation_BRIDGEUNDERLOCATIONS[[#This Row],[VCMIN]], 100)</f>
        <v>226</v>
      </c>
      <c r="AA968">
        <f>Table_hqolymsql14p_BridgeInventoryLocation_BRIDGEUNDERLOCATIONS[[#This Row],[VCMIN_Inches]]-3</f>
        <v>223</v>
      </c>
      <c r="AB968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969" spans="1:28" x14ac:dyDescent="0.3">
      <c r="A969">
        <v>968</v>
      </c>
      <c r="B969" t="s">
        <v>1720</v>
      </c>
      <c r="C969" t="s">
        <v>1721</v>
      </c>
      <c r="D969" t="s">
        <v>2314</v>
      </c>
      <c r="E969">
        <v>5.0720000000000001</v>
      </c>
      <c r="G969">
        <v>0</v>
      </c>
      <c r="H969" t="s">
        <v>33</v>
      </c>
      <c r="I969">
        <v>7.01</v>
      </c>
      <c r="J969" t="s">
        <v>34</v>
      </c>
      <c r="K969">
        <v>47.587319000000001</v>
      </c>
      <c r="L969">
        <v>-122.231677</v>
      </c>
      <c r="M969" t="s">
        <v>1722</v>
      </c>
      <c r="N969" t="s">
        <v>1723</v>
      </c>
      <c r="O969" t="s">
        <v>37</v>
      </c>
      <c r="P969">
        <v>384</v>
      </c>
      <c r="Q969">
        <v>2300</v>
      </c>
      <c r="R969">
        <v>2206</v>
      </c>
      <c r="S969">
        <v>2300</v>
      </c>
      <c r="T969">
        <v>2206</v>
      </c>
      <c r="U969">
        <v>1900</v>
      </c>
      <c r="V969">
        <v>1806</v>
      </c>
      <c r="W969">
        <v>9999</v>
      </c>
      <c r="X969" t="s">
        <v>38</v>
      </c>
      <c r="Y969">
        <v>1</v>
      </c>
      <c r="Z969">
        <f>ROUND(Table_hqolymsql14p_BridgeInventoryLocation_BRIDGEUNDERLOCATIONS[[#This Row],[VCMIN]] / 100, 0) * 12 + MOD(Table_hqolymsql14p_BridgeInventoryLocation_BRIDGEUNDERLOCATIONS[[#This Row],[VCMIN]], 100)</f>
        <v>270</v>
      </c>
      <c r="AA969">
        <f>Table_hqolymsql14p_BridgeInventoryLocation_BRIDGEUNDERLOCATIONS[[#This Row],[VCMIN_Inches]]-3</f>
        <v>267</v>
      </c>
      <c r="AB969">
        <f>(TRUNC((Table_hqolymsql14p_BridgeInventoryLocation_BRIDGEUNDERLOCATIONS[[#This Row],[Reported Inches]]/12))*100) + MOD(Table_hqolymsql14p_BridgeInventoryLocation_BRIDGEUNDERLOCATIONS[[#This Row],[Reported Inches]], 12)</f>
        <v>2203</v>
      </c>
    </row>
    <row r="970" spans="1:28" x14ac:dyDescent="0.3">
      <c r="A970">
        <v>969</v>
      </c>
      <c r="B970" t="s">
        <v>1503</v>
      </c>
      <c r="C970" t="s">
        <v>1504</v>
      </c>
      <c r="D970" t="s">
        <v>2314</v>
      </c>
      <c r="E970">
        <v>5.85</v>
      </c>
      <c r="G970">
        <v>0</v>
      </c>
      <c r="H970" t="s">
        <v>296</v>
      </c>
      <c r="I970">
        <v>5.84</v>
      </c>
      <c r="J970" t="s">
        <v>34</v>
      </c>
      <c r="K970">
        <v>45.604826000000003</v>
      </c>
      <c r="L970">
        <v>-122.556121</v>
      </c>
      <c r="M970" t="s">
        <v>1505</v>
      </c>
      <c r="N970" t="s">
        <v>540</v>
      </c>
      <c r="O970" t="s">
        <v>298</v>
      </c>
      <c r="P970">
        <v>276</v>
      </c>
      <c r="Q970">
        <v>1602</v>
      </c>
      <c r="R970">
        <v>1602</v>
      </c>
      <c r="S970">
        <v>1602</v>
      </c>
      <c r="T970">
        <v>1602</v>
      </c>
      <c r="U970">
        <v>1608</v>
      </c>
      <c r="V970">
        <v>1604</v>
      </c>
      <c r="W970">
        <v>9999</v>
      </c>
      <c r="X970" t="s">
        <v>38</v>
      </c>
      <c r="Y970">
        <v>1</v>
      </c>
      <c r="Z970">
        <f>ROUND(Table_hqolymsql14p_BridgeInventoryLocation_BRIDGEUNDERLOCATIONS[[#This Row],[VCMIN]] / 100, 0) * 12 + MOD(Table_hqolymsql14p_BridgeInventoryLocation_BRIDGEUNDERLOCATIONS[[#This Row],[VCMIN]], 100)</f>
        <v>194</v>
      </c>
      <c r="AA970">
        <f>Table_hqolymsql14p_BridgeInventoryLocation_BRIDGEUNDERLOCATIONS[[#This Row],[VCMIN_Inches]]-3</f>
        <v>191</v>
      </c>
      <c r="AB97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971" spans="1:28" x14ac:dyDescent="0.3">
      <c r="A971">
        <v>970</v>
      </c>
      <c r="B971" t="s">
        <v>3322</v>
      </c>
      <c r="C971" t="s">
        <v>3323</v>
      </c>
      <c r="D971" t="s">
        <v>2314</v>
      </c>
      <c r="E971">
        <v>0</v>
      </c>
      <c r="G971">
        <v>0</v>
      </c>
      <c r="H971" t="s">
        <v>3324</v>
      </c>
      <c r="I971">
        <v>0</v>
      </c>
      <c r="J971" t="s">
        <v>34</v>
      </c>
      <c r="K971">
        <v>47.701234999999997</v>
      </c>
      <c r="L971">
        <v>-122.684898</v>
      </c>
      <c r="M971" t="s">
        <v>3325</v>
      </c>
      <c r="N971" t="s">
        <v>779</v>
      </c>
      <c r="O971" t="s">
        <v>3326</v>
      </c>
      <c r="P971">
        <v>142</v>
      </c>
      <c r="Q971">
        <v>1606</v>
      </c>
      <c r="R971">
        <v>1601</v>
      </c>
      <c r="S971">
        <v>1606</v>
      </c>
      <c r="T971">
        <v>1601</v>
      </c>
      <c r="W971">
        <v>9999</v>
      </c>
      <c r="X971" t="s">
        <v>38</v>
      </c>
      <c r="Y971">
        <v>1</v>
      </c>
      <c r="Z971">
        <f>ROUND(Table_hqolymsql14p_BridgeInventoryLocation_BRIDGEUNDERLOCATIONS[[#This Row],[VCMIN]] / 100, 0) * 12 + MOD(Table_hqolymsql14p_BridgeInventoryLocation_BRIDGEUNDERLOCATIONS[[#This Row],[VCMIN]], 100)</f>
        <v>193</v>
      </c>
      <c r="AA971">
        <f>Table_hqolymsql14p_BridgeInventoryLocation_BRIDGEUNDERLOCATIONS[[#This Row],[VCMIN_Inches]]-3</f>
        <v>190</v>
      </c>
      <c r="AB971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972" spans="1:28" x14ac:dyDescent="0.3">
      <c r="A972">
        <v>971</v>
      </c>
      <c r="B972" t="s">
        <v>1530</v>
      </c>
      <c r="C972" t="s">
        <v>1531</v>
      </c>
      <c r="D972" t="s">
        <v>2314</v>
      </c>
      <c r="E972">
        <v>7.0000000000000007E-2</v>
      </c>
      <c r="G972">
        <v>0</v>
      </c>
      <c r="H972" t="s">
        <v>3327</v>
      </c>
      <c r="I972">
        <v>7.0000000000000007E-2</v>
      </c>
      <c r="J972" t="s">
        <v>34</v>
      </c>
      <c r="K972">
        <v>47.045104000000002</v>
      </c>
      <c r="L972">
        <v>-123.263141</v>
      </c>
      <c r="M972" t="s">
        <v>3328</v>
      </c>
      <c r="N972" t="s">
        <v>1534</v>
      </c>
      <c r="O972" t="s">
        <v>1535</v>
      </c>
      <c r="P972">
        <v>392</v>
      </c>
      <c r="Q972">
        <v>1706</v>
      </c>
      <c r="R972">
        <v>1706</v>
      </c>
      <c r="S972">
        <v>1706</v>
      </c>
      <c r="T972">
        <v>1706</v>
      </c>
      <c r="W972">
        <v>9999</v>
      </c>
      <c r="X972" t="s">
        <v>89</v>
      </c>
      <c r="Y972">
        <v>1</v>
      </c>
      <c r="Z972">
        <f>ROUND(Table_hqolymsql14p_BridgeInventoryLocation_BRIDGEUNDERLOCATIONS[[#This Row],[VCMIN]] / 100, 0) * 12 + MOD(Table_hqolymsql14p_BridgeInventoryLocation_BRIDGEUNDERLOCATIONS[[#This Row],[VCMIN]], 100)</f>
        <v>210</v>
      </c>
      <c r="AA972">
        <f>Table_hqolymsql14p_BridgeInventoryLocation_BRIDGEUNDERLOCATIONS[[#This Row],[VCMIN_Inches]]-3</f>
        <v>207</v>
      </c>
      <c r="AB972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973" spans="1:28" x14ac:dyDescent="0.3">
      <c r="A973">
        <v>972</v>
      </c>
      <c r="B973" t="s">
        <v>3329</v>
      </c>
      <c r="C973" t="s">
        <v>3330</v>
      </c>
      <c r="D973" t="s">
        <v>2314</v>
      </c>
      <c r="E973">
        <v>0</v>
      </c>
      <c r="G973">
        <v>0</v>
      </c>
      <c r="H973" t="s">
        <v>3331</v>
      </c>
      <c r="I973">
        <v>0</v>
      </c>
      <c r="J973" t="s">
        <v>34</v>
      </c>
      <c r="K973">
        <v>47.257159999999999</v>
      </c>
      <c r="L973">
        <v>-122.515929</v>
      </c>
      <c r="M973" t="s">
        <v>3332</v>
      </c>
      <c r="N973" t="s">
        <v>204</v>
      </c>
      <c r="O973" t="s">
        <v>3333</v>
      </c>
      <c r="P973">
        <v>257</v>
      </c>
      <c r="Q973">
        <v>2002</v>
      </c>
      <c r="R973">
        <v>1904</v>
      </c>
      <c r="S973">
        <v>2002</v>
      </c>
      <c r="T973">
        <v>1904</v>
      </c>
      <c r="W973">
        <v>9999</v>
      </c>
      <c r="X973" t="s">
        <v>38</v>
      </c>
      <c r="Y973">
        <v>1</v>
      </c>
      <c r="Z973">
        <f>ROUND(Table_hqolymsql14p_BridgeInventoryLocation_BRIDGEUNDERLOCATIONS[[#This Row],[VCMIN]] / 100, 0) * 12 + MOD(Table_hqolymsql14p_BridgeInventoryLocation_BRIDGEUNDERLOCATIONS[[#This Row],[VCMIN]], 100)</f>
        <v>232</v>
      </c>
      <c r="AA973">
        <f>Table_hqolymsql14p_BridgeInventoryLocation_BRIDGEUNDERLOCATIONS[[#This Row],[VCMIN_Inches]]-3</f>
        <v>229</v>
      </c>
      <c r="AB973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974" spans="1:28" x14ac:dyDescent="0.3">
      <c r="A974">
        <v>973</v>
      </c>
      <c r="B974" t="s">
        <v>3017</v>
      </c>
      <c r="C974" t="s">
        <v>3018</v>
      </c>
      <c r="D974" t="s">
        <v>2314</v>
      </c>
      <c r="E974">
        <v>44.29</v>
      </c>
      <c r="G974">
        <v>0</v>
      </c>
      <c r="H974" t="s">
        <v>92</v>
      </c>
      <c r="I974">
        <v>44.32</v>
      </c>
      <c r="J974" t="s">
        <v>34</v>
      </c>
      <c r="K974">
        <v>46.470959000000001</v>
      </c>
      <c r="L974">
        <v>-120.39628999999999</v>
      </c>
      <c r="M974" t="s">
        <v>3019</v>
      </c>
      <c r="N974" t="s">
        <v>3020</v>
      </c>
      <c r="O974" t="s">
        <v>95</v>
      </c>
      <c r="P974">
        <v>298</v>
      </c>
      <c r="Q974">
        <v>1704</v>
      </c>
      <c r="R974">
        <v>1609</v>
      </c>
      <c r="S974">
        <v>1704</v>
      </c>
      <c r="T974">
        <v>1609</v>
      </c>
      <c r="U974">
        <v>1808</v>
      </c>
      <c r="V974">
        <v>1802</v>
      </c>
      <c r="W974">
        <v>9999</v>
      </c>
      <c r="X974" t="s">
        <v>38</v>
      </c>
      <c r="Y974">
        <v>1</v>
      </c>
      <c r="Z974">
        <f>ROUND(Table_hqolymsql14p_BridgeInventoryLocation_BRIDGEUNDERLOCATIONS[[#This Row],[VCMIN]] / 100, 0) * 12 + MOD(Table_hqolymsql14p_BridgeInventoryLocation_BRIDGEUNDERLOCATIONS[[#This Row],[VCMIN]], 100)</f>
        <v>201</v>
      </c>
      <c r="AA974">
        <f>Table_hqolymsql14p_BridgeInventoryLocation_BRIDGEUNDERLOCATIONS[[#This Row],[VCMIN_Inches]]-3</f>
        <v>198</v>
      </c>
      <c r="AB97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975" spans="1:28" x14ac:dyDescent="0.3">
      <c r="A975">
        <v>974</v>
      </c>
      <c r="B975" t="s">
        <v>1848</v>
      </c>
      <c r="C975" t="s">
        <v>1849</v>
      </c>
      <c r="D975" t="s">
        <v>2314</v>
      </c>
      <c r="E975">
        <v>57.84</v>
      </c>
      <c r="G975">
        <v>0</v>
      </c>
      <c r="H975" t="s">
        <v>92</v>
      </c>
      <c r="I975">
        <v>57.87</v>
      </c>
      <c r="J975" t="s">
        <v>34</v>
      </c>
      <c r="K975">
        <v>46.351753000000002</v>
      </c>
      <c r="L975">
        <v>-120.188289</v>
      </c>
      <c r="M975" t="s">
        <v>1850</v>
      </c>
      <c r="N975" t="s">
        <v>1851</v>
      </c>
      <c r="O975" t="s">
        <v>95</v>
      </c>
      <c r="P975">
        <v>234</v>
      </c>
      <c r="Q975">
        <v>1610</v>
      </c>
      <c r="R975">
        <v>1609</v>
      </c>
      <c r="S975">
        <v>1610</v>
      </c>
      <c r="T975">
        <v>1609</v>
      </c>
      <c r="U975">
        <v>1606</v>
      </c>
      <c r="V975">
        <v>1606</v>
      </c>
      <c r="W975">
        <v>9999</v>
      </c>
      <c r="X975" t="s">
        <v>38</v>
      </c>
      <c r="Y975">
        <v>1</v>
      </c>
      <c r="Z975">
        <f>ROUND(Table_hqolymsql14p_BridgeInventoryLocation_BRIDGEUNDERLOCATIONS[[#This Row],[VCMIN]] / 100, 0) * 12 + MOD(Table_hqolymsql14p_BridgeInventoryLocation_BRIDGEUNDERLOCATIONS[[#This Row],[VCMIN]], 100)</f>
        <v>201</v>
      </c>
      <c r="AA975">
        <f>Table_hqolymsql14p_BridgeInventoryLocation_BRIDGEUNDERLOCATIONS[[#This Row],[VCMIN_Inches]]-3</f>
        <v>198</v>
      </c>
      <c r="AB97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976" spans="1:28" x14ac:dyDescent="0.3">
      <c r="A976">
        <v>975</v>
      </c>
      <c r="B976" t="s">
        <v>3248</v>
      </c>
      <c r="C976" t="s">
        <v>3249</v>
      </c>
      <c r="D976" t="s">
        <v>2314</v>
      </c>
      <c r="E976">
        <v>43.26</v>
      </c>
      <c r="G976">
        <v>0</v>
      </c>
      <c r="H976" t="s">
        <v>110</v>
      </c>
      <c r="I976">
        <v>43.19</v>
      </c>
      <c r="J976" t="s">
        <v>34</v>
      </c>
      <c r="K976">
        <v>46.191662000000001</v>
      </c>
      <c r="L976">
        <v>-122.894772</v>
      </c>
      <c r="M976" t="s">
        <v>3250</v>
      </c>
      <c r="N976" t="s">
        <v>3251</v>
      </c>
      <c r="O976" t="s">
        <v>113</v>
      </c>
      <c r="P976">
        <v>319</v>
      </c>
      <c r="Q976">
        <v>1701</v>
      </c>
      <c r="R976">
        <v>1700</v>
      </c>
      <c r="S976">
        <v>1701</v>
      </c>
      <c r="T976">
        <v>1700</v>
      </c>
      <c r="U976">
        <v>1701</v>
      </c>
      <c r="V976">
        <v>1700</v>
      </c>
      <c r="W976">
        <v>9999</v>
      </c>
      <c r="X976" t="s">
        <v>38</v>
      </c>
      <c r="Y976">
        <v>1</v>
      </c>
      <c r="Z976">
        <f>ROUND(Table_hqolymsql14p_BridgeInventoryLocation_BRIDGEUNDERLOCATIONS[[#This Row],[VCMIN]] / 100, 0) * 12 + MOD(Table_hqolymsql14p_BridgeInventoryLocation_BRIDGEUNDERLOCATIONS[[#This Row],[VCMIN]], 100)</f>
        <v>204</v>
      </c>
      <c r="AA976">
        <f>Table_hqolymsql14p_BridgeInventoryLocation_BRIDGEUNDERLOCATIONS[[#This Row],[VCMIN_Inches]]-3</f>
        <v>201</v>
      </c>
      <c r="AB97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977" spans="1:28" x14ac:dyDescent="0.3">
      <c r="A977">
        <v>976</v>
      </c>
      <c r="B977" t="s">
        <v>3314</v>
      </c>
      <c r="C977" t="s">
        <v>3315</v>
      </c>
      <c r="D977" t="s">
        <v>2314</v>
      </c>
      <c r="E977">
        <v>0.33</v>
      </c>
      <c r="G977">
        <v>0</v>
      </c>
      <c r="H977" t="s">
        <v>3334</v>
      </c>
      <c r="I977">
        <v>0.33</v>
      </c>
      <c r="J977" t="s">
        <v>34</v>
      </c>
      <c r="K977">
        <v>47.579452000000003</v>
      </c>
      <c r="L977">
        <v>-122.189122</v>
      </c>
      <c r="M977" t="s">
        <v>3335</v>
      </c>
      <c r="N977" t="s">
        <v>37</v>
      </c>
      <c r="O977" t="s">
        <v>3317</v>
      </c>
      <c r="P977">
        <v>2812</v>
      </c>
      <c r="Q977">
        <v>1701</v>
      </c>
      <c r="R977">
        <v>1701</v>
      </c>
      <c r="S977">
        <v>1701</v>
      </c>
      <c r="T977">
        <v>1701</v>
      </c>
      <c r="W977">
        <v>9999</v>
      </c>
      <c r="X977" t="s">
        <v>89</v>
      </c>
      <c r="Y977">
        <v>1</v>
      </c>
      <c r="Z977">
        <f>ROUND(Table_hqolymsql14p_BridgeInventoryLocation_BRIDGEUNDERLOCATIONS[[#This Row],[VCMIN]] / 100, 0) * 12 + MOD(Table_hqolymsql14p_BridgeInventoryLocation_BRIDGEUNDERLOCATIONS[[#This Row],[VCMIN]], 100)</f>
        <v>205</v>
      </c>
      <c r="AA977">
        <f>Table_hqolymsql14p_BridgeInventoryLocation_BRIDGEUNDERLOCATIONS[[#This Row],[VCMIN_Inches]]-3</f>
        <v>202</v>
      </c>
      <c r="AB97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78" spans="1:28" x14ac:dyDescent="0.3">
      <c r="A978">
        <v>977</v>
      </c>
      <c r="B978" t="s">
        <v>551</v>
      </c>
      <c r="C978" t="s">
        <v>552</v>
      </c>
      <c r="D978" t="s">
        <v>2314</v>
      </c>
      <c r="E978">
        <v>16.221</v>
      </c>
      <c r="G978">
        <v>0</v>
      </c>
      <c r="H978" t="s">
        <v>45</v>
      </c>
      <c r="I978">
        <v>15.69</v>
      </c>
      <c r="J978" t="s">
        <v>34</v>
      </c>
      <c r="K978">
        <v>47.394249000000002</v>
      </c>
      <c r="L978">
        <v>-122.047517</v>
      </c>
      <c r="M978" t="s">
        <v>553</v>
      </c>
      <c r="N978" t="s">
        <v>554</v>
      </c>
      <c r="O978" t="s">
        <v>48</v>
      </c>
      <c r="P978">
        <v>274</v>
      </c>
      <c r="Q978">
        <v>1701</v>
      </c>
      <c r="R978">
        <v>1701</v>
      </c>
      <c r="S978">
        <v>1701</v>
      </c>
      <c r="T978">
        <v>1701</v>
      </c>
      <c r="U978">
        <v>1701</v>
      </c>
      <c r="V978">
        <v>1701</v>
      </c>
      <c r="W978">
        <v>9999</v>
      </c>
      <c r="X978" t="s">
        <v>38</v>
      </c>
      <c r="Y978">
        <v>1</v>
      </c>
      <c r="Z978">
        <f>ROUND(Table_hqolymsql14p_BridgeInventoryLocation_BRIDGEUNDERLOCATIONS[[#This Row],[VCMIN]] / 100, 0) * 12 + MOD(Table_hqolymsql14p_BridgeInventoryLocation_BRIDGEUNDERLOCATIONS[[#This Row],[VCMIN]], 100)</f>
        <v>205</v>
      </c>
      <c r="AA978">
        <f>Table_hqolymsql14p_BridgeInventoryLocation_BRIDGEUNDERLOCATIONS[[#This Row],[VCMIN_Inches]]-3</f>
        <v>202</v>
      </c>
      <c r="AB978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79" spans="1:28" x14ac:dyDescent="0.3">
      <c r="A979">
        <v>978</v>
      </c>
      <c r="B979" t="s">
        <v>2317</v>
      </c>
      <c r="C979" t="s">
        <v>2318</v>
      </c>
      <c r="D979" t="s">
        <v>2314</v>
      </c>
      <c r="E979">
        <v>1.3480000000000001</v>
      </c>
      <c r="G979">
        <v>0</v>
      </c>
      <c r="H979" t="s">
        <v>3320</v>
      </c>
      <c r="I979">
        <v>1.35</v>
      </c>
      <c r="J979" t="s">
        <v>34</v>
      </c>
      <c r="K979">
        <v>47.231338999999998</v>
      </c>
      <c r="L979">
        <v>-122.440962</v>
      </c>
      <c r="M979" t="s">
        <v>3336</v>
      </c>
      <c r="N979" t="s">
        <v>2321</v>
      </c>
      <c r="O979" t="s">
        <v>113</v>
      </c>
      <c r="P979">
        <v>428</v>
      </c>
      <c r="Q979">
        <v>2511</v>
      </c>
      <c r="R979">
        <v>2504</v>
      </c>
      <c r="S979">
        <v>2511</v>
      </c>
      <c r="T979">
        <v>2504</v>
      </c>
      <c r="W979">
        <v>9999</v>
      </c>
      <c r="X979" t="s">
        <v>239</v>
      </c>
      <c r="Y979">
        <v>1</v>
      </c>
      <c r="Z979">
        <f>ROUND(Table_hqolymsql14p_BridgeInventoryLocation_BRIDGEUNDERLOCATIONS[[#This Row],[VCMIN]] / 100, 0) * 12 + MOD(Table_hqolymsql14p_BridgeInventoryLocation_BRIDGEUNDERLOCATIONS[[#This Row],[VCMIN]], 100)</f>
        <v>304</v>
      </c>
      <c r="AA979">
        <f>Table_hqolymsql14p_BridgeInventoryLocation_BRIDGEUNDERLOCATIONS[[#This Row],[VCMIN_Inches]]-3</f>
        <v>301</v>
      </c>
      <c r="AB979">
        <f>(TRUNC((Table_hqolymsql14p_BridgeInventoryLocation_BRIDGEUNDERLOCATIONS[[#This Row],[Reported Inches]]/12))*100) + MOD(Table_hqolymsql14p_BridgeInventoryLocation_BRIDGEUNDERLOCATIONS[[#This Row],[Reported Inches]], 12)</f>
        <v>2501</v>
      </c>
    </row>
    <row r="980" spans="1:28" x14ac:dyDescent="0.3">
      <c r="A980">
        <v>979</v>
      </c>
      <c r="B980" t="s">
        <v>3337</v>
      </c>
      <c r="C980" t="s">
        <v>3338</v>
      </c>
      <c r="D980" t="s">
        <v>2314</v>
      </c>
      <c r="E980">
        <v>0.41</v>
      </c>
      <c r="G980">
        <v>0</v>
      </c>
      <c r="H980" t="s">
        <v>2931</v>
      </c>
      <c r="I980">
        <v>5.05</v>
      </c>
      <c r="J980" t="s">
        <v>34</v>
      </c>
      <c r="K980">
        <v>47.814970000000002</v>
      </c>
      <c r="L980">
        <v>-122.292314</v>
      </c>
      <c r="M980" t="s">
        <v>3339</v>
      </c>
      <c r="N980" t="s">
        <v>2163</v>
      </c>
      <c r="O980" t="s">
        <v>3340</v>
      </c>
      <c r="P980">
        <v>200</v>
      </c>
      <c r="Q980">
        <v>1802</v>
      </c>
      <c r="R980">
        <v>1802</v>
      </c>
      <c r="S980">
        <v>1802</v>
      </c>
      <c r="T980">
        <v>1802</v>
      </c>
      <c r="W980">
        <v>9999</v>
      </c>
      <c r="X980" t="s">
        <v>38</v>
      </c>
      <c r="Y980">
        <v>1</v>
      </c>
      <c r="Z980">
        <f>ROUND(Table_hqolymsql14p_BridgeInventoryLocation_BRIDGEUNDERLOCATIONS[[#This Row],[VCMIN]] / 100, 0) * 12 + MOD(Table_hqolymsql14p_BridgeInventoryLocation_BRIDGEUNDERLOCATIONS[[#This Row],[VCMIN]], 100)</f>
        <v>218</v>
      </c>
      <c r="AA980">
        <f>Table_hqolymsql14p_BridgeInventoryLocation_BRIDGEUNDERLOCATIONS[[#This Row],[VCMIN_Inches]]-3</f>
        <v>215</v>
      </c>
      <c r="AB980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981" spans="1:28" x14ac:dyDescent="0.3">
      <c r="A981">
        <v>980</v>
      </c>
      <c r="B981" t="s">
        <v>559</v>
      </c>
      <c r="C981" t="s">
        <v>560</v>
      </c>
      <c r="D981" t="s">
        <v>2314</v>
      </c>
      <c r="E981">
        <v>9.9000000000000005E-2</v>
      </c>
      <c r="G981">
        <v>0</v>
      </c>
      <c r="H981" t="s">
        <v>3341</v>
      </c>
      <c r="I981">
        <v>0.1</v>
      </c>
      <c r="J981" t="s">
        <v>34</v>
      </c>
      <c r="K981">
        <v>47.586942999999998</v>
      </c>
      <c r="L981">
        <v>-122.229478</v>
      </c>
      <c r="M981" t="s">
        <v>3342</v>
      </c>
      <c r="N981" t="s">
        <v>562</v>
      </c>
      <c r="O981" t="s">
        <v>37</v>
      </c>
      <c r="P981">
        <v>258</v>
      </c>
      <c r="Q981">
        <v>1606</v>
      </c>
      <c r="R981">
        <v>1606</v>
      </c>
      <c r="S981">
        <v>1606</v>
      </c>
      <c r="T981">
        <v>1606</v>
      </c>
      <c r="W981">
        <v>9999</v>
      </c>
      <c r="X981" t="s">
        <v>89</v>
      </c>
      <c r="Y981">
        <v>1</v>
      </c>
      <c r="Z981">
        <f>ROUND(Table_hqolymsql14p_BridgeInventoryLocation_BRIDGEUNDERLOCATIONS[[#This Row],[VCMIN]] / 100, 0) * 12 + MOD(Table_hqolymsql14p_BridgeInventoryLocation_BRIDGEUNDERLOCATIONS[[#This Row],[VCMIN]], 100)</f>
        <v>198</v>
      </c>
      <c r="AA981">
        <f>Table_hqolymsql14p_BridgeInventoryLocation_BRIDGEUNDERLOCATIONS[[#This Row],[VCMIN_Inches]]-3</f>
        <v>195</v>
      </c>
      <c r="AB98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982" spans="1:28" x14ac:dyDescent="0.3">
      <c r="A982">
        <v>981</v>
      </c>
      <c r="B982" t="s">
        <v>1777</v>
      </c>
      <c r="C982" t="s">
        <v>1778</v>
      </c>
      <c r="D982" t="s">
        <v>2314</v>
      </c>
      <c r="E982">
        <v>287.55</v>
      </c>
      <c r="G982">
        <v>0</v>
      </c>
      <c r="H982" t="s">
        <v>33</v>
      </c>
      <c r="I982">
        <v>289.86</v>
      </c>
      <c r="J982" t="s">
        <v>34</v>
      </c>
      <c r="K982">
        <v>47.673979000000003</v>
      </c>
      <c r="L982">
        <v>-117.239655</v>
      </c>
      <c r="M982" t="s">
        <v>1779</v>
      </c>
      <c r="N982" t="s">
        <v>1780</v>
      </c>
      <c r="O982" t="s">
        <v>37</v>
      </c>
      <c r="P982">
        <v>118</v>
      </c>
      <c r="Q982">
        <v>2007</v>
      </c>
      <c r="R982">
        <v>1911</v>
      </c>
      <c r="S982">
        <v>2007</v>
      </c>
      <c r="T982">
        <v>1911</v>
      </c>
      <c r="U982">
        <v>1608</v>
      </c>
      <c r="V982">
        <v>1511</v>
      </c>
      <c r="W982">
        <v>9999</v>
      </c>
      <c r="X982" t="s">
        <v>38</v>
      </c>
      <c r="Y982">
        <v>1</v>
      </c>
      <c r="Z982">
        <f>ROUND(Table_hqolymsql14p_BridgeInventoryLocation_BRIDGEUNDERLOCATIONS[[#This Row],[VCMIN]] / 100, 0) * 12 + MOD(Table_hqolymsql14p_BridgeInventoryLocation_BRIDGEUNDERLOCATIONS[[#This Row],[VCMIN]], 100)</f>
        <v>239</v>
      </c>
      <c r="AA982">
        <f>Table_hqolymsql14p_BridgeInventoryLocation_BRIDGEUNDERLOCATIONS[[#This Row],[VCMIN_Inches]]-3</f>
        <v>236</v>
      </c>
      <c r="AB982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983" spans="1:28" x14ac:dyDescent="0.3">
      <c r="A983">
        <v>982</v>
      </c>
      <c r="B983" t="s">
        <v>3343</v>
      </c>
      <c r="C983" t="s">
        <v>3344</v>
      </c>
      <c r="D983" t="s">
        <v>2314</v>
      </c>
      <c r="E983">
        <v>0.57199999999999995</v>
      </c>
      <c r="G983">
        <v>0</v>
      </c>
      <c r="H983" t="s">
        <v>3345</v>
      </c>
      <c r="I983">
        <v>0.56999999999999995</v>
      </c>
      <c r="J983" t="s">
        <v>34</v>
      </c>
      <c r="K983">
        <v>45.606436000000002</v>
      </c>
      <c r="L983">
        <v>-122.551947</v>
      </c>
      <c r="M983" t="s">
        <v>3346</v>
      </c>
      <c r="N983" t="s">
        <v>198</v>
      </c>
      <c r="O983" t="s">
        <v>540</v>
      </c>
      <c r="P983">
        <v>38</v>
      </c>
      <c r="Q983">
        <v>1806</v>
      </c>
      <c r="R983">
        <v>1806</v>
      </c>
      <c r="S983">
        <v>1806</v>
      </c>
      <c r="T983">
        <v>1806</v>
      </c>
      <c r="W983">
        <v>9999</v>
      </c>
      <c r="X983" t="s">
        <v>38</v>
      </c>
      <c r="Y983">
        <v>1</v>
      </c>
      <c r="Z983">
        <f>ROUND(Table_hqolymsql14p_BridgeInventoryLocation_BRIDGEUNDERLOCATIONS[[#This Row],[VCMIN]] / 100, 0) * 12 + MOD(Table_hqolymsql14p_BridgeInventoryLocation_BRIDGEUNDERLOCATIONS[[#This Row],[VCMIN]], 100)</f>
        <v>222</v>
      </c>
      <c r="AA983">
        <f>Table_hqolymsql14p_BridgeInventoryLocation_BRIDGEUNDERLOCATIONS[[#This Row],[VCMIN_Inches]]-3</f>
        <v>219</v>
      </c>
      <c r="AB983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984" spans="1:28" x14ac:dyDescent="0.3">
      <c r="A984">
        <v>983</v>
      </c>
      <c r="B984" t="s">
        <v>3347</v>
      </c>
      <c r="C984" t="s">
        <v>3348</v>
      </c>
      <c r="D984" t="s">
        <v>2314</v>
      </c>
      <c r="E984">
        <v>5.17</v>
      </c>
      <c r="G984">
        <v>0</v>
      </c>
      <c r="H984" t="s">
        <v>397</v>
      </c>
      <c r="I984">
        <v>5.04</v>
      </c>
      <c r="J984" t="s">
        <v>34</v>
      </c>
      <c r="K984">
        <v>47.951864999999998</v>
      </c>
      <c r="L984">
        <v>-122.10137</v>
      </c>
      <c r="M984" t="s">
        <v>3349</v>
      </c>
      <c r="N984" t="s">
        <v>996</v>
      </c>
      <c r="O984" t="s">
        <v>616</v>
      </c>
      <c r="P984">
        <v>198</v>
      </c>
      <c r="Q984">
        <v>2000</v>
      </c>
      <c r="R984">
        <v>1902</v>
      </c>
      <c r="S984">
        <v>2000</v>
      </c>
      <c r="T984">
        <v>1902</v>
      </c>
      <c r="W984">
        <v>9999</v>
      </c>
      <c r="X984" t="s">
        <v>38</v>
      </c>
      <c r="Y984">
        <v>1</v>
      </c>
      <c r="Z984">
        <f>ROUND(Table_hqolymsql14p_BridgeInventoryLocation_BRIDGEUNDERLOCATIONS[[#This Row],[VCMIN]] / 100, 0) * 12 + MOD(Table_hqolymsql14p_BridgeInventoryLocation_BRIDGEUNDERLOCATIONS[[#This Row],[VCMIN]], 100)</f>
        <v>230</v>
      </c>
      <c r="AA984">
        <f>Table_hqolymsql14p_BridgeInventoryLocation_BRIDGEUNDERLOCATIONS[[#This Row],[VCMIN_Inches]]-3</f>
        <v>227</v>
      </c>
      <c r="AB984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985" spans="1:28" x14ac:dyDescent="0.3">
      <c r="A985">
        <v>984</v>
      </c>
      <c r="B985" t="s">
        <v>2581</v>
      </c>
      <c r="C985" t="s">
        <v>2582</v>
      </c>
      <c r="D985" t="s">
        <v>2314</v>
      </c>
      <c r="E985">
        <v>13.54</v>
      </c>
      <c r="G985">
        <v>0</v>
      </c>
      <c r="H985" t="s">
        <v>98</v>
      </c>
      <c r="I985">
        <v>13.55</v>
      </c>
      <c r="J985" t="s">
        <v>34</v>
      </c>
      <c r="K985">
        <v>47.613422999999997</v>
      </c>
      <c r="L985">
        <v>-122.188435</v>
      </c>
      <c r="M985" t="s">
        <v>2583</v>
      </c>
      <c r="N985" t="s">
        <v>2584</v>
      </c>
      <c r="O985" t="s">
        <v>101</v>
      </c>
      <c r="P985">
        <v>224</v>
      </c>
      <c r="Q985">
        <v>1600</v>
      </c>
      <c r="R985">
        <v>1600</v>
      </c>
      <c r="S985">
        <v>1600</v>
      </c>
      <c r="T985">
        <v>1600</v>
      </c>
      <c r="U985">
        <v>1600</v>
      </c>
      <c r="V985">
        <v>1600</v>
      </c>
      <c r="W985">
        <v>9999</v>
      </c>
      <c r="X985" t="s">
        <v>38</v>
      </c>
      <c r="Y985">
        <v>1</v>
      </c>
      <c r="Z985">
        <f>ROUND(Table_hqolymsql14p_BridgeInventoryLocation_BRIDGEUNDERLOCATIONS[[#This Row],[VCMIN]] / 100, 0) * 12 + MOD(Table_hqolymsql14p_BridgeInventoryLocation_BRIDGEUNDERLOCATIONS[[#This Row],[VCMIN]], 100)</f>
        <v>192</v>
      </c>
      <c r="AA985">
        <f>Table_hqolymsql14p_BridgeInventoryLocation_BRIDGEUNDERLOCATIONS[[#This Row],[VCMIN_Inches]]-3</f>
        <v>189</v>
      </c>
      <c r="AB985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986" spans="1:28" x14ac:dyDescent="0.3">
      <c r="A986">
        <v>985</v>
      </c>
      <c r="B986" t="s">
        <v>3350</v>
      </c>
      <c r="C986" t="s">
        <v>3351</v>
      </c>
      <c r="D986" t="s">
        <v>2314</v>
      </c>
      <c r="E986">
        <v>14.35</v>
      </c>
      <c r="G986">
        <v>0</v>
      </c>
      <c r="H986" t="s">
        <v>397</v>
      </c>
      <c r="I986">
        <v>14.27</v>
      </c>
      <c r="J986" t="s">
        <v>34</v>
      </c>
      <c r="K986">
        <v>47.862803999999997</v>
      </c>
      <c r="L986">
        <v>-121.983351</v>
      </c>
      <c r="M986" t="s">
        <v>3352</v>
      </c>
      <c r="N986" t="s">
        <v>210</v>
      </c>
      <c r="O986" t="s">
        <v>3353</v>
      </c>
      <c r="P986">
        <v>351</v>
      </c>
      <c r="Q986">
        <v>2400</v>
      </c>
      <c r="R986">
        <v>2400</v>
      </c>
      <c r="S986">
        <v>2400</v>
      </c>
      <c r="T986">
        <v>2400</v>
      </c>
      <c r="W986">
        <v>9999</v>
      </c>
      <c r="X986" t="s">
        <v>38</v>
      </c>
      <c r="Y986">
        <v>1</v>
      </c>
      <c r="Z986">
        <f>ROUND(Table_hqolymsql14p_BridgeInventoryLocation_BRIDGEUNDERLOCATIONS[[#This Row],[VCMIN]] / 100, 0) * 12 + MOD(Table_hqolymsql14p_BridgeInventoryLocation_BRIDGEUNDERLOCATIONS[[#This Row],[VCMIN]], 100)</f>
        <v>288</v>
      </c>
      <c r="AA986">
        <f>Table_hqolymsql14p_BridgeInventoryLocation_BRIDGEUNDERLOCATIONS[[#This Row],[VCMIN_Inches]]-3</f>
        <v>285</v>
      </c>
      <c r="AB986">
        <f>(TRUNC((Table_hqolymsql14p_BridgeInventoryLocation_BRIDGEUNDERLOCATIONS[[#This Row],[Reported Inches]]/12))*100) + MOD(Table_hqolymsql14p_BridgeInventoryLocation_BRIDGEUNDERLOCATIONS[[#This Row],[Reported Inches]], 12)</f>
        <v>2309</v>
      </c>
    </row>
    <row r="987" spans="1:28" x14ac:dyDescent="0.3">
      <c r="A987">
        <v>986</v>
      </c>
      <c r="B987" t="s">
        <v>3354</v>
      </c>
      <c r="C987" t="s">
        <v>3355</v>
      </c>
      <c r="D987" t="s">
        <v>2314</v>
      </c>
      <c r="E987">
        <v>0</v>
      </c>
      <c r="G987">
        <v>0</v>
      </c>
      <c r="H987" t="s">
        <v>3356</v>
      </c>
      <c r="I987">
        <v>0</v>
      </c>
      <c r="J987" t="s">
        <v>34</v>
      </c>
      <c r="K987">
        <v>46.896602999999999</v>
      </c>
      <c r="L987">
        <v>-122.96085600000001</v>
      </c>
      <c r="M987" t="s">
        <v>3357</v>
      </c>
      <c r="N987" t="s">
        <v>113</v>
      </c>
      <c r="O987" t="s">
        <v>3358</v>
      </c>
      <c r="P987">
        <v>220</v>
      </c>
      <c r="Q987">
        <v>2201</v>
      </c>
      <c r="R987">
        <v>2201</v>
      </c>
      <c r="S987">
        <v>2201</v>
      </c>
      <c r="T987">
        <v>2201</v>
      </c>
      <c r="W987">
        <v>9999</v>
      </c>
      <c r="X987" t="s">
        <v>38</v>
      </c>
      <c r="Y987">
        <v>1</v>
      </c>
      <c r="Z987">
        <f>ROUND(Table_hqolymsql14p_BridgeInventoryLocation_BRIDGEUNDERLOCATIONS[[#This Row],[VCMIN]] / 100, 0) * 12 + MOD(Table_hqolymsql14p_BridgeInventoryLocation_BRIDGEUNDERLOCATIONS[[#This Row],[VCMIN]], 100)</f>
        <v>265</v>
      </c>
      <c r="AA987">
        <f>Table_hqolymsql14p_BridgeInventoryLocation_BRIDGEUNDERLOCATIONS[[#This Row],[VCMIN_Inches]]-3</f>
        <v>262</v>
      </c>
      <c r="AB987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988" spans="1:28" x14ac:dyDescent="0.3">
      <c r="A988">
        <v>987</v>
      </c>
      <c r="B988" t="s">
        <v>3034</v>
      </c>
      <c r="C988" t="s">
        <v>3035</v>
      </c>
      <c r="D988" t="s">
        <v>2314</v>
      </c>
      <c r="E988">
        <v>26.8</v>
      </c>
      <c r="G988">
        <v>0</v>
      </c>
      <c r="H988" t="s">
        <v>68</v>
      </c>
      <c r="I988">
        <v>20.04</v>
      </c>
      <c r="J988" t="s">
        <v>34</v>
      </c>
      <c r="K988">
        <v>46.241520000000001</v>
      </c>
      <c r="L988">
        <v>-119.128659</v>
      </c>
      <c r="M988" t="s">
        <v>3036</v>
      </c>
      <c r="N988" t="s">
        <v>3037</v>
      </c>
      <c r="O988" t="s">
        <v>237</v>
      </c>
      <c r="P988">
        <v>146</v>
      </c>
      <c r="Q988">
        <v>1706</v>
      </c>
      <c r="R988">
        <v>1706</v>
      </c>
      <c r="S988">
        <v>1706</v>
      </c>
      <c r="T988">
        <v>1706</v>
      </c>
      <c r="U988">
        <v>1706</v>
      </c>
      <c r="V988">
        <v>1706</v>
      </c>
      <c r="W988">
        <v>9999</v>
      </c>
      <c r="X988" t="s">
        <v>38</v>
      </c>
      <c r="Y988">
        <v>1</v>
      </c>
      <c r="Z988">
        <f>ROUND(Table_hqolymsql14p_BridgeInventoryLocation_BRIDGEUNDERLOCATIONS[[#This Row],[VCMIN]] / 100, 0) * 12 + MOD(Table_hqolymsql14p_BridgeInventoryLocation_BRIDGEUNDERLOCATIONS[[#This Row],[VCMIN]], 100)</f>
        <v>210</v>
      </c>
      <c r="AA988">
        <f>Table_hqolymsql14p_BridgeInventoryLocation_BRIDGEUNDERLOCATIONS[[#This Row],[VCMIN_Inches]]-3</f>
        <v>207</v>
      </c>
      <c r="AB98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989" spans="1:28" x14ac:dyDescent="0.3">
      <c r="A989">
        <v>988</v>
      </c>
      <c r="B989" t="s">
        <v>1392</v>
      </c>
      <c r="C989" t="s">
        <v>1393</v>
      </c>
      <c r="D989" t="s">
        <v>2314</v>
      </c>
      <c r="E989">
        <v>109.66</v>
      </c>
      <c r="G989">
        <v>0</v>
      </c>
      <c r="H989" t="s">
        <v>92</v>
      </c>
      <c r="I989">
        <v>109.69</v>
      </c>
      <c r="J989" t="s">
        <v>34</v>
      </c>
      <c r="K989">
        <v>46.188079999999999</v>
      </c>
      <c r="L989">
        <v>-119.25614299999999</v>
      </c>
      <c r="M989" t="s">
        <v>1394</v>
      </c>
      <c r="N989" t="s">
        <v>1395</v>
      </c>
      <c r="O989" t="s">
        <v>95</v>
      </c>
      <c r="P989">
        <v>280</v>
      </c>
      <c r="Q989">
        <v>3109</v>
      </c>
      <c r="R989">
        <v>3011</v>
      </c>
      <c r="S989">
        <v>3109</v>
      </c>
      <c r="T989">
        <v>3011</v>
      </c>
      <c r="U989">
        <v>2603</v>
      </c>
      <c r="V989">
        <v>2602</v>
      </c>
      <c r="W989">
        <v>9999</v>
      </c>
      <c r="X989" t="s">
        <v>38</v>
      </c>
      <c r="Y989">
        <v>1</v>
      </c>
      <c r="Z989">
        <f>ROUND(Table_hqolymsql14p_BridgeInventoryLocation_BRIDGEUNDERLOCATIONS[[#This Row],[VCMIN]] / 100, 0) * 12 + MOD(Table_hqolymsql14p_BridgeInventoryLocation_BRIDGEUNDERLOCATIONS[[#This Row],[VCMIN]], 100)</f>
        <v>371</v>
      </c>
      <c r="AA989">
        <f>Table_hqolymsql14p_BridgeInventoryLocation_BRIDGEUNDERLOCATIONS[[#This Row],[VCMIN_Inches]]-3</f>
        <v>368</v>
      </c>
      <c r="AB989">
        <f>(TRUNC((Table_hqolymsql14p_BridgeInventoryLocation_BRIDGEUNDERLOCATIONS[[#This Row],[Reported Inches]]/12))*100) + MOD(Table_hqolymsql14p_BridgeInventoryLocation_BRIDGEUNDERLOCATIONS[[#This Row],[Reported Inches]], 12)</f>
        <v>3008</v>
      </c>
    </row>
    <row r="990" spans="1:28" x14ac:dyDescent="0.3">
      <c r="A990">
        <v>989</v>
      </c>
      <c r="B990" t="s">
        <v>744</v>
      </c>
      <c r="C990" t="s">
        <v>745</v>
      </c>
      <c r="D990" t="s">
        <v>2314</v>
      </c>
      <c r="E990">
        <v>18.32</v>
      </c>
      <c r="G990">
        <v>0</v>
      </c>
      <c r="H990" t="s">
        <v>229</v>
      </c>
      <c r="I990">
        <v>17</v>
      </c>
      <c r="J990" t="s">
        <v>34</v>
      </c>
      <c r="K990">
        <v>47.340189000000002</v>
      </c>
      <c r="L990">
        <v>-122.244589</v>
      </c>
      <c r="M990" t="s">
        <v>746</v>
      </c>
      <c r="N990" t="s">
        <v>747</v>
      </c>
      <c r="O990" t="s">
        <v>748</v>
      </c>
      <c r="P990">
        <v>273</v>
      </c>
      <c r="Q990">
        <v>1700</v>
      </c>
      <c r="R990">
        <v>1610</v>
      </c>
      <c r="S990">
        <v>1700</v>
      </c>
      <c r="T990">
        <v>1610</v>
      </c>
      <c r="U990">
        <v>1702</v>
      </c>
      <c r="V990">
        <v>1611</v>
      </c>
      <c r="W990">
        <v>9999</v>
      </c>
      <c r="X990" t="s">
        <v>38</v>
      </c>
      <c r="Y990">
        <v>1</v>
      </c>
      <c r="Z990">
        <f>ROUND(Table_hqolymsql14p_BridgeInventoryLocation_BRIDGEUNDERLOCATIONS[[#This Row],[VCMIN]] / 100, 0) * 12 + MOD(Table_hqolymsql14p_BridgeInventoryLocation_BRIDGEUNDERLOCATIONS[[#This Row],[VCMIN]], 100)</f>
        <v>202</v>
      </c>
      <c r="AA990">
        <f>Table_hqolymsql14p_BridgeInventoryLocation_BRIDGEUNDERLOCATIONS[[#This Row],[VCMIN_Inches]]-3</f>
        <v>199</v>
      </c>
      <c r="AB990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991" spans="1:28" x14ac:dyDescent="0.3">
      <c r="A991">
        <v>990</v>
      </c>
      <c r="B991" t="s">
        <v>2460</v>
      </c>
      <c r="C991" t="s">
        <v>2461</v>
      </c>
      <c r="D991" t="s">
        <v>2314</v>
      </c>
      <c r="E991">
        <v>0.45</v>
      </c>
      <c r="G991">
        <v>0</v>
      </c>
      <c r="H991" t="s">
        <v>110</v>
      </c>
      <c r="I991">
        <v>0.45</v>
      </c>
      <c r="J991" t="s">
        <v>34</v>
      </c>
      <c r="K991">
        <v>45.623747000000002</v>
      </c>
      <c r="L991">
        <v>-122.67059500000001</v>
      </c>
      <c r="M991" t="s">
        <v>2462</v>
      </c>
      <c r="N991" t="s">
        <v>422</v>
      </c>
      <c r="O991" t="s">
        <v>113</v>
      </c>
      <c r="P991">
        <v>390</v>
      </c>
      <c r="Q991">
        <v>1607</v>
      </c>
      <c r="R991">
        <v>1605</v>
      </c>
      <c r="S991">
        <v>1607</v>
      </c>
      <c r="T991">
        <v>1605</v>
      </c>
      <c r="U991">
        <v>1702</v>
      </c>
      <c r="V991">
        <v>1610</v>
      </c>
      <c r="W991">
        <v>9999</v>
      </c>
      <c r="X991" t="s">
        <v>38</v>
      </c>
      <c r="Y991">
        <v>1</v>
      </c>
      <c r="Z991">
        <f>ROUND(Table_hqolymsql14p_BridgeInventoryLocation_BRIDGEUNDERLOCATIONS[[#This Row],[VCMIN]] / 100, 0) * 12 + MOD(Table_hqolymsql14p_BridgeInventoryLocation_BRIDGEUNDERLOCATIONS[[#This Row],[VCMIN]], 100)</f>
        <v>197</v>
      </c>
      <c r="AA991">
        <f>Table_hqolymsql14p_BridgeInventoryLocation_BRIDGEUNDERLOCATIONS[[#This Row],[VCMIN_Inches]]-3</f>
        <v>194</v>
      </c>
      <c r="AB99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992" spans="1:28" x14ac:dyDescent="0.3">
      <c r="A992">
        <v>991</v>
      </c>
      <c r="B992" t="s">
        <v>3359</v>
      </c>
      <c r="C992" t="s">
        <v>3360</v>
      </c>
      <c r="D992" t="s">
        <v>2314</v>
      </c>
      <c r="E992">
        <v>0.36499999999999999</v>
      </c>
      <c r="G992">
        <v>0</v>
      </c>
      <c r="H992" t="s">
        <v>2382</v>
      </c>
      <c r="I992">
        <v>0.36</v>
      </c>
      <c r="J992" t="s">
        <v>34</v>
      </c>
      <c r="K992">
        <v>47.579068999999997</v>
      </c>
      <c r="L992">
        <v>-122.189136</v>
      </c>
      <c r="M992" t="s">
        <v>3316</v>
      </c>
      <c r="N992" t="s">
        <v>37</v>
      </c>
      <c r="O992" t="s">
        <v>3317</v>
      </c>
      <c r="P992">
        <v>2669</v>
      </c>
      <c r="Q992">
        <v>1701</v>
      </c>
      <c r="R992">
        <v>1701</v>
      </c>
      <c r="S992">
        <v>1701</v>
      </c>
      <c r="T992">
        <v>1701</v>
      </c>
      <c r="W992">
        <v>9999</v>
      </c>
      <c r="X992" t="s">
        <v>38</v>
      </c>
      <c r="Y992">
        <v>1</v>
      </c>
      <c r="Z992">
        <f>ROUND(Table_hqolymsql14p_BridgeInventoryLocation_BRIDGEUNDERLOCATIONS[[#This Row],[VCMIN]] / 100, 0) * 12 + MOD(Table_hqolymsql14p_BridgeInventoryLocation_BRIDGEUNDERLOCATIONS[[#This Row],[VCMIN]], 100)</f>
        <v>205</v>
      </c>
      <c r="AA992">
        <f>Table_hqolymsql14p_BridgeInventoryLocation_BRIDGEUNDERLOCATIONS[[#This Row],[VCMIN_Inches]]-3</f>
        <v>202</v>
      </c>
      <c r="AB99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993" spans="1:28" x14ac:dyDescent="0.3">
      <c r="A993">
        <v>992</v>
      </c>
      <c r="B993" t="s">
        <v>1766</v>
      </c>
      <c r="C993" t="s">
        <v>1767</v>
      </c>
      <c r="D993" t="s">
        <v>2314</v>
      </c>
      <c r="E993">
        <v>0.252</v>
      </c>
      <c r="G993">
        <v>0</v>
      </c>
      <c r="H993" t="s">
        <v>3361</v>
      </c>
      <c r="I993">
        <v>0.25</v>
      </c>
      <c r="J993" t="s">
        <v>34</v>
      </c>
      <c r="K993">
        <v>47.355732000000003</v>
      </c>
      <c r="L993">
        <v>-122.123795</v>
      </c>
      <c r="M993" t="s">
        <v>3362</v>
      </c>
      <c r="N993" t="s">
        <v>1769</v>
      </c>
      <c r="O993" t="s">
        <v>48</v>
      </c>
      <c r="P993">
        <v>328</v>
      </c>
      <c r="Q993">
        <v>2004</v>
      </c>
      <c r="R993">
        <v>2004</v>
      </c>
      <c r="S993">
        <v>2004</v>
      </c>
      <c r="T993">
        <v>2004</v>
      </c>
      <c r="W993">
        <v>9999</v>
      </c>
      <c r="X993" t="s">
        <v>89</v>
      </c>
      <c r="Y993">
        <v>1</v>
      </c>
      <c r="Z993">
        <f>ROUND(Table_hqolymsql14p_BridgeInventoryLocation_BRIDGEUNDERLOCATIONS[[#This Row],[VCMIN]] / 100, 0) * 12 + MOD(Table_hqolymsql14p_BridgeInventoryLocation_BRIDGEUNDERLOCATIONS[[#This Row],[VCMIN]], 100)</f>
        <v>244</v>
      </c>
      <c r="AA993">
        <f>Table_hqolymsql14p_BridgeInventoryLocation_BRIDGEUNDERLOCATIONS[[#This Row],[VCMIN_Inches]]-3</f>
        <v>241</v>
      </c>
      <c r="AB993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994" spans="1:28" x14ac:dyDescent="0.3">
      <c r="A994">
        <v>993</v>
      </c>
      <c r="B994" t="s">
        <v>1869</v>
      </c>
      <c r="C994" t="s">
        <v>1870</v>
      </c>
      <c r="D994" t="s">
        <v>2314</v>
      </c>
      <c r="E994">
        <v>17.09</v>
      </c>
      <c r="G994">
        <v>0</v>
      </c>
      <c r="H994" t="s">
        <v>229</v>
      </c>
      <c r="I994">
        <v>15.77</v>
      </c>
      <c r="J994" t="s">
        <v>34</v>
      </c>
      <c r="K994">
        <v>47.322377000000003</v>
      </c>
      <c r="L994">
        <v>-122.24471800000001</v>
      </c>
      <c r="M994" t="s">
        <v>1871</v>
      </c>
      <c r="N994" t="s">
        <v>1872</v>
      </c>
      <c r="O994" t="s">
        <v>748</v>
      </c>
      <c r="P994">
        <v>275</v>
      </c>
      <c r="Q994">
        <v>1706</v>
      </c>
      <c r="R994">
        <v>1703</v>
      </c>
      <c r="S994">
        <v>1706</v>
      </c>
      <c r="T994">
        <v>1703</v>
      </c>
      <c r="U994">
        <v>1701</v>
      </c>
      <c r="V994">
        <v>1610</v>
      </c>
      <c r="W994">
        <v>9999</v>
      </c>
      <c r="X994" t="s">
        <v>38</v>
      </c>
      <c r="Y994">
        <v>1</v>
      </c>
      <c r="Z994">
        <f>ROUND(Table_hqolymsql14p_BridgeInventoryLocation_BRIDGEUNDERLOCATIONS[[#This Row],[VCMIN]] / 100, 0) * 12 + MOD(Table_hqolymsql14p_BridgeInventoryLocation_BRIDGEUNDERLOCATIONS[[#This Row],[VCMIN]], 100)</f>
        <v>207</v>
      </c>
      <c r="AA994">
        <f>Table_hqolymsql14p_BridgeInventoryLocation_BRIDGEUNDERLOCATIONS[[#This Row],[VCMIN_Inches]]-3</f>
        <v>204</v>
      </c>
      <c r="AB994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995" spans="1:28" x14ac:dyDescent="0.3">
      <c r="A995">
        <v>994</v>
      </c>
      <c r="B995" t="s">
        <v>1464</v>
      </c>
      <c r="C995" t="s">
        <v>1465</v>
      </c>
      <c r="D995" t="s">
        <v>2314</v>
      </c>
      <c r="E995">
        <v>11.06</v>
      </c>
      <c r="G995">
        <v>0</v>
      </c>
      <c r="H995" t="s">
        <v>207</v>
      </c>
      <c r="I995">
        <v>11.11</v>
      </c>
      <c r="J995" t="s">
        <v>34</v>
      </c>
      <c r="K995">
        <v>47.758704000000002</v>
      </c>
      <c r="L995">
        <v>-122.18392900000001</v>
      </c>
      <c r="M995" t="s">
        <v>1466</v>
      </c>
      <c r="N995" t="s">
        <v>210</v>
      </c>
      <c r="O995" t="s">
        <v>1467</v>
      </c>
      <c r="P995">
        <v>2335</v>
      </c>
      <c r="Q995">
        <v>3305</v>
      </c>
      <c r="R995">
        <v>3305</v>
      </c>
      <c r="S995">
        <v>3305</v>
      </c>
      <c r="T995">
        <v>3305</v>
      </c>
      <c r="U995">
        <v>3305</v>
      </c>
      <c r="V995">
        <v>3305</v>
      </c>
      <c r="W995">
        <v>9999</v>
      </c>
      <c r="X995" t="s">
        <v>645</v>
      </c>
      <c r="Y995">
        <v>1</v>
      </c>
      <c r="Z995">
        <f>ROUND(Table_hqolymsql14p_BridgeInventoryLocation_BRIDGEUNDERLOCATIONS[[#This Row],[VCMIN]] / 100, 0) * 12 + MOD(Table_hqolymsql14p_BridgeInventoryLocation_BRIDGEUNDERLOCATIONS[[#This Row],[VCMIN]], 100)</f>
        <v>401</v>
      </c>
      <c r="AA995">
        <f>Table_hqolymsql14p_BridgeInventoryLocation_BRIDGEUNDERLOCATIONS[[#This Row],[VCMIN_Inches]]-3</f>
        <v>398</v>
      </c>
      <c r="AB995">
        <f>(TRUNC((Table_hqolymsql14p_BridgeInventoryLocation_BRIDGEUNDERLOCATIONS[[#This Row],[Reported Inches]]/12))*100) + MOD(Table_hqolymsql14p_BridgeInventoryLocation_BRIDGEUNDERLOCATIONS[[#This Row],[Reported Inches]], 12)</f>
        <v>3302</v>
      </c>
    </row>
    <row r="996" spans="1:28" x14ac:dyDescent="0.3">
      <c r="A996">
        <v>995</v>
      </c>
      <c r="B996" t="s">
        <v>3363</v>
      </c>
      <c r="C996" t="s">
        <v>3364</v>
      </c>
      <c r="D996" t="s">
        <v>2314</v>
      </c>
      <c r="E996">
        <v>43.18</v>
      </c>
      <c r="G996">
        <v>0</v>
      </c>
      <c r="H996" t="s">
        <v>3365</v>
      </c>
      <c r="I996">
        <v>43.23</v>
      </c>
      <c r="J996" t="s">
        <v>34</v>
      </c>
      <c r="K996">
        <v>46.301015999999997</v>
      </c>
      <c r="L996">
        <v>-122.26820499999999</v>
      </c>
      <c r="M996" t="s">
        <v>3366</v>
      </c>
      <c r="N996" t="s">
        <v>2233</v>
      </c>
      <c r="O996" t="s">
        <v>3367</v>
      </c>
      <c r="P996">
        <v>115</v>
      </c>
      <c r="Q996">
        <v>1611</v>
      </c>
      <c r="R996">
        <v>1611</v>
      </c>
      <c r="S996">
        <v>1611</v>
      </c>
      <c r="T996">
        <v>1611</v>
      </c>
      <c r="W996">
        <v>9999</v>
      </c>
      <c r="X996" t="s">
        <v>38</v>
      </c>
      <c r="Y996">
        <v>1</v>
      </c>
      <c r="Z996">
        <f>ROUND(Table_hqolymsql14p_BridgeInventoryLocation_BRIDGEUNDERLOCATIONS[[#This Row],[VCMIN]] / 100, 0) * 12 + MOD(Table_hqolymsql14p_BridgeInventoryLocation_BRIDGEUNDERLOCATIONS[[#This Row],[VCMIN]], 100)</f>
        <v>203</v>
      </c>
      <c r="AA996">
        <f>Table_hqolymsql14p_BridgeInventoryLocation_BRIDGEUNDERLOCATIONS[[#This Row],[VCMIN_Inches]]-3</f>
        <v>200</v>
      </c>
      <c r="AB99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997" spans="1:28" x14ac:dyDescent="0.3">
      <c r="A997">
        <v>996</v>
      </c>
      <c r="B997" t="s">
        <v>3368</v>
      </c>
      <c r="C997" t="s">
        <v>3369</v>
      </c>
      <c r="D997" t="s">
        <v>2314</v>
      </c>
      <c r="E997">
        <v>10.59</v>
      </c>
      <c r="G997">
        <v>0</v>
      </c>
      <c r="H997" t="s">
        <v>3370</v>
      </c>
      <c r="I997">
        <v>13</v>
      </c>
      <c r="J997" t="s">
        <v>34</v>
      </c>
      <c r="K997">
        <v>47.096040000000002</v>
      </c>
      <c r="L997">
        <v>-122.15445200000001</v>
      </c>
      <c r="M997" t="s">
        <v>3371</v>
      </c>
      <c r="N997" t="s">
        <v>3372</v>
      </c>
      <c r="O997" t="s">
        <v>3373</v>
      </c>
      <c r="P997">
        <v>209</v>
      </c>
      <c r="Q997">
        <v>1408</v>
      </c>
      <c r="R997">
        <v>1406</v>
      </c>
      <c r="S997">
        <v>1408</v>
      </c>
      <c r="T997">
        <v>1406</v>
      </c>
      <c r="W997">
        <v>9999</v>
      </c>
      <c r="X997" t="s">
        <v>38</v>
      </c>
      <c r="Y997">
        <v>1</v>
      </c>
      <c r="Z997">
        <f>ROUND(Table_hqolymsql14p_BridgeInventoryLocation_BRIDGEUNDERLOCATIONS[[#This Row],[VCMIN]] / 100, 0) * 12 + MOD(Table_hqolymsql14p_BridgeInventoryLocation_BRIDGEUNDERLOCATIONS[[#This Row],[VCMIN]], 100)</f>
        <v>174</v>
      </c>
      <c r="AA997">
        <f>Table_hqolymsql14p_BridgeInventoryLocation_BRIDGEUNDERLOCATIONS[[#This Row],[VCMIN_Inches]]-3</f>
        <v>171</v>
      </c>
      <c r="AB997">
        <f>(TRUNC((Table_hqolymsql14p_BridgeInventoryLocation_BRIDGEUNDERLOCATIONS[[#This Row],[Reported Inches]]/12))*100) + MOD(Table_hqolymsql14p_BridgeInventoryLocation_BRIDGEUNDERLOCATIONS[[#This Row],[Reported Inches]], 12)</f>
        <v>1403</v>
      </c>
    </row>
    <row r="998" spans="1:28" x14ac:dyDescent="0.3">
      <c r="A998">
        <v>997</v>
      </c>
      <c r="B998" t="s">
        <v>3374</v>
      </c>
      <c r="C998" t="s">
        <v>3375</v>
      </c>
      <c r="D998" t="s">
        <v>2314</v>
      </c>
      <c r="E998">
        <v>0.44</v>
      </c>
      <c r="G998">
        <v>0</v>
      </c>
      <c r="H998" t="s">
        <v>1289</v>
      </c>
      <c r="I998">
        <v>0.44</v>
      </c>
      <c r="J998" t="s">
        <v>34</v>
      </c>
      <c r="K998">
        <v>47.650494000000002</v>
      </c>
      <c r="L998">
        <v>-122.30417799999999</v>
      </c>
      <c r="M998" t="s">
        <v>1290</v>
      </c>
      <c r="N998" t="s">
        <v>451</v>
      </c>
      <c r="O998" t="s">
        <v>3376</v>
      </c>
      <c r="P998">
        <v>55555</v>
      </c>
      <c r="Q998">
        <v>1906</v>
      </c>
      <c r="R998">
        <v>1903</v>
      </c>
      <c r="S998">
        <v>1906</v>
      </c>
      <c r="T998">
        <v>1903</v>
      </c>
      <c r="X998" t="s">
        <v>38</v>
      </c>
      <c r="Y998">
        <v>1</v>
      </c>
      <c r="Z998">
        <f>ROUND(Table_hqolymsql14p_BridgeInventoryLocation_BRIDGEUNDERLOCATIONS[[#This Row],[VCMIN]] / 100, 0) * 12 + MOD(Table_hqolymsql14p_BridgeInventoryLocation_BRIDGEUNDERLOCATIONS[[#This Row],[VCMIN]], 100)</f>
        <v>231</v>
      </c>
      <c r="AA998">
        <f>Table_hqolymsql14p_BridgeInventoryLocation_BRIDGEUNDERLOCATIONS[[#This Row],[VCMIN_Inches]]-3</f>
        <v>228</v>
      </c>
      <c r="AB998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999" spans="1:28" x14ac:dyDescent="0.3">
      <c r="A999">
        <v>998</v>
      </c>
      <c r="B999" t="s">
        <v>1111</v>
      </c>
      <c r="C999" t="s">
        <v>1112</v>
      </c>
      <c r="D999" t="s">
        <v>2314</v>
      </c>
      <c r="E999">
        <v>2.06</v>
      </c>
      <c r="G999">
        <v>0</v>
      </c>
      <c r="H999" t="s">
        <v>98</v>
      </c>
      <c r="I999">
        <v>2.06</v>
      </c>
      <c r="J999" t="s">
        <v>34</v>
      </c>
      <c r="K999">
        <v>47.467461</v>
      </c>
      <c r="L999">
        <v>-122.223333</v>
      </c>
      <c r="M999" t="s">
        <v>1113</v>
      </c>
      <c r="N999" t="s">
        <v>1114</v>
      </c>
      <c r="O999" t="s">
        <v>101</v>
      </c>
      <c r="P999">
        <v>220</v>
      </c>
      <c r="Q999">
        <v>1607</v>
      </c>
      <c r="R999">
        <v>1602</v>
      </c>
      <c r="S999">
        <v>1607</v>
      </c>
      <c r="T999">
        <v>1602</v>
      </c>
      <c r="U999">
        <v>1609</v>
      </c>
      <c r="V999">
        <v>1605</v>
      </c>
      <c r="W999">
        <v>9999</v>
      </c>
      <c r="X999" t="s">
        <v>38</v>
      </c>
      <c r="Y999">
        <v>1</v>
      </c>
      <c r="Z999">
        <f>ROUND(Table_hqolymsql14p_BridgeInventoryLocation_BRIDGEUNDERLOCATIONS[[#This Row],[VCMIN]] / 100, 0) * 12 + MOD(Table_hqolymsql14p_BridgeInventoryLocation_BRIDGEUNDERLOCATIONS[[#This Row],[VCMIN]], 100)</f>
        <v>194</v>
      </c>
      <c r="AA999">
        <f>Table_hqolymsql14p_BridgeInventoryLocation_BRIDGEUNDERLOCATIONS[[#This Row],[VCMIN_Inches]]-3</f>
        <v>191</v>
      </c>
      <c r="AB999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000" spans="1:28" x14ac:dyDescent="0.3">
      <c r="A1000">
        <v>999</v>
      </c>
      <c r="B1000" t="s">
        <v>1166</v>
      </c>
      <c r="C1000" t="s">
        <v>1167</v>
      </c>
      <c r="D1000" t="s">
        <v>2314</v>
      </c>
      <c r="E1000">
        <v>0.11799999999999999</v>
      </c>
      <c r="G1000">
        <v>0</v>
      </c>
      <c r="H1000" t="s">
        <v>3377</v>
      </c>
      <c r="I1000">
        <v>0.12</v>
      </c>
      <c r="J1000" t="s">
        <v>34</v>
      </c>
      <c r="K1000">
        <v>46.258564999999997</v>
      </c>
      <c r="L1000">
        <v>-119.262863</v>
      </c>
      <c r="M1000" t="s">
        <v>3378</v>
      </c>
      <c r="N1000" t="s">
        <v>1169</v>
      </c>
      <c r="O1000" t="s">
        <v>123</v>
      </c>
      <c r="P1000">
        <v>412</v>
      </c>
      <c r="Q1000">
        <v>1707</v>
      </c>
      <c r="R1000">
        <v>1707</v>
      </c>
      <c r="S1000">
        <v>1707</v>
      </c>
      <c r="T1000">
        <v>1707</v>
      </c>
      <c r="W1000">
        <v>9999</v>
      </c>
      <c r="X1000" t="s">
        <v>89</v>
      </c>
      <c r="Y1000">
        <v>1</v>
      </c>
      <c r="Z1000">
        <f>ROUND(Table_hqolymsql14p_BridgeInventoryLocation_BRIDGEUNDERLOCATIONS[[#This Row],[VCMIN]] / 100, 0) * 12 + MOD(Table_hqolymsql14p_BridgeInventoryLocation_BRIDGEUNDERLOCATIONS[[#This Row],[VCMIN]], 100)</f>
        <v>211</v>
      </c>
      <c r="AA1000">
        <f>Table_hqolymsql14p_BridgeInventoryLocation_BRIDGEUNDERLOCATIONS[[#This Row],[VCMIN_Inches]]-3</f>
        <v>208</v>
      </c>
      <c r="AB1000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001" spans="1:28" x14ac:dyDescent="0.3">
      <c r="A1001">
        <v>1000</v>
      </c>
      <c r="B1001" t="s">
        <v>3379</v>
      </c>
      <c r="C1001" t="s">
        <v>3380</v>
      </c>
      <c r="D1001" t="s">
        <v>2314</v>
      </c>
      <c r="E1001">
        <v>0.03</v>
      </c>
      <c r="G1001">
        <v>0</v>
      </c>
      <c r="H1001" t="s">
        <v>524</v>
      </c>
      <c r="I1001">
        <v>0.03</v>
      </c>
      <c r="J1001" t="s">
        <v>34</v>
      </c>
      <c r="K1001">
        <v>45.631449000000003</v>
      </c>
      <c r="L1001">
        <v>-122.66444199999999</v>
      </c>
      <c r="M1001" t="s">
        <v>3381</v>
      </c>
      <c r="N1001" t="s">
        <v>2807</v>
      </c>
      <c r="O1001" t="s">
        <v>1035</v>
      </c>
      <c r="P1001">
        <v>212</v>
      </c>
      <c r="Q1001">
        <v>1706</v>
      </c>
      <c r="R1001">
        <v>1602</v>
      </c>
      <c r="S1001">
        <v>1706</v>
      </c>
      <c r="T1001">
        <v>1602</v>
      </c>
      <c r="W1001">
        <v>9999</v>
      </c>
      <c r="X1001" t="s">
        <v>38</v>
      </c>
      <c r="Y1001">
        <v>1</v>
      </c>
      <c r="Z1001">
        <f>ROUND(Table_hqolymsql14p_BridgeInventoryLocation_BRIDGEUNDERLOCATIONS[[#This Row],[VCMIN]] / 100, 0) * 12 + MOD(Table_hqolymsql14p_BridgeInventoryLocation_BRIDGEUNDERLOCATIONS[[#This Row],[VCMIN]], 100)</f>
        <v>194</v>
      </c>
      <c r="AA1001">
        <f>Table_hqolymsql14p_BridgeInventoryLocation_BRIDGEUNDERLOCATIONS[[#This Row],[VCMIN_Inches]]-3</f>
        <v>191</v>
      </c>
      <c r="AB1001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002" spans="1:28" x14ac:dyDescent="0.3">
      <c r="A1002">
        <v>1001</v>
      </c>
      <c r="B1002" t="s">
        <v>3227</v>
      </c>
      <c r="C1002" t="s">
        <v>3228</v>
      </c>
      <c r="D1002" t="s">
        <v>2314</v>
      </c>
      <c r="E1002">
        <v>80.97</v>
      </c>
      <c r="G1002">
        <v>0</v>
      </c>
      <c r="H1002" t="s">
        <v>92</v>
      </c>
      <c r="I1002">
        <v>81</v>
      </c>
      <c r="J1002" t="s">
        <v>34</v>
      </c>
      <c r="K1002">
        <v>46.221150000000002</v>
      </c>
      <c r="L1002">
        <v>-119.76855500000001</v>
      </c>
      <c r="M1002" t="s">
        <v>3229</v>
      </c>
      <c r="N1002" t="s">
        <v>3230</v>
      </c>
      <c r="O1002" t="s">
        <v>95</v>
      </c>
      <c r="P1002">
        <v>206</v>
      </c>
      <c r="Q1002">
        <v>1710</v>
      </c>
      <c r="R1002">
        <v>1709</v>
      </c>
      <c r="S1002">
        <v>1710</v>
      </c>
      <c r="T1002">
        <v>1709</v>
      </c>
      <c r="U1002">
        <v>1607</v>
      </c>
      <c r="V1002">
        <v>1603</v>
      </c>
      <c r="W1002">
        <v>9999</v>
      </c>
      <c r="X1002" t="s">
        <v>38</v>
      </c>
      <c r="Y1002">
        <v>1</v>
      </c>
      <c r="Z1002">
        <f>ROUND(Table_hqolymsql14p_BridgeInventoryLocation_BRIDGEUNDERLOCATIONS[[#This Row],[VCMIN]] / 100, 0) * 12 + MOD(Table_hqolymsql14p_BridgeInventoryLocation_BRIDGEUNDERLOCATIONS[[#This Row],[VCMIN]], 100)</f>
        <v>213</v>
      </c>
      <c r="AA1002">
        <f>Table_hqolymsql14p_BridgeInventoryLocation_BRIDGEUNDERLOCATIONS[[#This Row],[VCMIN_Inches]]-3</f>
        <v>210</v>
      </c>
      <c r="AB1002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003" spans="1:28" x14ac:dyDescent="0.3">
      <c r="A1003">
        <v>1002</v>
      </c>
      <c r="B1003" t="s">
        <v>829</v>
      </c>
      <c r="C1003" t="s">
        <v>830</v>
      </c>
      <c r="D1003" t="s">
        <v>2314</v>
      </c>
      <c r="E1003">
        <v>182.92</v>
      </c>
      <c r="G1003">
        <v>0</v>
      </c>
      <c r="H1003" t="s">
        <v>110</v>
      </c>
      <c r="I1003">
        <v>182.86</v>
      </c>
      <c r="J1003" t="s">
        <v>34</v>
      </c>
      <c r="K1003">
        <v>47.835023999999997</v>
      </c>
      <c r="L1003">
        <v>-122.26103500000001</v>
      </c>
      <c r="M1003" t="s">
        <v>831</v>
      </c>
      <c r="N1003" t="s">
        <v>832</v>
      </c>
      <c r="O1003" t="s">
        <v>113</v>
      </c>
      <c r="P1003">
        <v>478</v>
      </c>
      <c r="Q1003">
        <v>2006</v>
      </c>
      <c r="R1003">
        <v>1806</v>
      </c>
      <c r="S1003">
        <v>2006</v>
      </c>
      <c r="T1003">
        <v>1806</v>
      </c>
      <c r="U1003">
        <v>1800</v>
      </c>
      <c r="V1003">
        <v>1700</v>
      </c>
      <c r="W1003">
        <v>9999</v>
      </c>
      <c r="X1003" t="s">
        <v>38</v>
      </c>
      <c r="Y1003">
        <v>1</v>
      </c>
      <c r="Z1003">
        <f>ROUND(Table_hqolymsql14p_BridgeInventoryLocation_BRIDGEUNDERLOCATIONS[[#This Row],[VCMIN]] / 100, 0) * 12 + MOD(Table_hqolymsql14p_BridgeInventoryLocation_BRIDGEUNDERLOCATIONS[[#This Row],[VCMIN]], 100)</f>
        <v>222</v>
      </c>
      <c r="AA1003">
        <f>Table_hqolymsql14p_BridgeInventoryLocation_BRIDGEUNDERLOCATIONS[[#This Row],[VCMIN_Inches]]-3</f>
        <v>219</v>
      </c>
      <c r="AB1003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004" spans="1:28" x14ac:dyDescent="0.3">
      <c r="A1004">
        <v>1003</v>
      </c>
      <c r="B1004" t="s">
        <v>1103</v>
      </c>
      <c r="C1004" t="s">
        <v>1104</v>
      </c>
      <c r="D1004" t="s">
        <v>2314</v>
      </c>
      <c r="E1004">
        <v>5.58</v>
      </c>
      <c r="G1004">
        <v>0</v>
      </c>
      <c r="H1004" t="s">
        <v>296</v>
      </c>
      <c r="I1004">
        <v>5.57</v>
      </c>
      <c r="J1004" t="s">
        <v>34</v>
      </c>
      <c r="K1004">
        <v>45.605994000000003</v>
      </c>
      <c r="L1004">
        <v>-122.561395</v>
      </c>
      <c r="M1004" t="s">
        <v>1105</v>
      </c>
      <c r="N1004" t="s">
        <v>1106</v>
      </c>
      <c r="O1004" t="s">
        <v>298</v>
      </c>
      <c r="P1004">
        <v>202</v>
      </c>
      <c r="Q1004">
        <v>1710</v>
      </c>
      <c r="R1004">
        <v>1702</v>
      </c>
      <c r="S1004">
        <v>1710</v>
      </c>
      <c r="T1004">
        <v>1702</v>
      </c>
      <c r="U1004">
        <v>1611</v>
      </c>
      <c r="V1004">
        <v>1606</v>
      </c>
      <c r="W1004">
        <v>9999</v>
      </c>
      <c r="X1004" t="s">
        <v>38</v>
      </c>
      <c r="Y1004">
        <v>1</v>
      </c>
      <c r="Z1004">
        <f>ROUND(Table_hqolymsql14p_BridgeInventoryLocation_BRIDGEUNDERLOCATIONS[[#This Row],[VCMIN]] / 100, 0) * 12 + MOD(Table_hqolymsql14p_BridgeInventoryLocation_BRIDGEUNDERLOCATIONS[[#This Row],[VCMIN]], 100)</f>
        <v>206</v>
      </c>
      <c r="AA1004">
        <f>Table_hqolymsql14p_BridgeInventoryLocation_BRIDGEUNDERLOCATIONS[[#This Row],[VCMIN_Inches]]-3</f>
        <v>203</v>
      </c>
      <c r="AB100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005" spans="1:28" x14ac:dyDescent="0.3">
      <c r="A1005">
        <v>1004</v>
      </c>
      <c r="B1005" t="s">
        <v>940</v>
      </c>
      <c r="C1005" t="s">
        <v>941</v>
      </c>
      <c r="D1005" t="s">
        <v>2314</v>
      </c>
      <c r="E1005">
        <v>4.3600000000000003</v>
      </c>
      <c r="G1005">
        <v>0</v>
      </c>
      <c r="H1005" t="s">
        <v>296</v>
      </c>
      <c r="I1005">
        <v>4.3499999999999996</v>
      </c>
      <c r="J1005" t="s">
        <v>34</v>
      </c>
      <c r="K1005">
        <v>45.611083000000001</v>
      </c>
      <c r="L1005">
        <v>-122.58565</v>
      </c>
      <c r="M1005" t="s">
        <v>942</v>
      </c>
      <c r="N1005" t="s">
        <v>943</v>
      </c>
      <c r="O1005" t="s">
        <v>298</v>
      </c>
      <c r="P1005">
        <v>208</v>
      </c>
      <c r="Q1005">
        <v>1602</v>
      </c>
      <c r="R1005">
        <v>1600</v>
      </c>
      <c r="S1005">
        <v>1602</v>
      </c>
      <c r="T1005">
        <v>1600</v>
      </c>
      <c r="U1005">
        <v>1602</v>
      </c>
      <c r="V1005">
        <v>1511</v>
      </c>
      <c r="W1005">
        <v>9999</v>
      </c>
      <c r="X1005" t="s">
        <v>38</v>
      </c>
      <c r="Y1005">
        <v>1</v>
      </c>
      <c r="Z1005">
        <f>ROUND(Table_hqolymsql14p_BridgeInventoryLocation_BRIDGEUNDERLOCATIONS[[#This Row],[VCMIN]] / 100, 0) * 12 + MOD(Table_hqolymsql14p_BridgeInventoryLocation_BRIDGEUNDERLOCATIONS[[#This Row],[VCMIN]], 100)</f>
        <v>192</v>
      </c>
      <c r="AA1005">
        <f>Table_hqolymsql14p_BridgeInventoryLocation_BRIDGEUNDERLOCATIONS[[#This Row],[VCMIN_Inches]]-3</f>
        <v>189</v>
      </c>
      <c r="AB1005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006" spans="1:28" x14ac:dyDescent="0.3">
      <c r="A1006">
        <v>1005</v>
      </c>
      <c r="B1006" t="s">
        <v>2456</v>
      </c>
      <c r="C1006" t="s">
        <v>2457</v>
      </c>
      <c r="D1006" t="s">
        <v>2314</v>
      </c>
      <c r="E1006">
        <v>10.31</v>
      </c>
      <c r="G1006">
        <v>0</v>
      </c>
      <c r="H1006" t="s">
        <v>195</v>
      </c>
      <c r="I1006">
        <v>36.9</v>
      </c>
      <c r="J1006" t="s">
        <v>34</v>
      </c>
      <c r="K1006">
        <v>45.719752</v>
      </c>
      <c r="L1006">
        <v>-122.651341</v>
      </c>
      <c r="M1006" t="s">
        <v>2458</v>
      </c>
      <c r="N1006" t="s">
        <v>2459</v>
      </c>
      <c r="O1006" t="s">
        <v>198</v>
      </c>
      <c r="P1006">
        <v>391</v>
      </c>
      <c r="Q1006">
        <v>1701</v>
      </c>
      <c r="R1006">
        <v>1609</v>
      </c>
      <c r="S1006">
        <v>1701</v>
      </c>
      <c r="T1006">
        <v>1609</v>
      </c>
      <c r="U1006">
        <v>1702</v>
      </c>
      <c r="V1006">
        <v>1610</v>
      </c>
      <c r="W1006">
        <v>9999</v>
      </c>
      <c r="X1006" t="s">
        <v>38</v>
      </c>
      <c r="Y1006">
        <v>1</v>
      </c>
      <c r="Z1006">
        <f>ROUND(Table_hqolymsql14p_BridgeInventoryLocation_BRIDGEUNDERLOCATIONS[[#This Row],[VCMIN]] / 100, 0) * 12 + MOD(Table_hqolymsql14p_BridgeInventoryLocation_BRIDGEUNDERLOCATIONS[[#This Row],[VCMIN]], 100)</f>
        <v>201</v>
      </c>
      <c r="AA1006">
        <f>Table_hqolymsql14p_BridgeInventoryLocation_BRIDGEUNDERLOCATIONS[[#This Row],[VCMIN_Inches]]-3</f>
        <v>198</v>
      </c>
      <c r="AB100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007" spans="1:28" x14ac:dyDescent="0.3">
      <c r="A1007">
        <v>1006</v>
      </c>
      <c r="B1007" t="s">
        <v>1129</v>
      </c>
      <c r="C1007" t="s">
        <v>1130</v>
      </c>
      <c r="D1007" t="s">
        <v>2314</v>
      </c>
      <c r="E1007">
        <v>206.13</v>
      </c>
      <c r="G1007">
        <v>0</v>
      </c>
      <c r="H1007" t="s">
        <v>110</v>
      </c>
      <c r="I1007">
        <v>206.08</v>
      </c>
      <c r="J1007" t="s">
        <v>34</v>
      </c>
      <c r="K1007">
        <v>48.152324</v>
      </c>
      <c r="L1007">
        <v>-122.188671</v>
      </c>
      <c r="M1007" t="s">
        <v>1131</v>
      </c>
      <c r="N1007" t="s">
        <v>1132</v>
      </c>
      <c r="O1007" t="s">
        <v>113</v>
      </c>
      <c r="P1007">
        <v>243</v>
      </c>
      <c r="Q1007">
        <v>1609</v>
      </c>
      <c r="R1007">
        <v>1606</v>
      </c>
      <c r="S1007">
        <v>1609</v>
      </c>
      <c r="T1007">
        <v>1606</v>
      </c>
      <c r="U1007">
        <v>1611</v>
      </c>
      <c r="V1007">
        <v>1608</v>
      </c>
      <c r="W1007">
        <v>9999</v>
      </c>
      <c r="X1007" t="s">
        <v>38</v>
      </c>
      <c r="Y1007">
        <v>1</v>
      </c>
      <c r="Z1007">
        <f>ROUND(Table_hqolymsql14p_BridgeInventoryLocation_BRIDGEUNDERLOCATIONS[[#This Row],[VCMIN]] / 100, 0) * 12 + MOD(Table_hqolymsql14p_BridgeInventoryLocation_BRIDGEUNDERLOCATIONS[[#This Row],[VCMIN]], 100)</f>
        <v>198</v>
      </c>
      <c r="AA1007">
        <f>Table_hqolymsql14p_BridgeInventoryLocation_BRIDGEUNDERLOCATIONS[[#This Row],[VCMIN_Inches]]-3</f>
        <v>195</v>
      </c>
      <c r="AB100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08" spans="1:28" x14ac:dyDescent="0.3">
      <c r="A1008">
        <v>1007</v>
      </c>
      <c r="B1008" t="s">
        <v>484</v>
      </c>
      <c r="C1008" t="s">
        <v>485</v>
      </c>
      <c r="D1008" t="s">
        <v>2314</v>
      </c>
      <c r="E1008">
        <v>4.71</v>
      </c>
      <c r="G1008">
        <v>0</v>
      </c>
      <c r="H1008" t="s">
        <v>1061</v>
      </c>
      <c r="I1008">
        <v>6.7</v>
      </c>
      <c r="J1008" t="s">
        <v>34</v>
      </c>
      <c r="K1008">
        <v>47.5899</v>
      </c>
      <c r="L1008">
        <v>-122.237736</v>
      </c>
      <c r="M1008" t="s">
        <v>3382</v>
      </c>
      <c r="N1008" t="s">
        <v>487</v>
      </c>
      <c r="O1008" t="s">
        <v>37</v>
      </c>
      <c r="P1008">
        <v>360</v>
      </c>
      <c r="Q1008">
        <v>1608</v>
      </c>
      <c r="R1008">
        <v>1608</v>
      </c>
      <c r="S1008">
        <v>1608</v>
      </c>
      <c r="T1008">
        <v>1608</v>
      </c>
      <c r="W1008">
        <v>9999</v>
      </c>
      <c r="X1008" t="s">
        <v>32</v>
      </c>
      <c r="Y1008">
        <v>1</v>
      </c>
      <c r="Z1008">
        <f>ROUND(Table_hqolymsql14p_BridgeInventoryLocation_BRIDGEUNDERLOCATIONS[[#This Row],[VCMIN]] / 100, 0) * 12 + MOD(Table_hqolymsql14p_BridgeInventoryLocation_BRIDGEUNDERLOCATIONS[[#This Row],[VCMIN]], 100)</f>
        <v>200</v>
      </c>
      <c r="AA1008">
        <f>Table_hqolymsql14p_BridgeInventoryLocation_BRIDGEUNDERLOCATIONS[[#This Row],[VCMIN_Inches]]-3</f>
        <v>197</v>
      </c>
      <c r="AB100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09" spans="1:28" x14ac:dyDescent="0.3">
      <c r="A1009">
        <v>1008</v>
      </c>
      <c r="B1009" t="s">
        <v>1656</v>
      </c>
      <c r="C1009" t="s">
        <v>1657</v>
      </c>
      <c r="D1009" t="s">
        <v>2314</v>
      </c>
      <c r="E1009">
        <v>0.71899999999999997</v>
      </c>
      <c r="G1009">
        <v>0</v>
      </c>
      <c r="H1009" t="s">
        <v>3383</v>
      </c>
      <c r="I1009">
        <v>0.72</v>
      </c>
      <c r="J1009" t="s">
        <v>34</v>
      </c>
      <c r="K1009">
        <v>47.617337999999997</v>
      </c>
      <c r="L1009">
        <v>-122.18832500000001</v>
      </c>
      <c r="M1009" t="s">
        <v>3384</v>
      </c>
      <c r="N1009" t="s">
        <v>1659</v>
      </c>
      <c r="O1009" t="s">
        <v>101</v>
      </c>
      <c r="P1009">
        <v>328</v>
      </c>
      <c r="Q1009">
        <v>1611</v>
      </c>
      <c r="R1009">
        <v>1611</v>
      </c>
      <c r="S1009">
        <v>1611</v>
      </c>
      <c r="T1009">
        <v>1611</v>
      </c>
      <c r="W1009">
        <v>9999</v>
      </c>
      <c r="X1009" t="s">
        <v>89</v>
      </c>
      <c r="Y1009">
        <v>1</v>
      </c>
      <c r="Z1009">
        <f>ROUND(Table_hqolymsql14p_BridgeInventoryLocation_BRIDGEUNDERLOCATIONS[[#This Row],[VCMIN]] / 100, 0) * 12 + MOD(Table_hqolymsql14p_BridgeInventoryLocation_BRIDGEUNDERLOCATIONS[[#This Row],[VCMIN]], 100)</f>
        <v>203</v>
      </c>
      <c r="AA1009">
        <f>Table_hqolymsql14p_BridgeInventoryLocation_BRIDGEUNDERLOCATIONS[[#This Row],[VCMIN_Inches]]-3</f>
        <v>200</v>
      </c>
      <c r="AB1009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010" spans="1:28" x14ac:dyDescent="0.3">
      <c r="A1010">
        <v>1009</v>
      </c>
      <c r="B1010" t="s">
        <v>976</v>
      </c>
      <c r="C1010" t="s">
        <v>977</v>
      </c>
      <c r="D1010" t="s">
        <v>2314</v>
      </c>
      <c r="E1010">
        <v>71.12</v>
      </c>
      <c r="G1010">
        <v>0</v>
      </c>
      <c r="H1010" t="s">
        <v>110</v>
      </c>
      <c r="I1010">
        <v>71.05</v>
      </c>
      <c r="J1010" t="s">
        <v>34</v>
      </c>
      <c r="K1010">
        <v>46.583696000000003</v>
      </c>
      <c r="L1010">
        <v>-122.88838</v>
      </c>
      <c r="M1010" t="s">
        <v>978</v>
      </c>
      <c r="N1010" t="s">
        <v>979</v>
      </c>
      <c r="O1010" t="s">
        <v>113</v>
      </c>
      <c r="P1010">
        <v>250</v>
      </c>
      <c r="Q1010">
        <v>1608</v>
      </c>
      <c r="R1010">
        <v>1608</v>
      </c>
      <c r="S1010">
        <v>1608</v>
      </c>
      <c r="T1010">
        <v>1608</v>
      </c>
      <c r="U1010">
        <v>1608</v>
      </c>
      <c r="V1010">
        <v>1608</v>
      </c>
      <c r="W1010">
        <v>9999</v>
      </c>
      <c r="X1010" t="s">
        <v>38</v>
      </c>
      <c r="Y1010">
        <v>1</v>
      </c>
      <c r="Z1010">
        <f>ROUND(Table_hqolymsql14p_BridgeInventoryLocation_BRIDGEUNDERLOCATIONS[[#This Row],[VCMIN]] / 100, 0) * 12 + MOD(Table_hqolymsql14p_BridgeInventoryLocation_BRIDGEUNDERLOCATIONS[[#This Row],[VCMIN]], 100)</f>
        <v>200</v>
      </c>
      <c r="AA1010">
        <f>Table_hqolymsql14p_BridgeInventoryLocation_BRIDGEUNDERLOCATIONS[[#This Row],[VCMIN_Inches]]-3</f>
        <v>197</v>
      </c>
      <c r="AB101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11" spans="1:28" x14ac:dyDescent="0.3">
      <c r="A1011">
        <v>1010</v>
      </c>
      <c r="B1011" t="s">
        <v>1193</v>
      </c>
      <c r="C1011" t="s">
        <v>1194</v>
      </c>
      <c r="D1011" t="s">
        <v>2314</v>
      </c>
      <c r="E1011">
        <v>0.48</v>
      </c>
      <c r="G1011">
        <v>0</v>
      </c>
      <c r="H1011" t="s">
        <v>3385</v>
      </c>
      <c r="I1011">
        <v>0.48</v>
      </c>
      <c r="J1011" t="s">
        <v>34</v>
      </c>
      <c r="K1011">
        <v>47.223028999999997</v>
      </c>
      <c r="L1011">
        <v>-122.462991</v>
      </c>
      <c r="M1011" t="s">
        <v>3386</v>
      </c>
      <c r="N1011" t="s">
        <v>1196</v>
      </c>
      <c r="O1011" t="s">
        <v>113</v>
      </c>
      <c r="P1011">
        <v>324</v>
      </c>
      <c r="Q1011">
        <v>1704</v>
      </c>
      <c r="R1011">
        <v>1704</v>
      </c>
      <c r="S1011">
        <v>1704</v>
      </c>
      <c r="T1011">
        <v>1704</v>
      </c>
      <c r="W1011">
        <v>9999</v>
      </c>
      <c r="X1011" t="s">
        <v>89</v>
      </c>
      <c r="Y1011">
        <v>1</v>
      </c>
      <c r="Z1011">
        <f>ROUND(Table_hqolymsql14p_BridgeInventoryLocation_BRIDGEUNDERLOCATIONS[[#This Row],[VCMIN]] / 100, 0) * 12 + MOD(Table_hqolymsql14p_BridgeInventoryLocation_BRIDGEUNDERLOCATIONS[[#This Row],[VCMIN]], 100)</f>
        <v>208</v>
      </c>
      <c r="AA1011">
        <f>Table_hqolymsql14p_BridgeInventoryLocation_BRIDGEUNDERLOCATIONS[[#This Row],[VCMIN_Inches]]-3</f>
        <v>205</v>
      </c>
      <c r="AB1011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012" spans="1:28" x14ac:dyDescent="0.3">
      <c r="A1012">
        <v>1011</v>
      </c>
      <c r="B1012" t="s">
        <v>3206</v>
      </c>
      <c r="C1012" t="s">
        <v>3207</v>
      </c>
      <c r="D1012" t="s">
        <v>2314</v>
      </c>
      <c r="E1012">
        <v>16.088000000000001</v>
      </c>
      <c r="G1012">
        <v>0</v>
      </c>
      <c r="H1012" t="s">
        <v>229</v>
      </c>
      <c r="I1012">
        <v>14.77</v>
      </c>
      <c r="J1012" t="s">
        <v>34</v>
      </c>
      <c r="K1012">
        <v>47.308405999999998</v>
      </c>
      <c r="L1012">
        <v>-122.248437</v>
      </c>
      <c r="M1012" t="s">
        <v>3208</v>
      </c>
      <c r="N1012" t="s">
        <v>3209</v>
      </c>
      <c r="O1012" t="s">
        <v>748</v>
      </c>
      <c r="P1012">
        <v>383</v>
      </c>
      <c r="Q1012">
        <v>1702</v>
      </c>
      <c r="R1012">
        <v>1701</v>
      </c>
      <c r="S1012">
        <v>1702</v>
      </c>
      <c r="T1012">
        <v>1701</v>
      </c>
      <c r="U1012">
        <v>1800</v>
      </c>
      <c r="V1012">
        <v>1800</v>
      </c>
      <c r="W1012">
        <v>9999</v>
      </c>
      <c r="X1012" t="s">
        <v>38</v>
      </c>
      <c r="Y1012">
        <v>1</v>
      </c>
      <c r="Z1012">
        <f>ROUND(Table_hqolymsql14p_BridgeInventoryLocation_BRIDGEUNDERLOCATIONS[[#This Row],[VCMIN]] / 100, 0) * 12 + MOD(Table_hqolymsql14p_BridgeInventoryLocation_BRIDGEUNDERLOCATIONS[[#This Row],[VCMIN]], 100)</f>
        <v>205</v>
      </c>
      <c r="AA1012">
        <f>Table_hqolymsql14p_BridgeInventoryLocation_BRIDGEUNDERLOCATIONS[[#This Row],[VCMIN_Inches]]-3</f>
        <v>202</v>
      </c>
      <c r="AB101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013" spans="1:28" x14ac:dyDescent="0.3">
      <c r="A1013">
        <v>1012</v>
      </c>
      <c r="B1013" t="s">
        <v>1501</v>
      </c>
      <c r="C1013" t="s">
        <v>1502</v>
      </c>
      <c r="D1013" t="s">
        <v>2314</v>
      </c>
      <c r="E1013">
        <v>0.29399999999999998</v>
      </c>
      <c r="G1013">
        <v>0</v>
      </c>
      <c r="H1013" t="s">
        <v>3387</v>
      </c>
      <c r="I1013">
        <v>0.28999999999999998</v>
      </c>
      <c r="J1013" t="s">
        <v>34</v>
      </c>
      <c r="K1013">
        <v>47.580604000000001</v>
      </c>
      <c r="L1013">
        <v>-122.175023</v>
      </c>
      <c r="M1013" t="s">
        <v>3388</v>
      </c>
      <c r="N1013" t="s">
        <v>101</v>
      </c>
      <c r="O1013" t="s">
        <v>37</v>
      </c>
      <c r="P1013">
        <v>893</v>
      </c>
      <c r="Q1013">
        <v>4700</v>
      </c>
      <c r="R1013">
        <v>4700</v>
      </c>
      <c r="U1013">
        <v>4700</v>
      </c>
      <c r="V1013">
        <v>4700</v>
      </c>
      <c r="W1013">
        <v>9999</v>
      </c>
      <c r="X1013" t="s">
        <v>239</v>
      </c>
      <c r="Y1013">
        <v>1</v>
      </c>
      <c r="Z1013">
        <f>ROUND(Table_hqolymsql14p_BridgeInventoryLocation_BRIDGEUNDERLOCATIONS[[#This Row],[VCMIN]] / 100, 0) * 12 + MOD(Table_hqolymsql14p_BridgeInventoryLocation_BRIDGEUNDERLOCATIONS[[#This Row],[VCMIN]], 100)</f>
        <v>564</v>
      </c>
      <c r="AA1013">
        <f>Table_hqolymsql14p_BridgeInventoryLocation_BRIDGEUNDERLOCATIONS[[#This Row],[VCMIN_Inches]]-3</f>
        <v>561</v>
      </c>
      <c r="AB1013">
        <f>(TRUNC((Table_hqolymsql14p_BridgeInventoryLocation_BRIDGEUNDERLOCATIONS[[#This Row],[Reported Inches]]/12))*100) + MOD(Table_hqolymsql14p_BridgeInventoryLocation_BRIDGEUNDERLOCATIONS[[#This Row],[Reported Inches]], 12)</f>
        <v>4609</v>
      </c>
    </row>
    <row r="1014" spans="1:28" x14ac:dyDescent="0.3">
      <c r="A1014">
        <v>1013</v>
      </c>
      <c r="B1014" t="s">
        <v>2956</v>
      </c>
      <c r="C1014" t="s">
        <v>2957</v>
      </c>
      <c r="D1014" t="s">
        <v>2314</v>
      </c>
      <c r="E1014">
        <v>9.3000000000000007</v>
      </c>
      <c r="G1014">
        <v>0</v>
      </c>
      <c r="H1014" t="s">
        <v>45</v>
      </c>
      <c r="I1014">
        <v>8.77</v>
      </c>
      <c r="J1014" t="s">
        <v>34</v>
      </c>
      <c r="K1014">
        <v>47.330435000000001</v>
      </c>
      <c r="L1014">
        <v>-122.15786799999999</v>
      </c>
      <c r="M1014" t="s">
        <v>2958</v>
      </c>
      <c r="N1014" t="s">
        <v>2959</v>
      </c>
      <c r="O1014" t="s">
        <v>48</v>
      </c>
      <c r="P1014">
        <v>259</v>
      </c>
      <c r="Q1014">
        <v>2108</v>
      </c>
      <c r="R1014">
        <v>2108</v>
      </c>
      <c r="S1014">
        <v>2108</v>
      </c>
      <c r="T1014">
        <v>2108</v>
      </c>
      <c r="U1014">
        <v>1802</v>
      </c>
      <c r="V1014">
        <v>1802</v>
      </c>
      <c r="W1014">
        <v>9999</v>
      </c>
      <c r="X1014" t="s">
        <v>38</v>
      </c>
      <c r="Y1014">
        <v>1</v>
      </c>
      <c r="Z1014">
        <f>ROUND(Table_hqolymsql14p_BridgeInventoryLocation_BRIDGEUNDERLOCATIONS[[#This Row],[VCMIN]] / 100, 0) * 12 + MOD(Table_hqolymsql14p_BridgeInventoryLocation_BRIDGEUNDERLOCATIONS[[#This Row],[VCMIN]], 100)</f>
        <v>260</v>
      </c>
      <c r="AA1014">
        <f>Table_hqolymsql14p_BridgeInventoryLocation_BRIDGEUNDERLOCATIONS[[#This Row],[VCMIN_Inches]]-3</f>
        <v>257</v>
      </c>
      <c r="AB1014">
        <f>(TRUNC((Table_hqolymsql14p_BridgeInventoryLocation_BRIDGEUNDERLOCATIONS[[#This Row],[Reported Inches]]/12))*100) + MOD(Table_hqolymsql14p_BridgeInventoryLocation_BRIDGEUNDERLOCATIONS[[#This Row],[Reported Inches]], 12)</f>
        <v>2105</v>
      </c>
    </row>
    <row r="1015" spans="1:28" x14ac:dyDescent="0.3">
      <c r="A1015">
        <v>1014</v>
      </c>
      <c r="B1015" t="s">
        <v>1626</v>
      </c>
      <c r="C1015" t="s">
        <v>1627</v>
      </c>
      <c r="D1015" t="s">
        <v>2314</v>
      </c>
      <c r="E1015">
        <v>31.178999999999998</v>
      </c>
      <c r="G1015">
        <v>0</v>
      </c>
      <c r="H1015" t="s">
        <v>158</v>
      </c>
      <c r="I1015">
        <v>26.38</v>
      </c>
      <c r="J1015" t="s">
        <v>34</v>
      </c>
      <c r="K1015">
        <v>47.481305999999996</v>
      </c>
      <c r="L1015">
        <v>-122.327236</v>
      </c>
      <c r="M1015" t="s">
        <v>1628</v>
      </c>
      <c r="N1015" t="s">
        <v>1629</v>
      </c>
      <c r="O1015" t="s">
        <v>161</v>
      </c>
      <c r="P1015">
        <v>209</v>
      </c>
      <c r="Q1015">
        <v>1701</v>
      </c>
      <c r="R1015">
        <v>1701</v>
      </c>
      <c r="S1015">
        <v>1701</v>
      </c>
      <c r="T1015">
        <v>1701</v>
      </c>
      <c r="U1015">
        <v>1702</v>
      </c>
      <c r="V1015">
        <v>1702</v>
      </c>
      <c r="W1015">
        <v>9999</v>
      </c>
      <c r="X1015" t="s">
        <v>38</v>
      </c>
      <c r="Y1015">
        <v>1</v>
      </c>
      <c r="Z1015">
        <f>ROUND(Table_hqolymsql14p_BridgeInventoryLocation_BRIDGEUNDERLOCATIONS[[#This Row],[VCMIN]] / 100, 0) * 12 + MOD(Table_hqolymsql14p_BridgeInventoryLocation_BRIDGEUNDERLOCATIONS[[#This Row],[VCMIN]], 100)</f>
        <v>205</v>
      </c>
      <c r="AA1015">
        <f>Table_hqolymsql14p_BridgeInventoryLocation_BRIDGEUNDERLOCATIONS[[#This Row],[VCMIN_Inches]]-3</f>
        <v>202</v>
      </c>
      <c r="AB101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016" spans="1:28" x14ac:dyDescent="0.3">
      <c r="A1016">
        <v>1015</v>
      </c>
      <c r="B1016" t="s">
        <v>1473</v>
      </c>
      <c r="C1016" t="s">
        <v>1474</v>
      </c>
      <c r="D1016" t="s">
        <v>2314</v>
      </c>
      <c r="E1016">
        <v>9.7000000000000003E-2</v>
      </c>
      <c r="G1016">
        <v>0</v>
      </c>
      <c r="H1016" t="s">
        <v>3389</v>
      </c>
      <c r="I1016">
        <v>0.1</v>
      </c>
      <c r="J1016" t="s">
        <v>34</v>
      </c>
      <c r="K1016">
        <v>45.656526999999997</v>
      </c>
      <c r="L1016">
        <v>-122.663946</v>
      </c>
      <c r="M1016" t="s">
        <v>3390</v>
      </c>
      <c r="N1016" t="s">
        <v>1476</v>
      </c>
      <c r="O1016" t="s">
        <v>113</v>
      </c>
      <c r="P1016">
        <v>244</v>
      </c>
      <c r="Q1016">
        <v>1706</v>
      </c>
      <c r="R1016">
        <v>1706</v>
      </c>
      <c r="S1016">
        <v>1706</v>
      </c>
      <c r="T1016">
        <v>1706</v>
      </c>
      <c r="W1016">
        <v>9999</v>
      </c>
      <c r="X1016" t="s">
        <v>89</v>
      </c>
      <c r="Y1016">
        <v>1</v>
      </c>
      <c r="Z1016">
        <f>ROUND(Table_hqolymsql14p_BridgeInventoryLocation_BRIDGEUNDERLOCATIONS[[#This Row],[VCMIN]] / 100, 0) * 12 + MOD(Table_hqolymsql14p_BridgeInventoryLocation_BRIDGEUNDERLOCATIONS[[#This Row],[VCMIN]], 100)</f>
        <v>210</v>
      </c>
      <c r="AA1016">
        <f>Table_hqolymsql14p_BridgeInventoryLocation_BRIDGEUNDERLOCATIONS[[#This Row],[VCMIN_Inches]]-3</f>
        <v>207</v>
      </c>
      <c r="AB1016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017" spans="1:28" x14ac:dyDescent="0.3">
      <c r="A1017">
        <v>1016</v>
      </c>
      <c r="B1017" t="s">
        <v>532</v>
      </c>
      <c r="C1017" t="s">
        <v>533</v>
      </c>
      <c r="D1017" t="s">
        <v>2314</v>
      </c>
      <c r="E1017">
        <v>0.70299999999999996</v>
      </c>
      <c r="G1017">
        <v>0</v>
      </c>
      <c r="H1017" t="s">
        <v>3391</v>
      </c>
      <c r="I1017">
        <v>0.7</v>
      </c>
      <c r="J1017" t="s">
        <v>34</v>
      </c>
      <c r="K1017">
        <v>47.580423000000003</v>
      </c>
      <c r="L1017">
        <v>-122.18095700000001</v>
      </c>
      <c r="M1017" t="s">
        <v>3392</v>
      </c>
      <c r="N1017" t="s">
        <v>535</v>
      </c>
      <c r="O1017" t="s">
        <v>536</v>
      </c>
      <c r="P1017">
        <v>2996</v>
      </c>
      <c r="Q1017">
        <v>1606</v>
      </c>
      <c r="R1017">
        <v>1606</v>
      </c>
      <c r="U1017">
        <v>1606</v>
      </c>
      <c r="V1017">
        <v>1606</v>
      </c>
      <c r="W1017">
        <v>9999</v>
      </c>
      <c r="X1017" t="s">
        <v>89</v>
      </c>
      <c r="Y1017">
        <v>1</v>
      </c>
      <c r="Z1017">
        <f>ROUND(Table_hqolymsql14p_BridgeInventoryLocation_BRIDGEUNDERLOCATIONS[[#This Row],[VCMIN]] / 100, 0) * 12 + MOD(Table_hqolymsql14p_BridgeInventoryLocation_BRIDGEUNDERLOCATIONS[[#This Row],[VCMIN]], 100)</f>
        <v>198</v>
      </c>
      <c r="AA1017">
        <f>Table_hqolymsql14p_BridgeInventoryLocation_BRIDGEUNDERLOCATIONS[[#This Row],[VCMIN_Inches]]-3</f>
        <v>195</v>
      </c>
      <c r="AB101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18" spans="1:28" x14ac:dyDescent="0.3">
      <c r="A1018">
        <v>1017</v>
      </c>
      <c r="B1018" t="s">
        <v>1388</v>
      </c>
      <c r="C1018" t="s">
        <v>1389</v>
      </c>
      <c r="D1018" t="s">
        <v>2314</v>
      </c>
      <c r="E1018">
        <v>293.67500000000001</v>
      </c>
      <c r="G1018">
        <v>0</v>
      </c>
      <c r="H1018" t="s">
        <v>362</v>
      </c>
      <c r="I1018">
        <v>296.45999999999998</v>
      </c>
      <c r="J1018" t="s">
        <v>34</v>
      </c>
      <c r="K1018">
        <v>46.197631000000001</v>
      </c>
      <c r="L1018">
        <v>-118.996555</v>
      </c>
      <c r="M1018" t="s">
        <v>1390</v>
      </c>
      <c r="N1018" t="s">
        <v>1391</v>
      </c>
      <c r="O1018" t="s">
        <v>365</v>
      </c>
      <c r="P1018">
        <v>270</v>
      </c>
      <c r="Q1018">
        <v>1802</v>
      </c>
      <c r="R1018">
        <v>1711</v>
      </c>
      <c r="S1018">
        <v>1802</v>
      </c>
      <c r="T1018">
        <v>1711</v>
      </c>
      <c r="U1018">
        <v>1706</v>
      </c>
      <c r="V1018">
        <v>1705</v>
      </c>
      <c r="W1018">
        <v>9999</v>
      </c>
      <c r="X1018" t="s">
        <v>38</v>
      </c>
      <c r="Y1018">
        <v>1</v>
      </c>
      <c r="Z1018">
        <f>ROUND(Table_hqolymsql14p_BridgeInventoryLocation_BRIDGEUNDERLOCATIONS[[#This Row],[VCMIN]] / 100, 0) * 12 + MOD(Table_hqolymsql14p_BridgeInventoryLocation_BRIDGEUNDERLOCATIONS[[#This Row],[VCMIN]], 100)</f>
        <v>215</v>
      </c>
      <c r="AA1018">
        <f>Table_hqolymsql14p_BridgeInventoryLocation_BRIDGEUNDERLOCATIONS[[#This Row],[VCMIN_Inches]]-3</f>
        <v>212</v>
      </c>
      <c r="AB1018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019" spans="1:28" x14ac:dyDescent="0.3">
      <c r="A1019">
        <v>1018</v>
      </c>
      <c r="B1019" t="s">
        <v>3393</v>
      </c>
      <c r="C1019" t="s">
        <v>3394</v>
      </c>
      <c r="D1019" t="s">
        <v>2314</v>
      </c>
      <c r="E1019">
        <v>0.28699999999999998</v>
      </c>
      <c r="G1019">
        <v>0</v>
      </c>
      <c r="H1019" t="s">
        <v>3395</v>
      </c>
      <c r="I1019">
        <v>0.28999999999999998</v>
      </c>
      <c r="J1019" t="s">
        <v>34</v>
      </c>
      <c r="K1019">
        <v>47.592399999999998</v>
      </c>
      <c r="L1019">
        <v>-122.329024</v>
      </c>
      <c r="M1019" t="s">
        <v>3396</v>
      </c>
      <c r="N1019" t="s">
        <v>37</v>
      </c>
      <c r="O1019" t="s">
        <v>3397</v>
      </c>
      <c r="P1019">
        <v>1222</v>
      </c>
      <c r="Q1019">
        <v>2104</v>
      </c>
      <c r="R1019">
        <v>2104</v>
      </c>
      <c r="S1019">
        <v>2104</v>
      </c>
      <c r="T1019">
        <v>2104</v>
      </c>
      <c r="W1019">
        <v>9999</v>
      </c>
      <c r="X1019" t="s">
        <v>38</v>
      </c>
      <c r="Y1019">
        <v>1</v>
      </c>
      <c r="Z1019">
        <f>ROUND(Table_hqolymsql14p_BridgeInventoryLocation_BRIDGEUNDERLOCATIONS[[#This Row],[VCMIN]] / 100, 0) * 12 + MOD(Table_hqolymsql14p_BridgeInventoryLocation_BRIDGEUNDERLOCATIONS[[#This Row],[VCMIN]], 100)</f>
        <v>256</v>
      </c>
      <c r="AA1019">
        <f>Table_hqolymsql14p_BridgeInventoryLocation_BRIDGEUNDERLOCATIONS[[#This Row],[VCMIN_Inches]]-3</f>
        <v>253</v>
      </c>
      <c r="AB1019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1020" spans="1:28" x14ac:dyDescent="0.3">
      <c r="A1020">
        <v>1019</v>
      </c>
      <c r="B1020" t="s">
        <v>3398</v>
      </c>
      <c r="C1020" t="s">
        <v>3399</v>
      </c>
      <c r="D1020" t="s">
        <v>2314</v>
      </c>
      <c r="E1020">
        <v>0.2</v>
      </c>
      <c r="G1020">
        <v>0</v>
      </c>
      <c r="H1020" t="s">
        <v>3400</v>
      </c>
      <c r="I1020">
        <v>0.2</v>
      </c>
      <c r="J1020" t="s">
        <v>34</v>
      </c>
      <c r="K1020">
        <v>46.257323999999997</v>
      </c>
      <c r="L1020">
        <v>-119.25969499999999</v>
      </c>
      <c r="M1020" t="s">
        <v>3401</v>
      </c>
      <c r="N1020" t="s">
        <v>1989</v>
      </c>
      <c r="O1020" t="s">
        <v>1709</v>
      </c>
      <c r="P1020">
        <v>126</v>
      </c>
      <c r="Q1020">
        <v>1607</v>
      </c>
      <c r="R1020">
        <v>1607</v>
      </c>
      <c r="U1020">
        <v>1607</v>
      </c>
      <c r="V1020">
        <v>1607</v>
      </c>
      <c r="W1020">
        <v>9999</v>
      </c>
      <c r="X1020" t="s">
        <v>38</v>
      </c>
      <c r="Y1020">
        <v>1</v>
      </c>
      <c r="Z1020">
        <f>ROUND(Table_hqolymsql14p_BridgeInventoryLocation_BRIDGEUNDERLOCATIONS[[#This Row],[VCMIN]] / 100, 0) * 12 + MOD(Table_hqolymsql14p_BridgeInventoryLocation_BRIDGEUNDERLOCATIONS[[#This Row],[VCMIN]], 100)</f>
        <v>199</v>
      </c>
      <c r="AA1020">
        <f>Table_hqolymsql14p_BridgeInventoryLocation_BRIDGEUNDERLOCATIONS[[#This Row],[VCMIN_Inches]]-3</f>
        <v>196</v>
      </c>
      <c r="AB102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021" spans="1:28" x14ac:dyDescent="0.3">
      <c r="A1021">
        <v>1020</v>
      </c>
      <c r="B1021" t="s">
        <v>2090</v>
      </c>
      <c r="C1021" t="s">
        <v>2091</v>
      </c>
      <c r="D1021" t="s">
        <v>2314</v>
      </c>
      <c r="E1021">
        <v>189.37</v>
      </c>
      <c r="G1021">
        <v>0</v>
      </c>
      <c r="H1021" t="s">
        <v>110</v>
      </c>
      <c r="I1021">
        <v>189.31</v>
      </c>
      <c r="J1021" t="s">
        <v>34</v>
      </c>
      <c r="K1021">
        <v>47.918284999999997</v>
      </c>
      <c r="L1021">
        <v>-122.206642</v>
      </c>
      <c r="M1021" t="s">
        <v>2092</v>
      </c>
      <c r="N1021" t="s">
        <v>992</v>
      </c>
      <c r="O1021" t="s">
        <v>113</v>
      </c>
      <c r="P1021">
        <v>415</v>
      </c>
      <c r="Q1021">
        <v>1705</v>
      </c>
      <c r="R1021">
        <v>1611</v>
      </c>
      <c r="S1021">
        <v>1705</v>
      </c>
      <c r="T1021">
        <v>1611</v>
      </c>
      <c r="U1021">
        <v>1810</v>
      </c>
      <c r="V1021">
        <v>1803</v>
      </c>
      <c r="W1021">
        <v>9999</v>
      </c>
      <c r="X1021" t="s">
        <v>38</v>
      </c>
      <c r="Y1021">
        <v>1</v>
      </c>
      <c r="Z1021">
        <f>ROUND(Table_hqolymsql14p_BridgeInventoryLocation_BRIDGEUNDERLOCATIONS[[#This Row],[VCMIN]] / 100, 0) * 12 + MOD(Table_hqolymsql14p_BridgeInventoryLocation_BRIDGEUNDERLOCATIONS[[#This Row],[VCMIN]], 100)</f>
        <v>203</v>
      </c>
      <c r="AA1021">
        <f>Table_hqolymsql14p_BridgeInventoryLocation_BRIDGEUNDERLOCATIONS[[#This Row],[VCMIN_Inches]]-3</f>
        <v>200</v>
      </c>
      <c r="AB102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022" spans="1:28" x14ac:dyDescent="0.3">
      <c r="A1022">
        <v>1021</v>
      </c>
      <c r="B1022" t="s">
        <v>948</v>
      </c>
      <c r="C1022" t="s">
        <v>949</v>
      </c>
      <c r="D1022" t="s">
        <v>2314</v>
      </c>
      <c r="E1022">
        <v>31.37</v>
      </c>
      <c r="G1022">
        <v>0</v>
      </c>
      <c r="H1022" t="s">
        <v>92</v>
      </c>
      <c r="I1022">
        <v>31.4</v>
      </c>
      <c r="J1022" t="s">
        <v>34</v>
      </c>
      <c r="K1022">
        <v>46.626351</v>
      </c>
      <c r="L1022">
        <v>-120.50783300000001</v>
      </c>
      <c r="M1022" t="s">
        <v>950</v>
      </c>
      <c r="N1022" t="s">
        <v>70</v>
      </c>
      <c r="O1022" t="s">
        <v>95</v>
      </c>
      <c r="P1022">
        <v>741</v>
      </c>
      <c r="Q1022">
        <v>2500</v>
      </c>
      <c r="R1022">
        <v>2404</v>
      </c>
      <c r="S1022">
        <v>2500</v>
      </c>
      <c r="T1022">
        <v>2404</v>
      </c>
      <c r="U1022">
        <v>2311</v>
      </c>
      <c r="V1022">
        <v>2308</v>
      </c>
      <c r="W1022">
        <v>9999</v>
      </c>
      <c r="X1022" t="s">
        <v>38</v>
      </c>
      <c r="Y1022">
        <v>1</v>
      </c>
      <c r="Z1022">
        <f>ROUND(Table_hqolymsql14p_BridgeInventoryLocation_BRIDGEUNDERLOCATIONS[[#This Row],[VCMIN]] / 100, 0) * 12 + MOD(Table_hqolymsql14p_BridgeInventoryLocation_BRIDGEUNDERLOCATIONS[[#This Row],[VCMIN]], 100)</f>
        <v>292</v>
      </c>
      <c r="AA1022">
        <f>Table_hqolymsql14p_BridgeInventoryLocation_BRIDGEUNDERLOCATIONS[[#This Row],[VCMIN_Inches]]-3</f>
        <v>289</v>
      </c>
      <c r="AB1022">
        <f>(TRUNC((Table_hqolymsql14p_BridgeInventoryLocation_BRIDGEUNDERLOCATIONS[[#This Row],[Reported Inches]]/12))*100) + MOD(Table_hqolymsql14p_BridgeInventoryLocation_BRIDGEUNDERLOCATIONS[[#This Row],[Reported Inches]], 12)</f>
        <v>2401</v>
      </c>
    </row>
    <row r="1023" spans="1:28" x14ac:dyDescent="0.3">
      <c r="A1023">
        <v>1022</v>
      </c>
      <c r="B1023" t="s">
        <v>2101</v>
      </c>
      <c r="C1023" t="s">
        <v>2102</v>
      </c>
      <c r="D1023" t="s">
        <v>2314</v>
      </c>
      <c r="E1023">
        <v>0.28699999999999998</v>
      </c>
      <c r="G1023">
        <v>0</v>
      </c>
      <c r="H1023" t="s">
        <v>2764</v>
      </c>
      <c r="I1023">
        <v>0.28999999999999998</v>
      </c>
      <c r="J1023" t="s">
        <v>34</v>
      </c>
      <c r="K1023">
        <v>47.619295000000001</v>
      </c>
      <c r="L1023">
        <v>-122.189104</v>
      </c>
      <c r="M1023" t="s">
        <v>3402</v>
      </c>
      <c r="N1023" t="s">
        <v>2104</v>
      </c>
      <c r="O1023" t="s">
        <v>101</v>
      </c>
      <c r="P1023">
        <v>372</v>
      </c>
      <c r="Q1023">
        <v>1706</v>
      </c>
      <c r="R1023">
        <v>1706</v>
      </c>
      <c r="U1023">
        <v>1706</v>
      </c>
      <c r="V1023">
        <v>1706</v>
      </c>
      <c r="W1023">
        <v>9999</v>
      </c>
      <c r="X1023" t="s">
        <v>239</v>
      </c>
      <c r="Y1023">
        <v>1</v>
      </c>
      <c r="Z1023">
        <f>ROUND(Table_hqolymsql14p_BridgeInventoryLocation_BRIDGEUNDERLOCATIONS[[#This Row],[VCMIN]] / 100, 0) * 12 + MOD(Table_hqolymsql14p_BridgeInventoryLocation_BRIDGEUNDERLOCATIONS[[#This Row],[VCMIN]], 100)</f>
        <v>210</v>
      </c>
      <c r="AA1023">
        <f>Table_hqolymsql14p_BridgeInventoryLocation_BRIDGEUNDERLOCATIONS[[#This Row],[VCMIN_Inches]]-3</f>
        <v>207</v>
      </c>
      <c r="AB1023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024" spans="1:28" x14ac:dyDescent="0.3">
      <c r="A1024">
        <v>1023</v>
      </c>
      <c r="B1024" t="s">
        <v>1922</v>
      </c>
      <c r="C1024" t="s">
        <v>1923</v>
      </c>
      <c r="D1024" t="s">
        <v>2314</v>
      </c>
      <c r="E1024">
        <v>192.51</v>
      </c>
      <c r="G1024">
        <v>0</v>
      </c>
      <c r="H1024" t="s">
        <v>110</v>
      </c>
      <c r="I1024">
        <v>192.45</v>
      </c>
      <c r="J1024" t="s">
        <v>34</v>
      </c>
      <c r="K1024">
        <v>47.961314999999999</v>
      </c>
      <c r="L1024">
        <v>-122.199252</v>
      </c>
      <c r="M1024" t="s">
        <v>1013</v>
      </c>
      <c r="N1024" t="s">
        <v>530</v>
      </c>
      <c r="O1024" t="s">
        <v>113</v>
      </c>
      <c r="P1024">
        <v>1323</v>
      </c>
      <c r="Q1024">
        <v>1804</v>
      </c>
      <c r="R1024">
        <v>1804</v>
      </c>
      <c r="S1024">
        <v>1804</v>
      </c>
      <c r="T1024">
        <v>1804</v>
      </c>
      <c r="U1024">
        <v>1804</v>
      </c>
      <c r="V1024">
        <v>1804</v>
      </c>
      <c r="W1024">
        <v>9999</v>
      </c>
      <c r="X1024" t="s">
        <v>38</v>
      </c>
      <c r="Y1024">
        <v>1</v>
      </c>
      <c r="Z1024">
        <f>ROUND(Table_hqolymsql14p_BridgeInventoryLocation_BRIDGEUNDERLOCATIONS[[#This Row],[VCMIN]] / 100, 0) * 12 + MOD(Table_hqolymsql14p_BridgeInventoryLocation_BRIDGEUNDERLOCATIONS[[#This Row],[VCMIN]], 100)</f>
        <v>220</v>
      </c>
      <c r="AA1024">
        <f>Table_hqolymsql14p_BridgeInventoryLocation_BRIDGEUNDERLOCATIONS[[#This Row],[VCMIN_Inches]]-3</f>
        <v>217</v>
      </c>
      <c r="AB1024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025" spans="1:28" x14ac:dyDescent="0.3">
      <c r="A1025">
        <v>1024</v>
      </c>
      <c r="B1025" t="s">
        <v>1310</v>
      </c>
      <c r="C1025" t="s">
        <v>1311</v>
      </c>
      <c r="D1025" t="s">
        <v>2314</v>
      </c>
      <c r="E1025">
        <v>0.88</v>
      </c>
      <c r="G1025">
        <v>0</v>
      </c>
      <c r="H1025" t="s">
        <v>85</v>
      </c>
      <c r="I1025">
        <v>0.88</v>
      </c>
      <c r="J1025" t="s">
        <v>34</v>
      </c>
      <c r="K1025">
        <v>47.245617000000003</v>
      </c>
      <c r="L1025">
        <v>-122.43495799999999</v>
      </c>
      <c r="M1025" t="s">
        <v>3403</v>
      </c>
      <c r="N1025" t="s">
        <v>1313</v>
      </c>
      <c r="O1025" t="s">
        <v>1314</v>
      </c>
      <c r="P1025">
        <v>480</v>
      </c>
      <c r="Q1025">
        <v>3110</v>
      </c>
      <c r="R1025">
        <v>3110</v>
      </c>
      <c r="S1025">
        <v>3110</v>
      </c>
      <c r="T1025">
        <v>3110</v>
      </c>
      <c r="W1025">
        <v>9999</v>
      </c>
      <c r="X1025" t="s">
        <v>34</v>
      </c>
      <c r="Y1025">
        <v>1</v>
      </c>
      <c r="Z1025">
        <f>ROUND(Table_hqolymsql14p_BridgeInventoryLocation_BRIDGEUNDERLOCATIONS[[#This Row],[VCMIN]] / 100, 0) * 12 + MOD(Table_hqolymsql14p_BridgeInventoryLocation_BRIDGEUNDERLOCATIONS[[#This Row],[VCMIN]], 100)</f>
        <v>382</v>
      </c>
      <c r="AA1025">
        <f>Table_hqolymsql14p_BridgeInventoryLocation_BRIDGEUNDERLOCATIONS[[#This Row],[VCMIN_Inches]]-3</f>
        <v>379</v>
      </c>
      <c r="AB1025">
        <f>(TRUNC((Table_hqolymsql14p_BridgeInventoryLocation_BRIDGEUNDERLOCATIONS[[#This Row],[Reported Inches]]/12))*100) + MOD(Table_hqolymsql14p_BridgeInventoryLocation_BRIDGEUNDERLOCATIONS[[#This Row],[Reported Inches]], 12)</f>
        <v>3107</v>
      </c>
    </row>
    <row r="1026" spans="1:28" x14ac:dyDescent="0.3">
      <c r="A1026">
        <v>1025</v>
      </c>
      <c r="B1026" t="s">
        <v>559</v>
      </c>
      <c r="C1026" t="s">
        <v>560</v>
      </c>
      <c r="D1026" t="s">
        <v>2314</v>
      </c>
      <c r="E1026">
        <v>5.17</v>
      </c>
      <c r="G1026">
        <v>0</v>
      </c>
      <c r="H1026" t="s">
        <v>33</v>
      </c>
      <c r="I1026">
        <v>7.11</v>
      </c>
      <c r="J1026" t="s">
        <v>34</v>
      </c>
      <c r="K1026">
        <v>47.586613999999997</v>
      </c>
      <c r="L1026">
        <v>-122.229899</v>
      </c>
      <c r="M1026" t="s">
        <v>561</v>
      </c>
      <c r="N1026" t="s">
        <v>562</v>
      </c>
      <c r="O1026" t="s">
        <v>37</v>
      </c>
      <c r="P1026">
        <v>258</v>
      </c>
      <c r="Q1026">
        <v>1907</v>
      </c>
      <c r="R1026">
        <v>1608</v>
      </c>
      <c r="S1026">
        <v>1907</v>
      </c>
      <c r="T1026">
        <v>1608</v>
      </c>
      <c r="U1026">
        <v>1906</v>
      </c>
      <c r="V1026">
        <v>1708</v>
      </c>
      <c r="W1026">
        <v>9999</v>
      </c>
      <c r="X1026" t="s">
        <v>38</v>
      </c>
      <c r="Y1026">
        <v>1</v>
      </c>
      <c r="Z1026">
        <f>ROUND(Table_hqolymsql14p_BridgeInventoryLocation_BRIDGEUNDERLOCATIONS[[#This Row],[VCMIN]] / 100, 0) * 12 + MOD(Table_hqolymsql14p_BridgeInventoryLocation_BRIDGEUNDERLOCATIONS[[#This Row],[VCMIN]], 100)</f>
        <v>200</v>
      </c>
      <c r="AA1026">
        <f>Table_hqolymsql14p_BridgeInventoryLocation_BRIDGEUNDERLOCATIONS[[#This Row],[VCMIN_Inches]]-3</f>
        <v>197</v>
      </c>
      <c r="AB102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27" spans="1:28" x14ac:dyDescent="0.3">
      <c r="A1027">
        <v>1026</v>
      </c>
      <c r="B1027" t="s">
        <v>3404</v>
      </c>
      <c r="C1027" t="s">
        <v>3405</v>
      </c>
      <c r="D1027" t="s">
        <v>2314</v>
      </c>
      <c r="E1027">
        <v>0</v>
      </c>
      <c r="G1027">
        <v>0</v>
      </c>
      <c r="H1027" t="s">
        <v>3406</v>
      </c>
      <c r="I1027">
        <v>199.83</v>
      </c>
      <c r="J1027" t="s">
        <v>34</v>
      </c>
      <c r="K1027">
        <v>47.472146000000002</v>
      </c>
      <c r="L1027">
        <v>-120.324682</v>
      </c>
      <c r="M1027" t="s">
        <v>3407</v>
      </c>
      <c r="N1027" t="s">
        <v>616</v>
      </c>
      <c r="O1027" t="s">
        <v>3408</v>
      </c>
      <c r="P1027">
        <v>158</v>
      </c>
      <c r="Q1027">
        <v>1604</v>
      </c>
      <c r="R1027">
        <v>1602</v>
      </c>
      <c r="S1027">
        <v>1604</v>
      </c>
      <c r="T1027">
        <v>1602</v>
      </c>
      <c r="W1027">
        <v>9999</v>
      </c>
      <c r="X1027" t="s">
        <v>38</v>
      </c>
      <c r="Y1027">
        <v>1</v>
      </c>
      <c r="Z1027">
        <f>ROUND(Table_hqolymsql14p_BridgeInventoryLocation_BRIDGEUNDERLOCATIONS[[#This Row],[VCMIN]] / 100, 0) * 12 + MOD(Table_hqolymsql14p_BridgeInventoryLocation_BRIDGEUNDERLOCATIONS[[#This Row],[VCMIN]], 100)</f>
        <v>194</v>
      </c>
      <c r="AA1027">
        <f>Table_hqolymsql14p_BridgeInventoryLocation_BRIDGEUNDERLOCATIONS[[#This Row],[VCMIN_Inches]]-3</f>
        <v>191</v>
      </c>
      <c r="AB1027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028" spans="1:28" x14ac:dyDescent="0.3">
      <c r="A1028">
        <v>1027</v>
      </c>
      <c r="B1028" t="s">
        <v>547</v>
      </c>
      <c r="C1028" t="s">
        <v>548</v>
      </c>
      <c r="D1028" t="s">
        <v>2314</v>
      </c>
      <c r="E1028">
        <v>360.74</v>
      </c>
      <c r="G1028">
        <v>0</v>
      </c>
      <c r="H1028" t="s">
        <v>104</v>
      </c>
      <c r="I1028">
        <v>362.59</v>
      </c>
      <c r="J1028" t="s">
        <v>34</v>
      </c>
      <c r="K1028">
        <v>47.047209000000002</v>
      </c>
      <c r="L1028">
        <v>-122.994866</v>
      </c>
      <c r="M1028" t="s">
        <v>549</v>
      </c>
      <c r="N1028" t="s">
        <v>550</v>
      </c>
      <c r="O1028" t="s">
        <v>107</v>
      </c>
      <c r="P1028">
        <v>262</v>
      </c>
      <c r="Q1028">
        <v>1701</v>
      </c>
      <c r="R1028">
        <v>1608</v>
      </c>
      <c r="S1028">
        <v>1701</v>
      </c>
      <c r="T1028">
        <v>1608</v>
      </c>
      <c r="U1028">
        <v>1708</v>
      </c>
      <c r="V1028">
        <v>1707</v>
      </c>
      <c r="W1028">
        <v>9999</v>
      </c>
      <c r="X1028" t="s">
        <v>38</v>
      </c>
      <c r="Y1028">
        <v>1</v>
      </c>
      <c r="Z1028">
        <f>ROUND(Table_hqolymsql14p_BridgeInventoryLocation_BRIDGEUNDERLOCATIONS[[#This Row],[VCMIN]] / 100, 0) * 12 + MOD(Table_hqolymsql14p_BridgeInventoryLocation_BRIDGEUNDERLOCATIONS[[#This Row],[VCMIN]], 100)</f>
        <v>200</v>
      </c>
      <c r="AA1028">
        <f>Table_hqolymsql14p_BridgeInventoryLocation_BRIDGEUNDERLOCATIONS[[#This Row],[VCMIN_Inches]]-3</f>
        <v>197</v>
      </c>
      <c r="AB102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29" spans="1:28" x14ac:dyDescent="0.3">
      <c r="A1029">
        <v>1028</v>
      </c>
      <c r="B1029" t="s">
        <v>55</v>
      </c>
      <c r="C1029" t="s">
        <v>56</v>
      </c>
      <c r="D1029" t="s">
        <v>2314</v>
      </c>
      <c r="E1029">
        <v>11.72</v>
      </c>
      <c r="G1029">
        <v>0</v>
      </c>
      <c r="H1029" t="s">
        <v>57</v>
      </c>
      <c r="I1029">
        <v>11.45</v>
      </c>
      <c r="J1029" t="s">
        <v>34</v>
      </c>
      <c r="K1029">
        <v>47.358097999999998</v>
      </c>
      <c r="L1029">
        <v>-122.12124799999999</v>
      </c>
      <c r="M1029" t="s">
        <v>58</v>
      </c>
      <c r="N1029" t="s">
        <v>48</v>
      </c>
      <c r="O1029" t="s">
        <v>59</v>
      </c>
      <c r="P1029">
        <v>260</v>
      </c>
      <c r="Q1029">
        <v>1702</v>
      </c>
      <c r="R1029">
        <v>1702</v>
      </c>
      <c r="S1029">
        <v>1702</v>
      </c>
      <c r="T1029">
        <v>1702</v>
      </c>
      <c r="U1029">
        <v>1702</v>
      </c>
      <c r="V1029">
        <v>1702</v>
      </c>
      <c r="W1029">
        <v>9999</v>
      </c>
      <c r="X1029" t="s">
        <v>38</v>
      </c>
      <c r="Y1029">
        <v>1</v>
      </c>
      <c r="Z1029">
        <f>ROUND(Table_hqolymsql14p_BridgeInventoryLocation_BRIDGEUNDERLOCATIONS[[#This Row],[VCMIN]] / 100, 0) * 12 + MOD(Table_hqolymsql14p_BridgeInventoryLocation_BRIDGEUNDERLOCATIONS[[#This Row],[VCMIN]], 100)</f>
        <v>206</v>
      </c>
      <c r="AA1029">
        <f>Table_hqolymsql14p_BridgeInventoryLocation_BRIDGEUNDERLOCATIONS[[#This Row],[VCMIN_Inches]]-3</f>
        <v>203</v>
      </c>
      <c r="AB1029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030" spans="1:28" x14ac:dyDescent="0.3">
      <c r="A1030">
        <v>1029</v>
      </c>
      <c r="B1030" t="s">
        <v>837</v>
      </c>
      <c r="C1030" t="s">
        <v>838</v>
      </c>
      <c r="D1030" t="s">
        <v>2314</v>
      </c>
      <c r="E1030">
        <v>0.54700000000000004</v>
      </c>
      <c r="G1030">
        <v>0</v>
      </c>
      <c r="H1030" t="s">
        <v>2764</v>
      </c>
      <c r="I1030">
        <v>0.55000000000000004</v>
      </c>
      <c r="J1030" t="s">
        <v>34</v>
      </c>
      <c r="K1030">
        <v>47.615425999999999</v>
      </c>
      <c r="L1030">
        <v>-122.18923700000001</v>
      </c>
      <c r="M1030" t="s">
        <v>3409</v>
      </c>
      <c r="N1030" t="s">
        <v>840</v>
      </c>
      <c r="O1030" t="s">
        <v>841</v>
      </c>
      <c r="P1030">
        <v>243</v>
      </c>
      <c r="Q1030">
        <v>1807</v>
      </c>
      <c r="R1030">
        <v>1807</v>
      </c>
      <c r="U1030">
        <v>1807</v>
      </c>
      <c r="V1030">
        <v>1807</v>
      </c>
      <c r="W1030">
        <v>9999</v>
      </c>
      <c r="X1030" t="s">
        <v>32</v>
      </c>
      <c r="Y1030">
        <v>1</v>
      </c>
      <c r="Z1030">
        <f>ROUND(Table_hqolymsql14p_BridgeInventoryLocation_BRIDGEUNDERLOCATIONS[[#This Row],[VCMIN]] / 100, 0) * 12 + MOD(Table_hqolymsql14p_BridgeInventoryLocation_BRIDGEUNDERLOCATIONS[[#This Row],[VCMIN]], 100)</f>
        <v>223</v>
      </c>
      <c r="AA1030">
        <f>Table_hqolymsql14p_BridgeInventoryLocation_BRIDGEUNDERLOCATIONS[[#This Row],[VCMIN_Inches]]-3</f>
        <v>220</v>
      </c>
      <c r="AB1030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031" spans="1:28" x14ac:dyDescent="0.3">
      <c r="A1031">
        <v>1030</v>
      </c>
      <c r="B1031" t="s">
        <v>43</v>
      </c>
      <c r="C1031" t="s">
        <v>44</v>
      </c>
      <c r="D1031" t="s">
        <v>2314</v>
      </c>
      <c r="E1031">
        <v>1.3</v>
      </c>
      <c r="G1031">
        <v>0</v>
      </c>
      <c r="H1031" t="s">
        <v>45</v>
      </c>
      <c r="I1031">
        <v>0.77</v>
      </c>
      <c r="J1031" t="s">
        <v>34</v>
      </c>
      <c r="K1031">
        <v>47.294034000000003</v>
      </c>
      <c r="L1031">
        <v>-122.292288</v>
      </c>
      <c r="M1031" t="s">
        <v>46</v>
      </c>
      <c r="N1031" t="s">
        <v>47</v>
      </c>
      <c r="O1031" t="s">
        <v>48</v>
      </c>
      <c r="P1031">
        <v>310</v>
      </c>
      <c r="Q1031">
        <v>1611</v>
      </c>
      <c r="R1031">
        <v>1606</v>
      </c>
      <c r="S1031">
        <v>1611</v>
      </c>
      <c r="T1031">
        <v>1606</v>
      </c>
      <c r="U1031">
        <v>1601</v>
      </c>
      <c r="V1031">
        <v>1601</v>
      </c>
      <c r="W1031">
        <v>9999</v>
      </c>
      <c r="X1031" t="s">
        <v>38</v>
      </c>
      <c r="Y1031">
        <v>1</v>
      </c>
      <c r="Z1031">
        <f>ROUND(Table_hqolymsql14p_BridgeInventoryLocation_BRIDGEUNDERLOCATIONS[[#This Row],[VCMIN]] / 100, 0) * 12 + MOD(Table_hqolymsql14p_BridgeInventoryLocation_BRIDGEUNDERLOCATIONS[[#This Row],[VCMIN]], 100)</f>
        <v>198</v>
      </c>
      <c r="AA1031">
        <f>Table_hqolymsql14p_BridgeInventoryLocation_BRIDGEUNDERLOCATIONS[[#This Row],[VCMIN_Inches]]-3</f>
        <v>195</v>
      </c>
      <c r="AB103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32" spans="1:28" x14ac:dyDescent="0.3">
      <c r="A1032">
        <v>1031</v>
      </c>
      <c r="B1032" t="s">
        <v>1011</v>
      </c>
      <c r="C1032" t="s">
        <v>1012</v>
      </c>
      <c r="D1032" t="s">
        <v>2314</v>
      </c>
      <c r="E1032">
        <v>0.13900000000000001</v>
      </c>
      <c r="G1032">
        <v>0</v>
      </c>
      <c r="H1032" t="s">
        <v>3410</v>
      </c>
      <c r="I1032">
        <v>0.14000000000000001</v>
      </c>
      <c r="J1032" t="s">
        <v>34</v>
      </c>
      <c r="K1032">
        <v>47.229191</v>
      </c>
      <c r="L1032">
        <v>-122.460708</v>
      </c>
      <c r="M1032" t="s">
        <v>3411</v>
      </c>
      <c r="N1032" t="s">
        <v>530</v>
      </c>
      <c r="O1032" t="s">
        <v>113</v>
      </c>
      <c r="P1032">
        <v>1061</v>
      </c>
      <c r="Q1032">
        <v>2406</v>
      </c>
      <c r="R1032">
        <v>2406</v>
      </c>
      <c r="U1032">
        <v>2406</v>
      </c>
      <c r="V1032">
        <v>2406</v>
      </c>
      <c r="W1032">
        <v>9999</v>
      </c>
      <c r="X1032" t="s">
        <v>32</v>
      </c>
      <c r="Y1032">
        <v>1</v>
      </c>
      <c r="Z1032">
        <f>ROUND(Table_hqolymsql14p_BridgeInventoryLocation_BRIDGEUNDERLOCATIONS[[#This Row],[VCMIN]] / 100, 0) * 12 + MOD(Table_hqolymsql14p_BridgeInventoryLocation_BRIDGEUNDERLOCATIONS[[#This Row],[VCMIN]], 100)</f>
        <v>294</v>
      </c>
      <c r="AA1032">
        <f>Table_hqolymsql14p_BridgeInventoryLocation_BRIDGEUNDERLOCATIONS[[#This Row],[VCMIN_Inches]]-3</f>
        <v>291</v>
      </c>
      <c r="AB1032">
        <f>(TRUNC((Table_hqolymsql14p_BridgeInventoryLocation_BRIDGEUNDERLOCATIONS[[#This Row],[Reported Inches]]/12))*100) + MOD(Table_hqolymsql14p_BridgeInventoryLocation_BRIDGEUNDERLOCATIONS[[#This Row],[Reported Inches]], 12)</f>
        <v>2403</v>
      </c>
    </row>
    <row r="1033" spans="1:28" x14ac:dyDescent="0.3">
      <c r="A1033">
        <v>1032</v>
      </c>
      <c r="B1033" t="s">
        <v>3412</v>
      </c>
      <c r="C1033" t="s">
        <v>3413</v>
      </c>
      <c r="D1033" t="s">
        <v>2314</v>
      </c>
      <c r="E1033">
        <v>83.27</v>
      </c>
      <c r="G1033">
        <v>0</v>
      </c>
      <c r="H1033" t="s">
        <v>104</v>
      </c>
      <c r="I1033">
        <v>83.62</v>
      </c>
      <c r="J1033" t="s">
        <v>34</v>
      </c>
      <c r="K1033">
        <v>46.974131999999997</v>
      </c>
      <c r="L1033">
        <v>-123.812242</v>
      </c>
      <c r="M1033" t="s">
        <v>3414</v>
      </c>
      <c r="N1033" t="s">
        <v>3415</v>
      </c>
      <c r="O1033" t="s">
        <v>107</v>
      </c>
      <c r="P1033">
        <v>1456</v>
      </c>
      <c r="Q1033">
        <v>1802</v>
      </c>
      <c r="R1033">
        <v>1802</v>
      </c>
      <c r="S1033">
        <v>1802</v>
      </c>
      <c r="T1033">
        <v>1802</v>
      </c>
      <c r="W1033">
        <v>9999</v>
      </c>
      <c r="X1033" t="s">
        <v>38</v>
      </c>
      <c r="Y1033">
        <v>1</v>
      </c>
      <c r="Z1033">
        <f>ROUND(Table_hqolymsql14p_BridgeInventoryLocation_BRIDGEUNDERLOCATIONS[[#This Row],[VCMIN]] / 100, 0) * 12 + MOD(Table_hqolymsql14p_BridgeInventoryLocation_BRIDGEUNDERLOCATIONS[[#This Row],[VCMIN]], 100)</f>
        <v>218</v>
      </c>
      <c r="AA1033">
        <f>Table_hqolymsql14p_BridgeInventoryLocation_BRIDGEUNDERLOCATIONS[[#This Row],[VCMIN_Inches]]-3</f>
        <v>215</v>
      </c>
      <c r="AB1033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034" spans="1:28" x14ac:dyDescent="0.3">
      <c r="A1034">
        <v>1033</v>
      </c>
      <c r="B1034" t="s">
        <v>3416</v>
      </c>
      <c r="C1034" t="s">
        <v>3417</v>
      </c>
      <c r="D1034" t="s">
        <v>2314</v>
      </c>
      <c r="E1034">
        <v>0</v>
      </c>
      <c r="G1034">
        <v>0</v>
      </c>
      <c r="H1034" t="s">
        <v>3418</v>
      </c>
      <c r="I1034">
        <v>0</v>
      </c>
      <c r="J1034" t="s">
        <v>89</v>
      </c>
      <c r="K1034">
        <v>46.250905000000003</v>
      </c>
      <c r="L1034">
        <v>-119.47547400000001</v>
      </c>
      <c r="M1034" t="s">
        <v>3419</v>
      </c>
      <c r="N1034" t="s">
        <v>95</v>
      </c>
      <c r="O1034" t="s">
        <v>3420</v>
      </c>
      <c r="P1034">
        <v>167</v>
      </c>
      <c r="Q1034">
        <v>1807</v>
      </c>
      <c r="R1034">
        <v>1807</v>
      </c>
      <c r="S1034">
        <v>1807</v>
      </c>
      <c r="T1034">
        <v>1807</v>
      </c>
      <c r="W1034">
        <v>9999</v>
      </c>
      <c r="X1034" t="s">
        <v>38</v>
      </c>
      <c r="Y1034">
        <v>1</v>
      </c>
      <c r="Z1034">
        <f>ROUND(Table_hqolymsql14p_BridgeInventoryLocation_BRIDGEUNDERLOCATIONS[[#This Row],[VCMIN]] / 100, 0) * 12 + MOD(Table_hqolymsql14p_BridgeInventoryLocation_BRIDGEUNDERLOCATIONS[[#This Row],[VCMIN]], 100)</f>
        <v>223</v>
      </c>
      <c r="AA1034">
        <f>Table_hqolymsql14p_BridgeInventoryLocation_BRIDGEUNDERLOCATIONS[[#This Row],[VCMIN_Inches]]-3</f>
        <v>220</v>
      </c>
      <c r="AB1034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035" spans="1:28" x14ac:dyDescent="0.3">
      <c r="A1035">
        <v>1034</v>
      </c>
      <c r="B1035" t="s">
        <v>1282</v>
      </c>
      <c r="C1035" t="s">
        <v>1283</v>
      </c>
      <c r="D1035" t="s">
        <v>2314</v>
      </c>
      <c r="E1035">
        <v>279.95999999999998</v>
      </c>
      <c r="G1035">
        <v>0</v>
      </c>
      <c r="H1035" t="s">
        <v>33</v>
      </c>
      <c r="I1035">
        <v>282.25</v>
      </c>
      <c r="J1035" t="s">
        <v>34</v>
      </c>
      <c r="K1035">
        <v>47.652901999999997</v>
      </c>
      <c r="L1035">
        <v>-117.391625</v>
      </c>
      <c r="M1035" t="s">
        <v>1284</v>
      </c>
      <c r="N1035" t="s">
        <v>1285</v>
      </c>
      <c r="O1035" t="s">
        <v>1286</v>
      </c>
      <c r="P1035">
        <v>879</v>
      </c>
      <c r="Q1035">
        <v>1801</v>
      </c>
      <c r="R1035">
        <v>1710</v>
      </c>
      <c r="S1035">
        <v>1801</v>
      </c>
      <c r="T1035">
        <v>1710</v>
      </c>
      <c r="U1035">
        <v>1707</v>
      </c>
      <c r="V1035">
        <v>1702</v>
      </c>
      <c r="W1035">
        <v>9999</v>
      </c>
      <c r="X1035" t="s">
        <v>38</v>
      </c>
      <c r="Y1035">
        <v>1</v>
      </c>
      <c r="Z1035">
        <f>ROUND(Table_hqolymsql14p_BridgeInventoryLocation_BRIDGEUNDERLOCATIONS[[#This Row],[VCMIN]] / 100, 0) * 12 + MOD(Table_hqolymsql14p_BridgeInventoryLocation_BRIDGEUNDERLOCATIONS[[#This Row],[VCMIN]], 100)</f>
        <v>214</v>
      </c>
      <c r="AA1035">
        <f>Table_hqolymsql14p_BridgeInventoryLocation_BRIDGEUNDERLOCATIONS[[#This Row],[VCMIN_Inches]]-3</f>
        <v>211</v>
      </c>
      <c r="AB1035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036" spans="1:28" x14ac:dyDescent="0.3">
      <c r="A1036">
        <v>1035</v>
      </c>
      <c r="B1036" t="s">
        <v>1443</v>
      </c>
      <c r="C1036" t="s">
        <v>1444</v>
      </c>
      <c r="D1036" t="s">
        <v>2314</v>
      </c>
      <c r="E1036">
        <v>0.13</v>
      </c>
      <c r="G1036">
        <v>0</v>
      </c>
      <c r="H1036" t="s">
        <v>296</v>
      </c>
      <c r="I1036">
        <v>0.13</v>
      </c>
      <c r="J1036" t="s">
        <v>34</v>
      </c>
      <c r="K1036">
        <v>45.622242</v>
      </c>
      <c r="L1036">
        <v>-122.66959199999999</v>
      </c>
      <c r="M1036" t="s">
        <v>297</v>
      </c>
      <c r="N1036" t="s">
        <v>1445</v>
      </c>
      <c r="O1036" t="s">
        <v>298</v>
      </c>
      <c r="P1036">
        <v>427</v>
      </c>
      <c r="Q1036">
        <v>1609</v>
      </c>
      <c r="R1036">
        <v>1606</v>
      </c>
      <c r="S1036">
        <v>1609</v>
      </c>
      <c r="T1036">
        <v>1606</v>
      </c>
      <c r="U1036">
        <v>1605</v>
      </c>
      <c r="V1036">
        <v>1605</v>
      </c>
      <c r="W1036">
        <v>9999</v>
      </c>
      <c r="X1036" t="s">
        <v>38</v>
      </c>
      <c r="Y1036">
        <v>1</v>
      </c>
      <c r="Z1036">
        <f>ROUND(Table_hqolymsql14p_BridgeInventoryLocation_BRIDGEUNDERLOCATIONS[[#This Row],[VCMIN]] / 100, 0) * 12 + MOD(Table_hqolymsql14p_BridgeInventoryLocation_BRIDGEUNDERLOCATIONS[[#This Row],[VCMIN]], 100)</f>
        <v>198</v>
      </c>
      <c r="AA1036">
        <f>Table_hqolymsql14p_BridgeInventoryLocation_BRIDGEUNDERLOCATIONS[[#This Row],[VCMIN_Inches]]-3</f>
        <v>195</v>
      </c>
      <c r="AB103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37" spans="1:28" x14ac:dyDescent="0.3">
      <c r="A1037">
        <v>1036</v>
      </c>
      <c r="B1037" t="s">
        <v>1783</v>
      </c>
      <c r="C1037" t="s">
        <v>1784</v>
      </c>
      <c r="D1037" t="s">
        <v>2314</v>
      </c>
      <c r="E1037">
        <v>287.83999999999997</v>
      </c>
      <c r="G1037">
        <v>0</v>
      </c>
      <c r="H1037" t="s">
        <v>397</v>
      </c>
      <c r="I1037">
        <v>295.94</v>
      </c>
      <c r="J1037" t="s">
        <v>34</v>
      </c>
      <c r="K1037">
        <v>47.775331000000001</v>
      </c>
      <c r="L1037">
        <v>-117.373205</v>
      </c>
      <c r="M1037" t="s">
        <v>1785</v>
      </c>
      <c r="N1037" t="s">
        <v>237</v>
      </c>
      <c r="O1037" t="s">
        <v>616</v>
      </c>
      <c r="P1037">
        <v>240</v>
      </c>
      <c r="Q1037">
        <v>1904</v>
      </c>
      <c r="R1037">
        <v>1811</v>
      </c>
      <c r="S1037">
        <v>1904</v>
      </c>
      <c r="T1037">
        <v>1811</v>
      </c>
      <c r="U1037">
        <v>1711</v>
      </c>
      <c r="V1037">
        <v>1707</v>
      </c>
      <c r="W1037">
        <v>9999</v>
      </c>
      <c r="X1037" t="s">
        <v>38</v>
      </c>
      <c r="Y1037">
        <v>1</v>
      </c>
      <c r="Z1037">
        <f>ROUND(Table_hqolymsql14p_BridgeInventoryLocation_BRIDGEUNDERLOCATIONS[[#This Row],[VCMIN]] / 100, 0) * 12 + MOD(Table_hqolymsql14p_BridgeInventoryLocation_BRIDGEUNDERLOCATIONS[[#This Row],[VCMIN]], 100)</f>
        <v>227</v>
      </c>
      <c r="AA1037">
        <f>Table_hqolymsql14p_BridgeInventoryLocation_BRIDGEUNDERLOCATIONS[[#This Row],[VCMIN_Inches]]-3</f>
        <v>224</v>
      </c>
      <c r="AB1037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1038" spans="1:28" x14ac:dyDescent="0.3">
      <c r="A1038">
        <v>1037</v>
      </c>
      <c r="B1038" t="s">
        <v>240</v>
      </c>
      <c r="C1038" t="s">
        <v>241</v>
      </c>
      <c r="D1038" t="s">
        <v>2314</v>
      </c>
      <c r="E1038">
        <v>289.61</v>
      </c>
      <c r="G1038">
        <v>0</v>
      </c>
      <c r="H1038" t="s">
        <v>33</v>
      </c>
      <c r="I1038">
        <v>291.92</v>
      </c>
      <c r="J1038" t="s">
        <v>34</v>
      </c>
      <c r="K1038">
        <v>47.669099000000003</v>
      </c>
      <c r="L1038">
        <v>-117.19660500000001</v>
      </c>
      <c r="M1038" t="s">
        <v>242</v>
      </c>
      <c r="N1038" t="s">
        <v>243</v>
      </c>
      <c r="O1038" t="s">
        <v>37</v>
      </c>
      <c r="P1038">
        <v>189</v>
      </c>
      <c r="Q1038">
        <v>2007</v>
      </c>
      <c r="R1038">
        <v>1904</v>
      </c>
      <c r="S1038">
        <v>2007</v>
      </c>
      <c r="T1038">
        <v>1904</v>
      </c>
      <c r="U1038">
        <v>1806</v>
      </c>
      <c r="V1038">
        <v>1605</v>
      </c>
      <c r="W1038">
        <v>9999</v>
      </c>
      <c r="X1038" t="s">
        <v>38</v>
      </c>
      <c r="Y1038">
        <v>1</v>
      </c>
      <c r="Z1038">
        <f>ROUND(Table_hqolymsql14p_BridgeInventoryLocation_BRIDGEUNDERLOCATIONS[[#This Row],[VCMIN]] / 100, 0) * 12 + MOD(Table_hqolymsql14p_BridgeInventoryLocation_BRIDGEUNDERLOCATIONS[[#This Row],[VCMIN]], 100)</f>
        <v>232</v>
      </c>
      <c r="AA1038">
        <f>Table_hqolymsql14p_BridgeInventoryLocation_BRIDGEUNDERLOCATIONS[[#This Row],[VCMIN_Inches]]-3</f>
        <v>229</v>
      </c>
      <c r="AB1038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1039" spans="1:28" x14ac:dyDescent="0.3">
      <c r="A1039">
        <v>1038</v>
      </c>
      <c r="B1039" t="s">
        <v>2140</v>
      </c>
      <c r="C1039" t="s">
        <v>2141</v>
      </c>
      <c r="D1039" t="s">
        <v>2314</v>
      </c>
      <c r="E1039">
        <v>32.28</v>
      </c>
      <c r="G1039">
        <v>0</v>
      </c>
      <c r="H1039" t="s">
        <v>110</v>
      </c>
      <c r="I1039">
        <v>32.28</v>
      </c>
      <c r="J1039" t="s">
        <v>34</v>
      </c>
      <c r="K1039">
        <v>46.041353999999998</v>
      </c>
      <c r="L1039">
        <v>-122.858847</v>
      </c>
      <c r="M1039" t="s">
        <v>2142</v>
      </c>
      <c r="N1039" t="s">
        <v>2143</v>
      </c>
      <c r="O1039" t="s">
        <v>113</v>
      </c>
      <c r="P1039">
        <v>292</v>
      </c>
      <c r="Q1039">
        <v>1609</v>
      </c>
      <c r="R1039">
        <v>1609</v>
      </c>
      <c r="S1039">
        <v>1609</v>
      </c>
      <c r="T1039">
        <v>1609</v>
      </c>
      <c r="U1039">
        <v>1700</v>
      </c>
      <c r="V1039">
        <v>1700</v>
      </c>
      <c r="W1039">
        <v>9999</v>
      </c>
      <c r="X1039" t="s">
        <v>38</v>
      </c>
      <c r="Y1039">
        <v>1</v>
      </c>
      <c r="Z1039">
        <f>ROUND(Table_hqolymsql14p_BridgeInventoryLocation_BRIDGEUNDERLOCATIONS[[#This Row],[VCMIN]] / 100, 0) * 12 + MOD(Table_hqolymsql14p_BridgeInventoryLocation_BRIDGEUNDERLOCATIONS[[#This Row],[VCMIN]], 100)</f>
        <v>201</v>
      </c>
      <c r="AA1039">
        <f>Table_hqolymsql14p_BridgeInventoryLocation_BRIDGEUNDERLOCATIONS[[#This Row],[VCMIN_Inches]]-3</f>
        <v>198</v>
      </c>
      <c r="AB103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040" spans="1:28" x14ac:dyDescent="0.3">
      <c r="A1040">
        <v>1039</v>
      </c>
      <c r="B1040" t="s">
        <v>1233</v>
      </c>
      <c r="C1040" t="s">
        <v>1234</v>
      </c>
      <c r="D1040" t="s">
        <v>2314</v>
      </c>
      <c r="E1040">
        <v>0.23499999999999999</v>
      </c>
      <c r="G1040">
        <v>0</v>
      </c>
      <c r="H1040" t="s">
        <v>2365</v>
      </c>
      <c r="I1040">
        <v>0.23</v>
      </c>
      <c r="J1040" t="s">
        <v>34</v>
      </c>
      <c r="K1040">
        <v>45.623376</v>
      </c>
      <c r="L1040">
        <v>-122.671566</v>
      </c>
      <c r="M1040" t="s">
        <v>3421</v>
      </c>
      <c r="N1040" t="s">
        <v>298</v>
      </c>
      <c r="O1040" t="s">
        <v>113</v>
      </c>
      <c r="P1040">
        <v>228</v>
      </c>
      <c r="Q1040">
        <v>1606</v>
      </c>
      <c r="R1040">
        <v>1606</v>
      </c>
      <c r="U1040">
        <v>1606</v>
      </c>
      <c r="V1040">
        <v>1606</v>
      </c>
      <c r="W1040">
        <v>9999</v>
      </c>
      <c r="X1040" t="s">
        <v>32</v>
      </c>
      <c r="Y1040">
        <v>1</v>
      </c>
      <c r="Z1040">
        <f>ROUND(Table_hqolymsql14p_BridgeInventoryLocation_BRIDGEUNDERLOCATIONS[[#This Row],[VCMIN]] / 100, 0) * 12 + MOD(Table_hqolymsql14p_BridgeInventoryLocation_BRIDGEUNDERLOCATIONS[[#This Row],[VCMIN]], 100)</f>
        <v>198</v>
      </c>
      <c r="AA1040">
        <f>Table_hqolymsql14p_BridgeInventoryLocation_BRIDGEUNDERLOCATIONS[[#This Row],[VCMIN_Inches]]-3</f>
        <v>195</v>
      </c>
      <c r="AB104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41" spans="1:28" x14ac:dyDescent="0.3">
      <c r="A1041">
        <v>1040</v>
      </c>
      <c r="B1041" t="s">
        <v>2155</v>
      </c>
      <c r="C1041" t="s">
        <v>2156</v>
      </c>
      <c r="D1041" t="s">
        <v>2314</v>
      </c>
      <c r="E1041">
        <v>88.7</v>
      </c>
      <c r="G1041">
        <v>0</v>
      </c>
      <c r="H1041" t="s">
        <v>68</v>
      </c>
      <c r="I1041">
        <v>82.14</v>
      </c>
      <c r="J1041" t="s">
        <v>34</v>
      </c>
      <c r="K1041">
        <v>46.969788999999999</v>
      </c>
      <c r="L1041">
        <v>-118.568404</v>
      </c>
      <c r="M1041" t="s">
        <v>2157</v>
      </c>
      <c r="N1041" t="s">
        <v>2158</v>
      </c>
      <c r="O1041" t="s">
        <v>237</v>
      </c>
      <c r="P1041">
        <v>246</v>
      </c>
      <c r="Q1041">
        <v>1707</v>
      </c>
      <c r="R1041">
        <v>1703</v>
      </c>
      <c r="S1041">
        <v>1707</v>
      </c>
      <c r="T1041">
        <v>1703</v>
      </c>
      <c r="U1041">
        <v>1806</v>
      </c>
      <c r="V1041">
        <v>1804</v>
      </c>
      <c r="W1041">
        <v>9999</v>
      </c>
      <c r="X1041" t="s">
        <v>38</v>
      </c>
      <c r="Y1041">
        <v>1</v>
      </c>
      <c r="Z1041">
        <f>ROUND(Table_hqolymsql14p_BridgeInventoryLocation_BRIDGEUNDERLOCATIONS[[#This Row],[VCMIN]] / 100, 0) * 12 + MOD(Table_hqolymsql14p_BridgeInventoryLocation_BRIDGEUNDERLOCATIONS[[#This Row],[VCMIN]], 100)</f>
        <v>207</v>
      </c>
      <c r="AA1041">
        <f>Table_hqolymsql14p_BridgeInventoryLocation_BRIDGEUNDERLOCATIONS[[#This Row],[VCMIN_Inches]]-3</f>
        <v>204</v>
      </c>
      <c r="AB1041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042" spans="1:28" x14ac:dyDescent="0.3">
      <c r="A1042">
        <v>1041</v>
      </c>
      <c r="B1042" t="s">
        <v>2312</v>
      </c>
      <c r="C1042" t="s">
        <v>2313</v>
      </c>
      <c r="D1042" t="s">
        <v>2314</v>
      </c>
      <c r="E1042">
        <v>0.20599999999999999</v>
      </c>
      <c r="G1042">
        <v>0</v>
      </c>
      <c r="H1042" t="s">
        <v>3422</v>
      </c>
      <c r="I1042">
        <v>0.21</v>
      </c>
      <c r="J1042" t="s">
        <v>34</v>
      </c>
      <c r="K1042">
        <v>47.922910000000002</v>
      </c>
      <c r="L1042">
        <v>-122.22846800000001</v>
      </c>
      <c r="M1042" t="s">
        <v>3423</v>
      </c>
      <c r="N1042" t="s">
        <v>2316</v>
      </c>
      <c r="O1042" t="s">
        <v>2139</v>
      </c>
      <c r="P1042">
        <v>429</v>
      </c>
      <c r="Q1042">
        <v>1608</v>
      </c>
      <c r="R1042">
        <v>1603</v>
      </c>
      <c r="S1042">
        <v>1608</v>
      </c>
      <c r="T1042">
        <v>1603</v>
      </c>
      <c r="W1042">
        <v>9999</v>
      </c>
      <c r="X1042" t="s">
        <v>89</v>
      </c>
      <c r="Y1042">
        <v>1</v>
      </c>
      <c r="Z1042">
        <f>ROUND(Table_hqolymsql14p_BridgeInventoryLocation_BRIDGEUNDERLOCATIONS[[#This Row],[VCMIN]] / 100, 0) * 12 + MOD(Table_hqolymsql14p_BridgeInventoryLocation_BRIDGEUNDERLOCATIONS[[#This Row],[VCMIN]], 100)</f>
        <v>195</v>
      </c>
      <c r="AA1042">
        <f>Table_hqolymsql14p_BridgeInventoryLocation_BRIDGEUNDERLOCATIONS[[#This Row],[VCMIN_Inches]]-3</f>
        <v>192</v>
      </c>
      <c r="AB104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043" spans="1:28" x14ac:dyDescent="0.3">
      <c r="A1043">
        <v>1042</v>
      </c>
      <c r="B1043" t="s">
        <v>3424</v>
      </c>
      <c r="C1043" t="s">
        <v>3425</v>
      </c>
      <c r="D1043" t="s">
        <v>2314</v>
      </c>
      <c r="E1043">
        <v>30.349</v>
      </c>
      <c r="G1043">
        <v>0</v>
      </c>
      <c r="H1043" t="s">
        <v>92</v>
      </c>
      <c r="I1043">
        <v>30.38</v>
      </c>
      <c r="J1043" t="s">
        <v>34</v>
      </c>
      <c r="K1043">
        <v>46.635461999999997</v>
      </c>
      <c r="L1043">
        <v>-120.523492</v>
      </c>
      <c r="M1043" t="s">
        <v>3426</v>
      </c>
      <c r="N1043" t="s">
        <v>3427</v>
      </c>
      <c r="O1043" t="s">
        <v>95</v>
      </c>
      <c r="P1043">
        <v>118</v>
      </c>
      <c r="Q1043">
        <v>1608</v>
      </c>
      <c r="R1043">
        <v>1608</v>
      </c>
      <c r="S1043">
        <v>1608</v>
      </c>
      <c r="T1043">
        <v>1608</v>
      </c>
      <c r="W1043">
        <v>9999</v>
      </c>
      <c r="X1043" t="s">
        <v>38</v>
      </c>
      <c r="Y1043">
        <v>1</v>
      </c>
      <c r="Z1043">
        <f>ROUND(Table_hqolymsql14p_BridgeInventoryLocation_BRIDGEUNDERLOCATIONS[[#This Row],[VCMIN]] / 100, 0) * 12 + MOD(Table_hqolymsql14p_BridgeInventoryLocation_BRIDGEUNDERLOCATIONS[[#This Row],[VCMIN]], 100)</f>
        <v>200</v>
      </c>
      <c r="AA1043">
        <f>Table_hqolymsql14p_BridgeInventoryLocation_BRIDGEUNDERLOCATIONS[[#This Row],[VCMIN_Inches]]-3</f>
        <v>197</v>
      </c>
      <c r="AB104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44" spans="1:28" x14ac:dyDescent="0.3">
      <c r="A1044">
        <v>1043</v>
      </c>
      <c r="B1044" t="s">
        <v>2432</v>
      </c>
      <c r="C1044" t="s">
        <v>2433</v>
      </c>
      <c r="D1044" t="s">
        <v>2314</v>
      </c>
      <c r="E1044">
        <v>0.47099999999999997</v>
      </c>
      <c r="G1044">
        <v>0</v>
      </c>
      <c r="H1044" t="s">
        <v>3428</v>
      </c>
      <c r="I1044">
        <v>0.47</v>
      </c>
      <c r="J1044" t="s">
        <v>34</v>
      </c>
      <c r="K1044">
        <v>47.632336000000002</v>
      </c>
      <c r="L1044">
        <v>-122.18853</v>
      </c>
      <c r="M1044" t="s">
        <v>3429</v>
      </c>
      <c r="N1044" t="s">
        <v>2435</v>
      </c>
      <c r="O1044" t="s">
        <v>394</v>
      </c>
      <c r="P1044">
        <v>720</v>
      </c>
      <c r="Q1044">
        <v>2402</v>
      </c>
      <c r="R1044">
        <v>2402</v>
      </c>
      <c r="U1044">
        <v>2402</v>
      </c>
      <c r="V1044">
        <v>2402</v>
      </c>
      <c r="W1044">
        <v>9999</v>
      </c>
      <c r="X1044" t="s">
        <v>89</v>
      </c>
      <c r="Y1044">
        <v>1</v>
      </c>
      <c r="Z1044">
        <f>ROUND(Table_hqolymsql14p_BridgeInventoryLocation_BRIDGEUNDERLOCATIONS[[#This Row],[VCMIN]] / 100, 0) * 12 + MOD(Table_hqolymsql14p_BridgeInventoryLocation_BRIDGEUNDERLOCATIONS[[#This Row],[VCMIN]], 100)</f>
        <v>290</v>
      </c>
      <c r="AA1044">
        <f>Table_hqolymsql14p_BridgeInventoryLocation_BRIDGEUNDERLOCATIONS[[#This Row],[VCMIN_Inches]]-3</f>
        <v>287</v>
      </c>
      <c r="AB1044">
        <f>(TRUNC((Table_hqolymsql14p_BridgeInventoryLocation_BRIDGEUNDERLOCATIONS[[#This Row],[Reported Inches]]/12))*100) + MOD(Table_hqolymsql14p_BridgeInventoryLocation_BRIDGEUNDERLOCATIONS[[#This Row],[Reported Inches]], 12)</f>
        <v>2311</v>
      </c>
    </row>
    <row r="1045" spans="1:28" x14ac:dyDescent="0.3">
      <c r="A1045">
        <v>1044</v>
      </c>
      <c r="B1045" t="s">
        <v>3430</v>
      </c>
      <c r="C1045" t="s">
        <v>3431</v>
      </c>
      <c r="D1045" t="s">
        <v>2314</v>
      </c>
      <c r="E1045">
        <v>0.25</v>
      </c>
      <c r="G1045">
        <v>0</v>
      </c>
      <c r="H1045" t="s">
        <v>3432</v>
      </c>
      <c r="I1045">
        <v>0.25</v>
      </c>
      <c r="J1045" t="s">
        <v>34</v>
      </c>
      <c r="K1045">
        <v>46.106492000000003</v>
      </c>
      <c r="L1045">
        <v>-122.882475</v>
      </c>
      <c r="M1045" t="s">
        <v>3433</v>
      </c>
      <c r="N1045" t="s">
        <v>2918</v>
      </c>
      <c r="O1045" t="s">
        <v>3434</v>
      </c>
      <c r="P1045">
        <v>103</v>
      </c>
      <c r="Q1045">
        <v>1701</v>
      </c>
      <c r="R1045">
        <v>1701</v>
      </c>
      <c r="S1045">
        <v>1701</v>
      </c>
      <c r="T1045">
        <v>1701</v>
      </c>
      <c r="W1045">
        <v>9999</v>
      </c>
      <c r="X1045" t="s">
        <v>38</v>
      </c>
      <c r="Y1045">
        <v>1</v>
      </c>
      <c r="Z1045">
        <f>ROUND(Table_hqolymsql14p_BridgeInventoryLocation_BRIDGEUNDERLOCATIONS[[#This Row],[VCMIN]] / 100, 0) * 12 + MOD(Table_hqolymsql14p_BridgeInventoryLocation_BRIDGEUNDERLOCATIONS[[#This Row],[VCMIN]], 100)</f>
        <v>205</v>
      </c>
      <c r="AA1045">
        <f>Table_hqolymsql14p_BridgeInventoryLocation_BRIDGEUNDERLOCATIONS[[#This Row],[VCMIN_Inches]]-3</f>
        <v>202</v>
      </c>
      <c r="AB104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046" spans="1:28" x14ac:dyDescent="0.3">
      <c r="A1046">
        <v>1045</v>
      </c>
      <c r="B1046" t="s">
        <v>275</v>
      </c>
      <c r="C1046" t="s">
        <v>276</v>
      </c>
      <c r="D1046" t="s">
        <v>2314</v>
      </c>
      <c r="E1046">
        <v>1.3620000000000001</v>
      </c>
      <c r="G1046">
        <v>0</v>
      </c>
      <c r="H1046" t="s">
        <v>62</v>
      </c>
      <c r="I1046">
        <v>1.36</v>
      </c>
      <c r="J1046" t="s">
        <v>34</v>
      </c>
      <c r="K1046">
        <v>47.497464999999998</v>
      </c>
      <c r="L1046">
        <v>-122.286603</v>
      </c>
      <c r="M1046" t="s">
        <v>277</v>
      </c>
      <c r="N1046" t="s">
        <v>278</v>
      </c>
      <c r="O1046" t="s">
        <v>65</v>
      </c>
      <c r="P1046">
        <v>240</v>
      </c>
      <c r="Q1046">
        <v>2508</v>
      </c>
      <c r="R1046">
        <v>2508</v>
      </c>
      <c r="S1046">
        <v>2508</v>
      </c>
      <c r="T1046">
        <v>2508</v>
      </c>
      <c r="U1046">
        <v>2200</v>
      </c>
      <c r="V1046">
        <v>2200</v>
      </c>
      <c r="X1046" t="s">
        <v>38</v>
      </c>
      <c r="Y1046">
        <v>1</v>
      </c>
      <c r="Z1046">
        <f>ROUND(Table_hqolymsql14p_BridgeInventoryLocation_BRIDGEUNDERLOCATIONS[[#This Row],[VCMIN]] / 100, 0) * 12 + MOD(Table_hqolymsql14p_BridgeInventoryLocation_BRIDGEUNDERLOCATIONS[[#This Row],[VCMIN]], 100)</f>
        <v>308</v>
      </c>
      <c r="AA1046">
        <f>Table_hqolymsql14p_BridgeInventoryLocation_BRIDGEUNDERLOCATIONS[[#This Row],[VCMIN_Inches]]-3</f>
        <v>305</v>
      </c>
      <c r="AB1046">
        <f>(TRUNC((Table_hqolymsql14p_BridgeInventoryLocation_BRIDGEUNDERLOCATIONS[[#This Row],[Reported Inches]]/12))*100) + MOD(Table_hqolymsql14p_BridgeInventoryLocation_BRIDGEUNDERLOCATIONS[[#This Row],[Reported Inches]], 12)</f>
        <v>2505</v>
      </c>
    </row>
    <row r="1047" spans="1:28" x14ac:dyDescent="0.3">
      <c r="A1047">
        <v>1046</v>
      </c>
      <c r="B1047" t="s">
        <v>1152</v>
      </c>
      <c r="C1047" t="s">
        <v>1153</v>
      </c>
      <c r="D1047" t="s">
        <v>2314</v>
      </c>
      <c r="E1047">
        <v>3.4000000000000002E-2</v>
      </c>
      <c r="G1047">
        <v>0</v>
      </c>
      <c r="H1047" t="s">
        <v>3435</v>
      </c>
      <c r="I1047">
        <v>0.03</v>
      </c>
      <c r="J1047" t="s">
        <v>34</v>
      </c>
      <c r="K1047">
        <v>47.594054</v>
      </c>
      <c r="L1047">
        <v>-122.321094</v>
      </c>
      <c r="M1047" t="s">
        <v>3436</v>
      </c>
      <c r="N1047" t="s">
        <v>1155</v>
      </c>
      <c r="O1047" t="s">
        <v>1156</v>
      </c>
      <c r="P1047">
        <v>1659</v>
      </c>
      <c r="Q1047">
        <v>4108</v>
      </c>
      <c r="R1047">
        <v>4108</v>
      </c>
      <c r="U1047">
        <v>4108</v>
      </c>
      <c r="V1047">
        <v>4108</v>
      </c>
      <c r="W1047">
        <v>9999</v>
      </c>
      <c r="X1047" t="s">
        <v>645</v>
      </c>
      <c r="Y1047">
        <v>1</v>
      </c>
      <c r="Z1047">
        <f>ROUND(Table_hqolymsql14p_BridgeInventoryLocation_BRIDGEUNDERLOCATIONS[[#This Row],[VCMIN]] / 100, 0) * 12 + MOD(Table_hqolymsql14p_BridgeInventoryLocation_BRIDGEUNDERLOCATIONS[[#This Row],[VCMIN]], 100)</f>
        <v>500</v>
      </c>
      <c r="AA1047">
        <f>Table_hqolymsql14p_BridgeInventoryLocation_BRIDGEUNDERLOCATIONS[[#This Row],[VCMIN_Inches]]-3</f>
        <v>497</v>
      </c>
      <c r="AB1047">
        <f>(TRUNC((Table_hqolymsql14p_BridgeInventoryLocation_BRIDGEUNDERLOCATIONS[[#This Row],[Reported Inches]]/12))*100) + MOD(Table_hqolymsql14p_BridgeInventoryLocation_BRIDGEUNDERLOCATIONS[[#This Row],[Reported Inches]], 12)</f>
        <v>4105</v>
      </c>
    </row>
    <row r="1048" spans="1:28" x14ac:dyDescent="0.3">
      <c r="A1048">
        <v>1047</v>
      </c>
      <c r="B1048" t="s">
        <v>1792</v>
      </c>
      <c r="C1048" t="s">
        <v>1793</v>
      </c>
      <c r="D1048" t="s">
        <v>2314</v>
      </c>
      <c r="E1048">
        <v>12.26</v>
      </c>
      <c r="G1048">
        <v>0</v>
      </c>
      <c r="H1048" t="s">
        <v>120</v>
      </c>
      <c r="I1048">
        <v>12.26</v>
      </c>
      <c r="J1048" t="s">
        <v>34</v>
      </c>
      <c r="K1048">
        <v>46.248742999999997</v>
      </c>
      <c r="L1048">
        <v>-119.12625199999999</v>
      </c>
      <c r="M1048" t="s">
        <v>1794</v>
      </c>
      <c r="N1048" t="s">
        <v>1795</v>
      </c>
      <c r="O1048" t="s">
        <v>123</v>
      </c>
      <c r="P1048">
        <v>307</v>
      </c>
      <c r="Q1048">
        <v>1901</v>
      </c>
      <c r="R1048">
        <v>1803</v>
      </c>
      <c r="S1048">
        <v>1901</v>
      </c>
      <c r="T1048">
        <v>1803</v>
      </c>
      <c r="U1048">
        <v>2111</v>
      </c>
      <c r="V1048">
        <v>2002</v>
      </c>
      <c r="W1048">
        <v>9999</v>
      </c>
      <c r="X1048" t="s">
        <v>38</v>
      </c>
      <c r="Y1048">
        <v>1</v>
      </c>
      <c r="Z1048">
        <f>ROUND(Table_hqolymsql14p_BridgeInventoryLocation_BRIDGEUNDERLOCATIONS[[#This Row],[VCMIN]] / 100, 0) * 12 + MOD(Table_hqolymsql14p_BridgeInventoryLocation_BRIDGEUNDERLOCATIONS[[#This Row],[VCMIN]], 100)</f>
        <v>219</v>
      </c>
      <c r="AA1048">
        <f>Table_hqolymsql14p_BridgeInventoryLocation_BRIDGEUNDERLOCATIONS[[#This Row],[VCMIN_Inches]]-3</f>
        <v>216</v>
      </c>
      <c r="AB1048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049" spans="1:28" x14ac:dyDescent="0.3">
      <c r="A1049">
        <v>1048</v>
      </c>
      <c r="B1049" t="s">
        <v>2043</v>
      </c>
      <c r="C1049" t="s">
        <v>2044</v>
      </c>
      <c r="D1049" t="s">
        <v>2314</v>
      </c>
      <c r="E1049">
        <v>11.18</v>
      </c>
      <c r="G1049">
        <v>0</v>
      </c>
      <c r="H1049" t="s">
        <v>391</v>
      </c>
      <c r="I1049">
        <v>11.19</v>
      </c>
      <c r="J1049" t="s">
        <v>34</v>
      </c>
      <c r="K1049">
        <v>47.660629</v>
      </c>
      <c r="L1049">
        <v>-122.135158</v>
      </c>
      <c r="M1049" t="s">
        <v>2045</v>
      </c>
      <c r="N1049" t="s">
        <v>2046</v>
      </c>
      <c r="O1049" t="s">
        <v>394</v>
      </c>
      <c r="P1049">
        <v>254</v>
      </c>
      <c r="Q1049">
        <v>1603</v>
      </c>
      <c r="R1049">
        <v>1602</v>
      </c>
      <c r="S1049">
        <v>1603</v>
      </c>
      <c r="T1049">
        <v>1602</v>
      </c>
      <c r="U1049">
        <v>1801</v>
      </c>
      <c r="V1049">
        <v>1707</v>
      </c>
      <c r="W1049">
        <v>9999</v>
      </c>
      <c r="X1049" t="s">
        <v>38</v>
      </c>
      <c r="Y1049">
        <v>1</v>
      </c>
      <c r="Z1049">
        <f>ROUND(Table_hqolymsql14p_BridgeInventoryLocation_BRIDGEUNDERLOCATIONS[[#This Row],[VCMIN]] / 100, 0) * 12 + MOD(Table_hqolymsql14p_BridgeInventoryLocation_BRIDGEUNDERLOCATIONS[[#This Row],[VCMIN]], 100)</f>
        <v>194</v>
      </c>
      <c r="AA1049">
        <f>Table_hqolymsql14p_BridgeInventoryLocation_BRIDGEUNDERLOCATIONS[[#This Row],[VCMIN_Inches]]-3</f>
        <v>191</v>
      </c>
      <c r="AB1049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050" spans="1:28" x14ac:dyDescent="0.3">
      <c r="A1050">
        <v>1049</v>
      </c>
      <c r="B1050" t="s">
        <v>1005</v>
      </c>
      <c r="C1050" t="s">
        <v>1006</v>
      </c>
      <c r="D1050" t="s">
        <v>2314</v>
      </c>
      <c r="E1050">
        <v>82.28</v>
      </c>
      <c r="G1050">
        <v>0</v>
      </c>
      <c r="H1050" t="s">
        <v>92</v>
      </c>
      <c r="I1050">
        <v>82.31</v>
      </c>
      <c r="J1050" t="s">
        <v>34</v>
      </c>
      <c r="K1050">
        <v>46.215045000000003</v>
      </c>
      <c r="L1050">
        <v>-119.74450299999999</v>
      </c>
      <c r="M1050" t="s">
        <v>168</v>
      </c>
      <c r="N1050" t="s">
        <v>444</v>
      </c>
      <c r="O1050" t="s">
        <v>1007</v>
      </c>
      <c r="P1050">
        <v>414</v>
      </c>
      <c r="Q1050">
        <v>1803</v>
      </c>
      <c r="R1050">
        <v>1709</v>
      </c>
      <c r="S1050">
        <v>1803</v>
      </c>
      <c r="T1050">
        <v>1709</v>
      </c>
      <c r="U1050">
        <v>1606</v>
      </c>
      <c r="V1050">
        <v>1606</v>
      </c>
      <c r="W1050">
        <v>9999</v>
      </c>
      <c r="X1050" t="s">
        <v>38</v>
      </c>
      <c r="Y1050">
        <v>1</v>
      </c>
      <c r="Z1050">
        <f>ROUND(Table_hqolymsql14p_BridgeInventoryLocation_BRIDGEUNDERLOCATIONS[[#This Row],[VCMIN]] / 100, 0) * 12 + MOD(Table_hqolymsql14p_BridgeInventoryLocation_BRIDGEUNDERLOCATIONS[[#This Row],[VCMIN]], 100)</f>
        <v>213</v>
      </c>
      <c r="AA1050">
        <f>Table_hqolymsql14p_BridgeInventoryLocation_BRIDGEUNDERLOCATIONS[[#This Row],[VCMIN_Inches]]-3</f>
        <v>210</v>
      </c>
      <c r="AB1050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051" spans="1:28" x14ac:dyDescent="0.3">
      <c r="A1051">
        <v>1050</v>
      </c>
      <c r="B1051" t="s">
        <v>932</v>
      </c>
      <c r="C1051" t="s">
        <v>933</v>
      </c>
      <c r="D1051" t="s">
        <v>2314</v>
      </c>
      <c r="E1051">
        <v>0.14899999999999999</v>
      </c>
      <c r="G1051">
        <v>0</v>
      </c>
      <c r="H1051" t="s">
        <v>3437</v>
      </c>
      <c r="I1051">
        <v>0.15</v>
      </c>
      <c r="J1051" t="s">
        <v>34</v>
      </c>
      <c r="K1051">
        <v>47.634186999999997</v>
      </c>
      <c r="L1051">
        <v>-122.143069</v>
      </c>
      <c r="M1051" t="s">
        <v>3438</v>
      </c>
      <c r="N1051" t="s">
        <v>935</v>
      </c>
      <c r="O1051" t="s">
        <v>394</v>
      </c>
      <c r="P1051">
        <v>325</v>
      </c>
      <c r="Q1051">
        <v>1906</v>
      </c>
      <c r="R1051">
        <v>1901</v>
      </c>
      <c r="S1051">
        <v>1906</v>
      </c>
      <c r="T1051">
        <v>1901</v>
      </c>
      <c r="W1051">
        <v>9999</v>
      </c>
      <c r="X1051" t="s">
        <v>89</v>
      </c>
      <c r="Y1051">
        <v>1</v>
      </c>
      <c r="Z1051">
        <f>ROUND(Table_hqolymsql14p_BridgeInventoryLocation_BRIDGEUNDERLOCATIONS[[#This Row],[VCMIN]] / 100, 0) * 12 + MOD(Table_hqolymsql14p_BridgeInventoryLocation_BRIDGEUNDERLOCATIONS[[#This Row],[VCMIN]], 100)</f>
        <v>229</v>
      </c>
      <c r="AA1051">
        <f>Table_hqolymsql14p_BridgeInventoryLocation_BRIDGEUNDERLOCATIONS[[#This Row],[VCMIN_Inches]]-3</f>
        <v>226</v>
      </c>
      <c r="AB1051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052" spans="1:28" x14ac:dyDescent="0.3">
      <c r="A1052">
        <v>1051</v>
      </c>
      <c r="B1052" t="s">
        <v>2230</v>
      </c>
      <c r="C1052" t="s">
        <v>2231</v>
      </c>
      <c r="D1052" t="s">
        <v>2314</v>
      </c>
      <c r="E1052">
        <v>49.91</v>
      </c>
      <c r="G1052">
        <v>0</v>
      </c>
      <c r="H1052" t="s">
        <v>110</v>
      </c>
      <c r="I1052">
        <v>49.84</v>
      </c>
      <c r="J1052" t="s">
        <v>34</v>
      </c>
      <c r="K1052">
        <v>46.284661999999997</v>
      </c>
      <c r="L1052">
        <v>-122.902497</v>
      </c>
      <c r="M1052" t="s">
        <v>2232</v>
      </c>
      <c r="N1052" t="s">
        <v>2233</v>
      </c>
      <c r="O1052" t="s">
        <v>113</v>
      </c>
      <c r="P1052">
        <v>290</v>
      </c>
      <c r="Q1052">
        <v>1609</v>
      </c>
      <c r="R1052">
        <v>1604</v>
      </c>
      <c r="S1052">
        <v>1609</v>
      </c>
      <c r="T1052">
        <v>1604</v>
      </c>
      <c r="U1052">
        <v>1710</v>
      </c>
      <c r="V1052">
        <v>1704</v>
      </c>
      <c r="W1052">
        <v>9999</v>
      </c>
      <c r="X1052" t="s">
        <v>38</v>
      </c>
      <c r="Y1052">
        <v>1</v>
      </c>
      <c r="Z1052">
        <f>ROUND(Table_hqolymsql14p_BridgeInventoryLocation_BRIDGEUNDERLOCATIONS[[#This Row],[VCMIN]] / 100, 0) * 12 + MOD(Table_hqolymsql14p_BridgeInventoryLocation_BRIDGEUNDERLOCATIONS[[#This Row],[VCMIN]], 100)</f>
        <v>196</v>
      </c>
      <c r="AA1052">
        <f>Table_hqolymsql14p_BridgeInventoryLocation_BRIDGEUNDERLOCATIONS[[#This Row],[VCMIN_Inches]]-3</f>
        <v>193</v>
      </c>
      <c r="AB1052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053" spans="1:28" x14ac:dyDescent="0.3">
      <c r="A1053">
        <v>1052</v>
      </c>
      <c r="B1053" t="s">
        <v>2964</v>
      </c>
      <c r="C1053" t="s">
        <v>2965</v>
      </c>
      <c r="D1053" t="s">
        <v>2314</v>
      </c>
      <c r="E1053">
        <v>32.057000000000002</v>
      </c>
      <c r="G1053">
        <v>0</v>
      </c>
      <c r="H1053" t="s">
        <v>344</v>
      </c>
      <c r="I1053">
        <v>38.32</v>
      </c>
      <c r="J1053" t="s">
        <v>34</v>
      </c>
      <c r="K1053">
        <v>47.702849999999998</v>
      </c>
      <c r="L1053">
        <v>-122.344584</v>
      </c>
      <c r="M1053" t="s">
        <v>345</v>
      </c>
      <c r="N1053" t="s">
        <v>426</v>
      </c>
      <c r="O1053" t="s">
        <v>2089</v>
      </c>
      <c r="P1053">
        <v>254</v>
      </c>
      <c r="Q1053">
        <v>1704</v>
      </c>
      <c r="R1053">
        <v>1511</v>
      </c>
      <c r="S1053">
        <v>1704</v>
      </c>
      <c r="T1053">
        <v>1511</v>
      </c>
      <c r="U1053">
        <v>1705</v>
      </c>
      <c r="V1053">
        <v>1511</v>
      </c>
      <c r="W1053">
        <v>9999</v>
      </c>
      <c r="X1053" t="s">
        <v>38</v>
      </c>
      <c r="Y1053">
        <v>1</v>
      </c>
      <c r="Z1053">
        <f>ROUND(Table_hqolymsql14p_BridgeInventoryLocation_BRIDGEUNDERLOCATIONS[[#This Row],[VCMIN]] / 100, 0) * 12 + MOD(Table_hqolymsql14p_BridgeInventoryLocation_BRIDGEUNDERLOCATIONS[[#This Row],[VCMIN]], 100)</f>
        <v>191</v>
      </c>
      <c r="AA1053">
        <f>Table_hqolymsql14p_BridgeInventoryLocation_BRIDGEUNDERLOCATIONS[[#This Row],[VCMIN_Inches]]-3</f>
        <v>188</v>
      </c>
      <c r="AB1053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054" spans="1:28" x14ac:dyDescent="0.3">
      <c r="A1054">
        <v>1053</v>
      </c>
      <c r="B1054" t="s">
        <v>2075</v>
      </c>
      <c r="C1054" t="s">
        <v>2076</v>
      </c>
      <c r="D1054" t="s">
        <v>2314</v>
      </c>
      <c r="E1054">
        <v>6.15</v>
      </c>
      <c r="G1054">
        <v>0</v>
      </c>
      <c r="H1054" t="s">
        <v>33</v>
      </c>
      <c r="I1054">
        <v>8.09</v>
      </c>
      <c r="J1054" t="s">
        <v>34</v>
      </c>
      <c r="K1054">
        <v>47.578611000000002</v>
      </c>
      <c r="L1054">
        <v>-122.21273600000001</v>
      </c>
      <c r="M1054" t="s">
        <v>2077</v>
      </c>
      <c r="N1054" t="s">
        <v>2078</v>
      </c>
      <c r="O1054" t="s">
        <v>37</v>
      </c>
      <c r="P1054">
        <v>255</v>
      </c>
      <c r="Q1054">
        <v>2202</v>
      </c>
      <c r="R1054">
        <v>2107</v>
      </c>
      <c r="S1054">
        <v>2202</v>
      </c>
      <c r="T1054">
        <v>2107</v>
      </c>
      <c r="U1054">
        <v>2503</v>
      </c>
      <c r="V1054">
        <v>2305</v>
      </c>
      <c r="W1054">
        <v>9999</v>
      </c>
      <c r="X1054" t="s">
        <v>38</v>
      </c>
      <c r="Y1054">
        <v>1</v>
      </c>
      <c r="Z1054">
        <f>ROUND(Table_hqolymsql14p_BridgeInventoryLocation_BRIDGEUNDERLOCATIONS[[#This Row],[VCMIN]] / 100, 0) * 12 + MOD(Table_hqolymsql14p_BridgeInventoryLocation_BRIDGEUNDERLOCATIONS[[#This Row],[VCMIN]], 100)</f>
        <v>259</v>
      </c>
      <c r="AA1054">
        <f>Table_hqolymsql14p_BridgeInventoryLocation_BRIDGEUNDERLOCATIONS[[#This Row],[VCMIN_Inches]]-3</f>
        <v>256</v>
      </c>
      <c r="AB1054">
        <f>(TRUNC((Table_hqolymsql14p_BridgeInventoryLocation_BRIDGEUNDERLOCATIONS[[#This Row],[Reported Inches]]/12))*100) + MOD(Table_hqolymsql14p_BridgeInventoryLocation_BRIDGEUNDERLOCATIONS[[#This Row],[Reported Inches]], 12)</f>
        <v>2104</v>
      </c>
    </row>
    <row r="1055" spans="1:28" x14ac:dyDescent="0.3">
      <c r="A1055">
        <v>1054</v>
      </c>
      <c r="B1055" t="s">
        <v>1986</v>
      </c>
      <c r="C1055" t="s">
        <v>1987</v>
      </c>
      <c r="D1055" t="s">
        <v>2314</v>
      </c>
      <c r="E1055">
        <v>0.51700000000000002</v>
      </c>
      <c r="G1055">
        <v>0</v>
      </c>
      <c r="H1055" t="s">
        <v>3439</v>
      </c>
      <c r="I1055">
        <v>0.52</v>
      </c>
      <c r="J1055" t="s">
        <v>34</v>
      </c>
      <c r="K1055">
        <v>46.257173000000002</v>
      </c>
      <c r="L1055">
        <v>-119.261449</v>
      </c>
      <c r="M1055" t="s">
        <v>3440</v>
      </c>
      <c r="N1055" t="s">
        <v>1989</v>
      </c>
      <c r="O1055" t="s">
        <v>1990</v>
      </c>
      <c r="P1055">
        <v>368</v>
      </c>
      <c r="Q1055">
        <v>1802</v>
      </c>
      <c r="R1055">
        <v>1802</v>
      </c>
      <c r="S1055">
        <v>1802</v>
      </c>
      <c r="T1055">
        <v>1802</v>
      </c>
      <c r="W1055">
        <v>9999</v>
      </c>
      <c r="X1055" t="s">
        <v>89</v>
      </c>
      <c r="Y1055">
        <v>1</v>
      </c>
      <c r="Z1055">
        <f>ROUND(Table_hqolymsql14p_BridgeInventoryLocation_BRIDGEUNDERLOCATIONS[[#This Row],[VCMIN]] / 100, 0) * 12 + MOD(Table_hqolymsql14p_BridgeInventoryLocation_BRIDGEUNDERLOCATIONS[[#This Row],[VCMIN]], 100)</f>
        <v>218</v>
      </c>
      <c r="AA1055">
        <f>Table_hqolymsql14p_BridgeInventoryLocation_BRIDGEUNDERLOCATIONS[[#This Row],[VCMIN_Inches]]-3</f>
        <v>215</v>
      </c>
      <c r="AB1055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056" spans="1:28" x14ac:dyDescent="0.3">
      <c r="A1056">
        <v>1055</v>
      </c>
      <c r="B1056" t="s">
        <v>771</v>
      </c>
      <c r="C1056" t="s">
        <v>772</v>
      </c>
      <c r="D1056" t="s">
        <v>2314</v>
      </c>
      <c r="E1056">
        <v>0.218</v>
      </c>
      <c r="G1056">
        <v>0</v>
      </c>
      <c r="H1056" t="s">
        <v>3441</v>
      </c>
      <c r="I1056">
        <v>0.22</v>
      </c>
      <c r="J1056" t="s">
        <v>34</v>
      </c>
      <c r="K1056">
        <v>46.416536000000001</v>
      </c>
      <c r="L1056">
        <v>-120.314173</v>
      </c>
      <c r="M1056" t="s">
        <v>3442</v>
      </c>
      <c r="N1056" t="s">
        <v>774</v>
      </c>
      <c r="O1056" t="s">
        <v>95</v>
      </c>
      <c r="P1056">
        <v>238</v>
      </c>
      <c r="Q1056">
        <v>1602</v>
      </c>
      <c r="R1056">
        <v>1602</v>
      </c>
      <c r="U1056">
        <v>1602</v>
      </c>
      <c r="V1056">
        <v>1602</v>
      </c>
      <c r="W1056">
        <v>9999</v>
      </c>
      <c r="X1056" t="s">
        <v>239</v>
      </c>
      <c r="Y1056">
        <v>1</v>
      </c>
      <c r="Z1056">
        <f>ROUND(Table_hqolymsql14p_BridgeInventoryLocation_BRIDGEUNDERLOCATIONS[[#This Row],[VCMIN]] / 100, 0) * 12 + MOD(Table_hqolymsql14p_BridgeInventoryLocation_BRIDGEUNDERLOCATIONS[[#This Row],[VCMIN]], 100)</f>
        <v>194</v>
      </c>
      <c r="AA1056">
        <f>Table_hqolymsql14p_BridgeInventoryLocation_BRIDGEUNDERLOCATIONS[[#This Row],[VCMIN_Inches]]-3</f>
        <v>191</v>
      </c>
      <c r="AB1056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057" spans="1:28" x14ac:dyDescent="0.3">
      <c r="A1057">
        <v>1056</v>
      </c>
      <c r="B1057" t="s">
        <v>1099</v>
      </c>
      <c r="C1057" t="s">
        <v>1100</v>
      </c>
      <c r="D1057" t="s">
        <v>2314</v>
      </c>
      <c r="E1057">
        <v>15.96</v>
      </c>
      <c r="G1057">
        <v>0</v>
      </c>
      <c r="H1057" t="s">
        <v>201</v>
      </c>
      <c r="I1057">
        <v>18.04</v>
      </c>
      <c r="J1057" t="s">
        <v>34</v>
      </c>
      <c r="K1057">
        <v>47.40269</v>
      </c>
      <c r="L1057">
        <v>-122.624484</v>
      </c>
      <c r="M1057" t="s">
        <v>1101</v>
      </c>
      <c r="N1057" t="s">
        <v>1102</v>
      </c>
      <c r="O1057" t="s">
        <v>204</v>
      </c>
      <c r="P1057">
        <v>282</v>
      </c>
      <c r="Q1057">
        <v>1809</v>
      </c>
      <c r="R1057">
        <v>1706</v>
      </c>
      <c r="S1057">
        <v>1809</v>
      </c>
      <c r="T1057">
        <v>1706</v>
      </c>
      <c r="U1057">
        <v>1900</v>
      </c>
      <c r="V1057">
        <v>1706</v>
      </c>
      <c r="W1057">
        <v>9999</v>
      </c>
      <c r="X1057" t="s">
        <v>38</v>
      </c>
      <c r="Y1057">
        <v>1</v>
      </c>
      <c r="Z1057">
        <f>ROUND(Table_hqolymsql14p_BridgeInventoryLocation_BRIDGEUNDERLOCATIONS[[#This Row],[VCMIN]] / 100, 0) * 12 + MOD(Table_hqolymsql14p_BridgeInventoryLocation_BRIDGEUNDERLOCATIONS[[#This Row],[VCMIN]], 100)</f>
        <v>210</v>
      </c>
      <c r="AA1057">
        <f>Table_hqolymsql14p_BridgeInventoryLocation_BRIDGEUNDERLOCATIONS[[#This Row],[VCMIN_Inches]]-3</f>
        <v>207</v>
      </c>
      <c r="AB105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058" spans="1:28" x14ac:dyDescent="0.3">
      <c r="A1058">
        <v>1057</v>
      </c>
      <c r="B1058" t="s">
        <v>3443</v>
      </c>
      <c r="C1058" t="s">
        <v>3444</v>
      </c>
      <c r="D1058" t="s">
        <v>2314</v>
      </c>
      <c r="E1058">
        <v>0.59099999999999997</v>
      </c>
      <c r="G1058">
        <v>0</v>
      </c>
      <c r="H1058" t="s">
        <v>3445</v>
      </c>
      <c r="I1058">
        <v>0.59</v>
      </c>
      <c r="J1058" t="s">
        <v>34</v>
      </c>
      <c r="K1058">
        <v>46.539239999999999</v>
      </c>
      <c r="L1058">
        <v>-120.473934</v>
      </c>
      <c r="M1058" t="s">
        <v>2727</v>
      </c>
      <c r="N1058" t="s">
        <v>1694</v>
      </c>
      <c r="O1058" t="s">
        <v>3446</v>
      </c>
      <c r="P1058">
        <v>1206</v>
      </c>
      <c r="Q1058">
        <v>2907</v>
      </c>
      <c r="R1058">
        <v>2905</v>
      </c>
      <c r="S1058">
        <v>2907</v>
      </c>
      <c r="T1058">
        <v>2905</v>
      </c>
      <c r="W1058">
        <v>9999</v>
      </c>
      <c r="X1058" t="s">
        <v>239</v>
      </c>
      <c r="Y1058">
        <v>1</v>
      </c>
      <c r="Z1058">
        <f>ROUND(Table_hqolymsql14p_BridgeInventoryLocation_BRIDGEUNDERLOCATIONS[[#This Row],[VCMIN]] / 100, 0) * 12 + MOD(Table_hqolymsql14p_BridgeInventoryLocation_BRIDGEUNDERLOCATIONS[[#This Row],[VCMIN]], 100)</f>
        <v>353</v>
      </c>
      <c r="AA1058">
        <f>Table_hqolymsql14p_BridgeInventoryLocation_BRIDGEUNDERLOCATIONS[[#This Row],[VCMIN_Inches]]-3</f>
        <v>350</v>
      </c>
      <c r="AB1058">
        <f>(TRUNC((Table_hqolymsql14p_BridgeInventoryLocation_BRIDGEUNDERLOCATIONS[[#This Row],[Reported Inches]]/12))*100) + MOD(Table_hqolymsql14p_BridgeInventoryLocation_BRIDGEUNDERLOCATIONS[[#This Row],[Reported Inches]], 12)</f>
        <v>2902</v>
      </c>
    </row>
    <row r="1059" spans="1:28" x14ac:dyDescent="0.3">
      <c r="A1059">
        <v>1058</v>
      </c>
      <c r="B1059" t="s">
        <v>736</v>
      </c>
      <c r="C1059" t="s">
        <v>737</v>
      </c>
      <c r="D1059" t="s">
        <v>2314</v>
      </c>
      <c r="E1059">
        <v>0.436</v>
      </c>
      <c r="G1059">
        <v>0</v>
      </c>
      <c r="H1059" t="s">
        <v>3447</v>
      </c>
      <c r="I1059">
        <v>0.44</v>
      </c>
      <c r="J1059" t="s">
        <v>34</v>
      </c>
      <c r="K1059">
        <v>47.652374000000002</v>
      </c>
      <c r="L1059">
        <v>-117.395229</v>
      </c>
      <c r="M1059" t="s">
        <v>3448</v>
      </c>
      <c r="N1059" t="s">
        <v>739</v>
      </c>
      <c r="O1059" t="s">
        <v>37</v>
      </c>
      <c r="P1059">
        <v>228</v>
      </c>
      <c r="Q1059">
        <v>1704</v>
      </c>
      <c r="R1059">
        <v>1703</v>
      </c>
      <c r="U1059">
        <v>1704</v>
      </c>
      <c r="V1059">
        <v>1703</v>
      </c>
      <c r="W1059">
        <v>9999</v>
      </c>
      <c r="X1059" t="s">
        <v>38</v>
      </c>
      <c r="Y1059">
        <v>1</v>
      </c>
      <c r="Z1059">
        <f>ROUND(Table_hqolymsql14p_BridgeInventoryLocation_BRIDGEUNDERLOCATIONS[[#This Row],[VCMIN]] / 100, 0) * 12 + MOD(Table_hqolymsql14p_BridgeInventoryLocation_BRIDGEUNDERLOCATIONS[[#This Row],[VCMIN]], 100)</f>
        <v>207</v>
      </c>
      <c r="AA1059">
        <f>Table_hqolymsql14p_BridgeInventoryLocation_BRIDGEUNDERLOCATIONS[[#This Row],[VCMIN_Inches]]-3</f>
        <v>204</v>
      </c>
      <c r="AB1059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060" spans="1:28" x14ac:dyDescent="0.3">
      <c r="A1060">
        <v>1059</v>
      </c>
      <c r="B1060" t="s">
        <v>3449</v>
      </c>
      <c r="C1060" t="s">
        <v>3450</v>
      </c>
      <c r="D1060" t="s">
        <v>2314</v>
      </c>
      <c r="E1060">
        <v>0.34799999999999998</v>
      </c>
      <c r="G1060">
        <v>0</v>
      </c>
      <c r="H1060" t="s">
        <v>3451</v>
      </c>
      <c r="I1060">
        <v>0.35</v>
      </c>
      <c r="J1060" t="s">
        <v>34</v>
      </c>
      <c r="K1060">
        <v>47.299861</v>
      </c>
      <c r="L1060">
        <v>-122.25278</v>
      </c>
      <c r="M1060" t="s">
        <v>3452</v>
      </c>
      <c r="N1060" t="s">
        <v>3453</v>
      </c>
      <c r="O1060" t="s">
        <v>3454</v>
      </c>
      <c r="P1060">
        <v>273</v>
      </c>
      <c r="Q1060">
        <v>1606</v>
      </c>
      <c r="R1060">
        <v>1606</v>
      </c>
      <c r="S1060">
        <v>1606</v>
      </c>
      <c r="T1060">
        <v>1606</v>
      </c>
      <c r="W1060">
        <v>9999</v>
      </c>
      <c r="X1060" t="s">
        <v>38</v>
      </c>
      <c r="Y1060">
        <v>1</v>
      </c>
      <c r="Z1060">
        <f>ROUND(Table_hqolymsql14p_BridgeInventoryLocation_BRIDGEUNDERLOCATIONS[[#This Row],[VCMIN]] / 100, 0) * 12 + MOD(Table_hqolymsql14p_BridgeInventoryLocation_BRIDGEUNDERLOCATIONS[[#This Row],[VCMIN]], 100)</f>
        <v>198</v>
      </c>
      <c r="AA1060">
        <f>Table_hqolymsql14p_BridgeInventoryLocation_BRIDGEUNDERLOCATIONS[[#This Row],[VCMIN_Inches]]-3</f>
        <v>195</v>
      </c>
      <c r="AB106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061" spans="1:28" x14ac:dyDescent="0.3">
      <c r="A1061">
        <v>1060</v>
      </c>
      <c r="B1061" t="s">
        <v>3455</v>
      </c>
      <c r="C1061" t="s">
        <v>3456</v>
      </c>
      <c r="D1061" t="s">
        <v>2314</v>
      </c>
      <c r="E1061">
        <v>15.23</v>
      </c>
      <c r="G1061">
        <v>0</v>
      </c>
      <c r="H1061" t="s">
        <v>2658</v>
      </c>
      <c r="I1061">
        <v>15.23</v>
      </c>
      <c r="J1061" t="s">
        <v>34</v>
      </c>
      <c r="K1061">
        <v>47.408611999999998</v>
      </c>
      <c r="L1061">
        <v>-122.038234</v>
      </c>
      <c r="M1061" t="s">
        <v>3457</v>
      </c>
      <c r="N1061" t="s">
        <v>48</v>
      </c>
      <c r="O1061" t="s">
        <v>3458</v>
      </c>
      <c r="P1061">
        <v>603</v>
      </c>
      <c r="Q1061">
        <v>2900</v>
      </c>
      <c r="R1061">
        <v>2900</v>
      </c>
      <c r="S1061">
        <v>2900</v>
      </c>
      <c r="T1061">
        <v>2900</v>
      </c>
      <c r="W1061">
        <v>9999</v>
      </c>
      <c r="X1061" t="s">
        <v>38</v>
      </c>
      <c r="Y1061">
        <v>1</v>
      </c>
      <c r="Z1061">
        <f>ROUND(Table_hqolymsql14p_BridgeInventoryLocation_BRIDGEUNDERLOCATIONS[[#This Row],[VCMIN]] / 100, 0) * 12 + MOD(Table_hqolymsql14p_BridgeInventoryLocation_BRIDGEUNDERLOCATIONS[[#This Row],[VCMIN]], 100)</f>
        <v>348</v>
      </c>
      <c r="AA1061">
        <f>Table_hqolymsql14p_BridgeInventoryLocation_BRIDGEUNDERLOCATIONS[[#This Row],[VCMIN_Inches]]-3</f>
        <v>345</v>
      </c>
      <c r="AB1061">
        <f>(TRUNC((Table_hqolymsql14p_BridgeInventoryLocation_BRIDGEUNDERLOCATIONS[[#This Row],[Reported Inches]]/12))*100) + MOD(Table_hqolymsql14p_BridgeInventoryLocation_BRIDGEUNDERLOCATIONS[[#This Row],[Reported Inches]], 12)</f>
        <v>2809</v>
      </c>
    </row>
    <row r="1062" spans="1:28" x14ac:dyDescent="0.3">
      <c r="A1062">
        <v>1061</v>
      </c>
      <c r="B1062" t="s">
        <v>618</v>
      </c>
      <c r="C1062" t="s">
        <v>619</v>
      </c>
      <c r="D1062" t="s">
        <v>2314</v>
      </c>
      <c r="E1062">
        <v>0.20100000000000001</v>
      </c>
      <c r="G1062">
        <v>0</v>
      </c>
      <c r="H1062" t="s">
        <v>3459</v>
      </c>
      <c r="I1062">
        <v>0.2</v>
      </c>
      <c r="J1062" t="s">
        <v>34</v>
      </c>
      <c r="K1062">
        <v>47.589854000000003</v>
      </c>
      <c r="L1062">
        <v>-122.302565</v>
      </c>
      <c r="M1062" t="s">
        <v>3460</v>
      </c>
      <c r="N1062" t="s">
        <v>37</v>
      </c>
      <c r="O1062" t="s">
        <v>621</v>
      </c>
      <c r="P1062">
        <v>2012</v>
      </c>
      <c r="Q1062">
        <v>1503</v>
      </c>
      <c r="R1062">
        <v>1503</v>
      </c>
      <c r="S1062">
        <v>1503</v>
      </c>
      <c r="T1062">
        <v>1503</v>
      </c>
      <c r="W1062">
        <v>9999</v>
      </c>
      <c r="X1062" t="s">
        <v>89</v>
      </c>
      <c r="Y1062">
        <v>1</v>
      </c>
      <c r="Z1062">
        <f>ROUND(Table_hqolymsql14p_BridgeInventoryLocation_BRIDGEUNDERLOCATIONS[[#This Row],[VCMIN]] / 100, 0) * 12 + MOD(Table_hqolymsql14p_BridgeInventoryLocation_BRIDGEUNDERLOCATIONS[[#This Row],[VCMIN]], 100)</f>
        <v>183</v>
      </c>
      <c r="AA1062">
        <f>Table_hqolymsql14p_BridgeInventoryLocation_BRIDGEUNDERLOCATIONS[[#This Row],[VCMIN_Inches]]-3</f>
        <v>180</v>
      </c>
      <c r="AB1062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063" spans="1:28" x14ac:dyDescent="0.3">
      <c r="A1063">
        <v>1062</v>
      </c>
      <c r="B1063" t="s">
        <v>2440</v>
      </c>
      <c r="C1063" t="s">
        <v>2441</v>
      </c>
      <c r="D1063" t="s">
        <v>2314</v>
      </c>
      <c r="E1063">
        <v>2.88</v>
      </c>
      <c r="G1063">
        <v>0</v>
      </c>
      <c r="H1063" t="s">
        <v>98</v>
      </c>
      <c r="I1063">
        <v>2.88</v>
      </c>
      <c r="J1063" t="s">
        <v>34</v>
      </c>
      <c r="K1063">
        <v>47.469669000000003</v>
      </c>
      <c r="L1063">
        <v>-122.20641000000001</v>
      </c>
      <c r="M1063" t="s">
        <v>2442</v>
      </c>
      <c r="N1063" t="s">
        <v>2443</v>
      </c>
      <c r="O1063" t="s">
        <v>101</v>
      </c>
      <c r="P1063">
        <v>520</v>
      </c>
      <c r="Q1063">
        <v>1709</v>
      </c>
      <c r="R1063">
        <v>1709</v>
      </c>
      <c r="S1063">
        <v>1709</v>
      </c>
      <c r="T1063">
        <v>1709</v>
      </c>
      <c r="U1063">
        <v>1800</v>
      </c>
      <c r="V1063">
        <v>1800</v>
      </c>
      <c r="W1063">
        <v>9999</v>
      </c>
      <c r="X1063" t="s">
        <v>38</v>
      </c>
      <c r="Y1063">
        <v>1</v>
      </c>
      <c r="Z1063">
        <f>ROUND(Table_hqolymsql14p_BridgeInventoryLocation_BRIDGEUNDERLOCATIONS[[#This Row],[VCMIN]] / 100, 0) * 12 + MOD(Table_hqolymsql14p_BridgeInventoryLocation_BRIDGEUNDERLOCATIONS[[#This Row],[VCMIN]], 100)</f>
        <v>213</v>
      </c>
      <c r="AA1063">
        <f>Table_hqolymsql14p_BridgeInventoryLocation_BRIDGEUNDERLOCATIONS[[#This Row],[VCMIN_Inches]]-3</f>
        <v>210</v>
      </c>
      <c r="AB1063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064" spans="1:28" x14ac:dyDescent="0.3">
      <c r="A1064">
        <v>1063</v>
      </c>
      <c r="B1064" t="s">
        <v>3461</v>
      </c>
      <c r="C1064" t="s">
        <v>3462</v>
      </c>
      <c r="D1064" t="s">
        <v>2314</v>
      </c>
      <c r="E1064">
        <v>3.5000000000000003E-2</v>
      </c>
      <c r="G1064">
        <v>0</v>
      </c>
      <c r="H1064" t="s">
        <v>3463</v>
      </c>
      <c r="I1064">
        <v>0.03</v>
      </c>
      <c r="J1064" t="s">
        <v>34</v>
      </c>
      <c r="K1064">
        <v>46.702857999999999</v>
      </c>
      <c r="L1064">
        <v>-117.467682</v>
      </c>
      <c r="M1064" t="s">
        <v>3464</v>
      </c>
      <c r="N1064" t="s">
        <v>169</v>
      </c>
      <c r="O1064" t="s">
        <v>3465</v>
      </c>
      <c r="P1064">
        <v>280</v>
      </c>
      <c r="Q1064">
        <v>3600</v>
      </c>
      <c r="R1064">
        <v>3506</v>
      </c>
      <c r="S1064">
        <v>3600</v>
      </c>
      <c r="T1064">
        <v>3506</v>
      </c>
      <c r="W1064">
        <v>9999</v>
      </c>
      <c r="X1064" t="s">
        <v>38</v>
      </c>
      <c r="Y1064">
        <v>1</v>
      </c>
      <c r="Z1064">
        <f>ROUND(Table_hqolymsql14p_BridgeInventoryLocation_BRIDGEUNDERLOCATIONS[[#This Row],[VCMIN]] / 100, 0) * 12 + MOD(Table_hqolymsql14p_BridgeInventoryLocation_BRIDGEUNDERLOCATIONS[[#This Row],[VCMIN]], 100)</f>
        <v>426</v>
      </c>
      <c r="AA1064">
        <f>Table_hqolymsql14p_BridgeInventoryLocation_BRIDGEUNDERLOCATIONS[[#This Row],[VCMIN_Inches]]-3</f>
        <v>423</v>
      </c>
      <c r="AB1064">
        <f>(TRUNC((Table_hqolymsql14p_BridgeInventoryLocation_BRIDGEUNDERLOCATIONS[[#This Row],[Reported Inches]]/12))*100) + MOD(Table_hqolymsql14p_BridgeInventoryLocation_BRIDGEUNDERLOCATIONS[[#This Row],[Reported Inches]], 12)</f>
        <v>3503</v>
      </c>
    </row>
    <row r="1065" spans="1:28" x14ac:dyDescent="0.3">
      <c r="A1065">
        <v>1064</v>
      </c>
      <c r="B1065" t="s">
        <v>3466</v>
      </c>
      <c r="C1065" t="s">
        <v>3467</v>
      </c>
      <c r="D1065" t="s">
        <v>2314</v>
      </c>
      <c r="E1065">
        <v>3.1280000000000001</v>
      </c>
      <c r="G1065">
        <v>0</v>
      </c>
      <c r="H1065" t="s">
        <v>3468</v>
      </c>
      <c r="I1065">
        <v>3.5</v>
      </c>
      <c r="J1065" t="s">
        <v>34</v>
      </c>
      <c r="K1065">
        <v>47.562331</v>
      </c>
      <c r="L1065">
        <v>-122.625409</v>
      </c>
      <c r="M1065" t="s">
        <v>3469</v>
      </c>
      <c r="N1065" t="s">
        <v>3470</v>
      </c>
      <c r="O1065" t="s">
        <v>3471</v>
      </c>
      <c r="P1065">
        <v>215</v>
      </c>
      <c r="Q1065">
        <v>1506</v>
      </c>
      <c r="R1065">
        <v>1506</v>
      </c>
      <c r="S1065">
        <v>1506</v>
      </c>
      <c r="T1065">
        <v>1506</v>
      </c>
      <c r="W1065">
        <v>9999</v>
      </c>
      <c r="X1065" t="s">
        <v>38</v>
      </c>
      <c r="Y1065">
        <v>1</v>
      </c>
      <c r="Z1065">
        <f>ROUND(Table_hqolymsql14p_BridgeInventoryLocation_BRIDGEUNDERLOCATIONS[[#This Row],[VCMIN]] / 100, 0) * 12 + MOD(Table_hqolymsql14p_BridgeInventoryLocation_BRIDGEUNDERLOCATIONS[[#This Row],[VCMIN]], 100)</f>
        <v>186</v>
      </c>
      <c r="AA1065">
        <f>Table_hqolymsql14p_BridgeInventoryLocation_BRIDGEUNDERLOCATIONS[[#This Row],[VCMIN_Inches]]-3</f>
        <v>183</v>
      </c>
      <c r="AB1065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1066" spans="1:28" x14ac:dyDescent="0.3">
      <c r="A1066">
        <v>1065</v>
      </c>
      <c r="B1066" t="s">
        <v>256</v>
      </c>
      <c r="C1066" t="s">
        <v>257</v>
      </c>
      <c r="D1066" t="s">
        <v>2314</v>
      </c>
      <c r="E1066">
        <v>5.758</v>
      </c>
      <c r="G1066">
        <v>0</v>
      </c>
      <c r="H1066" t="s">
        <v>33</v>
      </c>
      <c r="I1066">
        <v>7.7</v>
      </c>
      <c r="J1066" t="s">
        <v>34</v>
      </c>
      <c r="K1066">
        <v>47.581989</v>
      </c>
      <c r="L1066">
        <v>-122.219354</v>
      </c>
      <c r="M1066" t="s">
        <v>258</v>
      </c>
      <c r="N1066" t="s">
        <v>259</v>
      </c>
      <c r="O1066" t="s">
        <v>37</v>
      </c>
      <c r="P1066">
        <v>205</v>
      </c>
      <c r="Q1066">
        <v>2202</v>
      </c>
      <c r="R1066">
        <v>1711</v>
      </c>
      <c r="S1066">
        <v>2202</v>
      </c>
      <c r="T1066">
        <v>1711</v>
      </c>
      <c r="U1066">
        <v>2205</v>
      </c>
      <c r="V1066">
        <v>1711</v>
      </c>
      <c r="W1066">
        <v>9999</v>
      </c>
      <c r="X1066" t="s">
        <v>38</v>
      </c>
      <c r="Y1066">
        <v>1</v>
      </c>
      <c r="Z1066">
        <f>ROUND(Table_hqolymsql14p_BridgeInventoryLocation_BRIDGEUNDERLOCATIONS[[#This Row],[VCMIN]] / 100, 0) * 12 + MOD(Table_hqolymsql14p_BridgeInventoryLocation_BRIDGEUNDERLOCATIONS[[#This Row],[VCMIN]], 100)</f>
        <v>215</v>
      </c>
      <c r="AA1066">
        <f>Table_hqolymsql14p_BridgeInventoryLocation_BRIDGEUNDERLOCATIONS[[#This Row],[VCMIN_Inches]]-3</f>
        <v>212</v>
      </c>
      <c r="AB1066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067" spans="1:28" x14ac:dyDescent="0.3">
      <c r="A1067">
        <v>1066</v>
      </c>
      <c r="B1067" t="s">
        <v>3472</v>
      </c>
      <c r="C1067" t="s">
        <v>3473</v>
      </c>
      <c r="D1067" t="s">
        <v>2314</v>
      </c>
      <c r="E1067">
        <v>0.42699999999999999</v>
      </c>
      <c r="G1067">
        <v>0</v>
      </c>
      <c r="H1067" t="s">
        <v>3474</v>
      </c>
      <c r="I1067">
        <v>0.43</v>
      </c>
      <c r="J1067" t="s">
        <v>34</v>
      </c>
      <c r="K1067">
        <v>46.259881999999998</v>
      </c>
      <c r="L1067">
        <v>-119.28715</v>
      </c>
      <c r="M1067" t="s">
        <v>3475</v>
      </c>
      <c r="N1067" t="s">
        <v>3476</v>
      </c>
      <c r="O1067" t="s">
        <v>3477</v>
      </c>
      <c r="P1067">
        <v>198</v>
      </c>
      <c r="Q1067">
        <v>1704</v>
      </c>
      <c r="R1067">
        <v>1701</v>
      </c>
      <c r="U1067">
        <v>1704</v>
      </c>
      <c r="V1067">
        <v>1701</v>
      </c>
      <c r="W1067">
        <v>9999</v>
      </c>
      <c r="X1067" t="s">
        <v>38</v>
      </c>
      <c r="Y1067">
        <v>1</v>
      </c>
      <c r="Z1067">
        <f>ROUND(Table_hqolymsql14p_BridgeInventoryLocation_BRIDGEUNDERLOCATIONS[[#This Row],[VCMIN]] / 100, 0) * 12 + MOD(Table_hqolymsql14p_BridgeInventoryLocation_BRIDGEUNDERLOCATIONS[[#This Row],[VCMIN]], 100)</f>
        <v>205</v>
      </c>
      <c r="AA1067">
        <f>Table_hqolymsql14p_BridgeInventoryLocation_BRIDGEUNDERLOCATIONS[[#This Row],[VCMIN_Inches]]-3</f>
        <v>202</v>
      </c>
      <c r="AB106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068" spans="1:28" x14ac:dyDescent="0.3">
      <c r="A1068">
        <v>1067</v>
      </c>
      <c r="B1068" t="s">
        <v>522</v>
      </c>
      <c r="C1068" t="s">
        <v>523</v>
      </c>
      <c r="D1068" t="s">
        <v>2314</v>
      </c>
      <c r="E1068">
        <v>7.0000000000000001E-3</v>
      </c>
      <c r="G1068">
        <v>0</v>
      </c>
      <c r="H1068" t="s">
        <v>524</v>
      </c>
      <c r="I1068">
        <v>0.01</v>
      </c>
      <c r="J1068" t="s">
        <v>34</v>
      </c>
      <c r="K1068">
        <v>45.631563</v>
      </c>
      <c r="L1068">
        <v>-122.664832</v>
      </c>
      <c r="M1068" t="s">
        <v>3478</v>
      </c>
      <c r="N1068" t="s">
        <v>113</v>
      </c>
      <c r="O1068" t="s">
        <v>526</v>
      </c>
      <c r="P1068">
        <v>210</v>
      </c>
      <c r="Q1068">
        <v>1601</v>
      </c>
      <c r="R1068">
        <v>1600</v>
      </c>
      <c r="S1068">
        <v>1601</v>
      </c>
      <c r="T1068">
        <v>1600</v>
      </c>
      <c r="W1068">
        <v>9999</v>
      </c>
      <c r="X1068" t="s">
        <v>89</v>
      </c>
      <c r="Y1068">
        <v>1</v>
      </c>
      <c r="Z1068">
        <f>ROUND(Table_hqolymsql14p_BridgeInventoryLocation_BRIDGEUNDERLOCATIONS[[#This Row],[VCMIN]] / 100, 0) * 12 + MOD(Table_hqolymsql14p_BridgeInventoryLocation_BRIDGEUNDERLOCATIONS[[#This Row],[VCMIN]], 100)</f>
        <v>192</v>
      </c>
      <c r="AA1068">
        <f>Table_hqolymsql14p_BridgeInventoryLocation_BRIDGEUNDERLOCATIONS[[#This Row],[VCMIN_Inches]]-3</f>
        <v>189</v>
      </c>
      <c r="AB106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069" spans="1:28" x14ac:dyDescent="0.3">
      <c r="A1069">
        <v>1068</v>
      </c>
      <c r="B1069" t="s">
        <v>90</v>
      </c>
      <c r="C1069" t="s">
        <v>91</v>
      </c>
      <c r="D1069" t="s">
        <v>2314</v>
      </c>
      <c r="E1069">
        <v>79.900000000000006</v>
      </c>
      <c r="G1069">
        <v>0</v>
      </c>
      <c r="H1069" t="s">
        <v>92</v>
      </c>
      <c r="I1069">
        <v>79.930000000000007</v>
      </c>
      <c r="J1069" t="s">
        <v>34</v>
      </c>
      <c r="K1069">
        <v>46.222240999999997</v>
      </c>
      <c r="L1069">
        <v>-119.790745</v>
      </c>
      <c r="M1069" t="s">
        <v>93</v>
      </c>
      <c r="N1069" t="s">
        <v>94</v>
      </c>
      <c r="O1069" t="s">
        <v>95</v>
      </c>
      <c r="P1069">
        <v>210</v>
      </c>
      <c r="Q1069">
        <v>1901</v>
      </c>
      <c r="R1069">
        <v>1807</v>
      </c>
      <c r="S1069">
        <v>1901</v>
      </c>
      <c r="T1069">
        <v>1807</v>
      </c>
      <c r="U1069">
        <v>1711</v>
      </c>
      <c r="V1069">
        <v>1706</v>
      </c>
      <c r="W1069">
        <v>9999</v>
      </c>
      <c r="X1069" t="s">
        <v>38</v>
      </c>
      <c r="Y1069">
        <v>1</v>
      </c>
      <c r="Z1069">
        <f>ROUND(Table_hqolymsql14p_BridgeInventoryLocation_BRIDGEUNDERLOCATIONS[[#This Row],[VCMIN]] / 100, 0) * 12 + MOD(Table_hqolymsql14p_BridgeInventoryLocation_BRIDGEUNDERLOCATIONS[[#This Row],[VCMIN]], 100)</f>
        <v>223</v>
      </c>
      <c r="AA1069">
        <f>Table_hqolymsql14p_BridgeInventoryLocation_BRIDGEUNDERLOCATIONS[[#This Row],[VCMIN_Inches]]-3</f>
        <v>220</v>
      </c>
      <c r="AB1069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070" spans="1:28" x14ac:dyDescent="0.3">
      <c r="A1070">
        <v>1069</v>
      </c>
      <c r="B1070" t="s">
        <v>2389</v>
      </c>
      <c r="C1070" t="s">
        <v>2390</v>
      </c>
      <c r="D1070" t="s">
        <v>2314</v>
      </c>
      <c r="E1070">
        <v>0.318</v>
      </c>
      <c r="G1070">
        <v>0</v>
      </c>
      <c r="H1070" t="s">
        <v>2675</v>
      </c>
      <c r="I1070">
        <v>0.32</v>
      </c>
      <c r="J1070" t="s">
        <v>34</v>
      </c>
      <c r="K1070">
        <v>47.832206999999997</v>
      </c>
      <c r="L1070">
        <v>-122.262665</v>
      </c>
      <c r="M1070" t="s">
        <v>3479</v>
      </c>
      <c r="N1070" t="s">
        <v>113</v>
      </c>
      <c r="O1070" t="s">
        <v>2393</v>
      </c>
      <c r="P1070">
        <v>274</v>
      </c>
      <c r="Q1070">
        <v>1809</v>
      </c>
      <c r="R1070">
        <v>1801</v>
      </c>
      <c r="S1070">
        <v>1809</v>
      </c>
      <c r="T1070">
        <v>1801</v>
      </c>
      <c r="W1070">
        <v>9999</v>
      </c>
      <c r="X1070" t="s">
        <v>89</v>
      </c>
      <c r="Y1070">
        <v>1</v>
      </c>
      <c r="Z1070">
        <f>ROUND(Table_hqolymsql14p_BridgeInventoryLocation_BRIDGEUNDERLOCATIONS[[#This Row],[VCMIN]] / 100, 0) * 12 + MOD(Table_hqolymsql14p_BridgeInventoryLocation_BRIDGEUNDERLOCATIONS[[#This Row],[VCMIN]], 100)</f>
        <v>217</v>
      </c>
      <c r="AA1070">
        <f>Table_hqolymsql14p_BridgeInventoryLocation_BRIDGEUNDERLOCATIONS[[#This Row],[VCMIN_Inches]]-3</f>
        <v>214</v>
      </c>
      <c r="AB1070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071" spans="1:28" x14ac:dyDescent="0.3">
      <c r="A1071">
        <v>1070</v>
      </c>
      <c r="B1071" t="s">
        <v>248</v>
      </c>
      <c r="C1071" t="s">
        <v>249</v>
      </c>
      <c r="D1071" t="s">
        <v>2314</v>
      </c>
      <c r="E1071">
        <v>2.75</v>
      </c>
      <c r="G1071">
        <v>0</v>
      </c>
      <c r="H1071" t="s">
        <v>195</v>
      </c>
      <c r="I1071">
        <v>29.34</v>
      </c>
      <c r="J1071" t="s">
        <v>34</v>
      </c>
      <c r="K1071">
        <v>45.635539999999999</v>
      </c>
      <c r="L1071">
        <v>-122.560637</v>
      </c>
      <c r="M1071" t="s">
        <v>250</v>
      </c>
      <c r="N1071" t="s">
        <v>251</v>
      </c>
      <c r="O1071" t="s">
        <v>198</v>
      </c>
      <c r="P1071">
        <v>276</v>
      </c>
      <c r="Q1071">
        <v>1702</v>
      </c>
      <c r="R1071">
        <v>1605</v>
      </c>
      <c r="S1071">
        <v>1702</v>
      </c>
      <c r="T1071">
        <v>1605</v>
      </c>
      <c r="U1071">
        <v>1807</v>
      </c>
      <c r="V1071">
        <v>1701</v>
      </c>
      <c r="W1071">
        <v>9999</v>
      </c>
      <c r="X1071" t="s">
        <v>38</v>
      </c>
      <c r="Y1071">
        <v>1</v>
      </c>
      <c r="Z1071">
        <f>ROUND(Table_hqolymsql14p_BridgeInventoryLocation_BRIDGEUNDERLOCATIONS[[#This Row],[VCMIN]] / 100, 0) * 12 + MOD(Table_hqolymsql14p_BridgeInventoryLocation_BRIDGEUNDERLOCATIONS[[#This Row],[VCMIN]], 100)</f>
        <v>197</v>
      </c>
      <c r="AA1071">
        <f>Table_hqolymsql14p_BridgeInventoryLocation_BRIDGEUNDERLOCATIONS[[#This Row],[VCMIN_Inches]]-3</f>
        <v>194</v>
      </c>
      <c r="AB107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072" spans="1:28" x14ac:dyDescent="0.3">
      <c r="A1072">
        <v>1071</v>
      </c>
      <c r="B1072" t="s">
        <v>736</v>
      </c>
      <c r="C1072" t="s">
        <v>737</v>
      </c>
      <c r="D1072" t="s">
        <v>2314</v>
      </c>
      <c r="E1072">
        <v>0.35899999999999999</v>
      </c>
      <c r="G1072">
        <v>0</v>
      </c>
      <c r="H1072" t="s">
        <v>3480</v>
      </c>
      <c r="I1072">
        <v>0.36</v>
      </c>
      <c r="J1072" t="s">
        <v>34</v>
      </c>
      <c r="K1072">
        <v>47.651966999999999</v>
      </c>
      <c r="L1072">
        <v>-117.395229</v>
      </c>
      <c r="M1072" t="s">
        <v>3481</v>
      </c>
      <c r="N1072" t="s">
        <v>739</v>
      </c>
      <c r="O1072" t="s">
        <v>37</v>
      </c>
      <c r="P1072">
        <v>228</v>
      </c>
      <c r="Q1072">
        <v>1800</v>
      </c>
      <c r="R1072">
        <v>1705</v>
      </c>
      <c r="S1072">
        <v>1800</v>
      </c>
      <c r="T1072">
        <v>1705</v>
      </c>
      <c r="W1072">
        <v>9999</v>
      </c>
      <c r="X1072" t="s">
        <v>89</v>
      </c>
      <c r="Y1072">
        <v>1</v>
      </c>
      <c r="Z1072">
        <f>ROUND(Table_hqolymsql14p_BridgeInventoryLocation_BRIDGEUNDERLOCATIONS[[#This Row],[VCMIN]] / 100, 0) * 12 + MOD(Table_hqolymsql14p_BridgeInventoryLocation_BRIDGEUNDERLOCATIONS[[#This Row],[VCMIN]], 100)</f>
        <v>209</v>
      </c>
      <c r="AA1072">
        <f>Table_hqolymsql14p_BridgeInventoryLocation_BRIDGEUNDERLOCATIONS[[#This Row],[VCMIN_Inches]]-3</f>
        <v>206</v>
      </c>
      <c r="AB1072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073" spans="1:28" x14ac:dyDescent="0.3">
      <c r="A1073">
        <v>1072</v>
      </c>
      <c r="B1073" t="s">
        <v>658</v>
      </c>
      <c r="C1073" t="s">
        <v>659</v>
      </c>
      <c r="D1073" t="s">
        <v>2314</v>
      </c>
      <c r="E1073">
        <v>6.47</v>
      </c>
      <c r="G1073">
        <v>0</v>
      </c>
      <c r="H1073" t="s">
        <v>195</v>
      </c>
      <c r="I1073">
        <v>33.06</v>
      </c>
      <c r="J1073" t="s">
        <v>34</v>
      </c>
      <c r="K1073">
        <v>45.683104</v>
      </c>
      <c r="L1073">
        <v>-122.593485</v>
      </c>
      <c r="M1073" t="s">
        <v>660</v>
      </c>
      <c r="N1073" t="s">
        <v>661</v>
      </c>
      <c r="O1073" t="s">
        <v>198</v>
      </c>
      <c r="P1073">
        <v>448</v>
      </c>
      <c r="Q1073">
        <v>1705</v>
      </c>
      <c r="R1073">
        <v>1704</v>
      </c>
      <c r="S1073">
        <v>1705</v>
      </c>
      <c r="T1073">
        <v>1704</v>
      </c>
      <c r="U1073">
        <v>1608</v>
      </c>
      <c r="V1073">
        <v>1607</v>
      </c>
      <c r="W1073">
        <v>9999</v>
      </c>
      <c r="X1073" t="s">
        <v>38</v>
      </c>
      <c r="Y1073">
        <v>1</v>
      </c>
      <c r="Z1073">
        <f>ROUND(Table_hqolymsql14p_BridgeInventoryLocation_BRIDGEUNDERLOCATIONS[[#This Row],[VCMIN]] / 100, 0) * 12 + MOD(Table_hqolymsql14p_BridgeInventoryLocation_BRIDGEUNDERLOCATIONS[[#This Row],[VCMIN]], 100)</f>
        <v>208</v>
      </c>
      <c r="AA1073">
        <f>Table_hqolymsql14p_BridgeInventoryLocation_BRIDGEUNDERLOCATIONS[[#This Row],[VCMIN_Inches]]-3</f>
        <v>205</v>
      </c>
      <c r="AB107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074" spans="1:28" x14ac:dyDescent="0.3">
      <c r="A1074">
        <v>1073</v>
      </c>
      <c r="B1074" t="s">
        <v>3482</v>
      </c>
      <c r="C1074" t="s">
        <v>3483</v>
      </c>
      <c r="D1074" t="s">
        <v>2314</v>
      </c>
      <c r="E1074">
        <v>0.01</v>
      </c>
      <c r="G1074">
        <v>0</v>
      </c>
      <c r="H1074" t="s">
        <v>3331</v>
      </c>
      <c r="I1074">
        <v>0.01</v>
      </c>
      <c r="J1074" t="s">
        <v>34</v>
      </c>
      <c r="K1074">
        <v>47.257404999999999</v>
      </c>
      <c r="L1074">
        <v>-122.515939</v>
      </c>
      <c r="M1074" t="s">
        <v>3332</v>
      </c>
      <c r="N1074" t="s">
        <v>204</v>
      </c>
      <c r="O1074" t="s">
        <v>3333</v>
      </c>
      <c r="P1074">
        <v>269</v>
      </c>
      <c r="Q1074">
        <v>2300</v>
      </c>
      <c r="R1074">
        <v>2300</v>
      </c>
      <c r="S1074">
        <v>2300</v>
      </c>
      <c r="T1074">
        <v>2300</v>
      </c>
      <c r="W1074">
        <v>9999</v>
      </c>
      <c r="X1074" t="s">
        <v>38</v>
      </c>
      <c r="Y1074">
        <v>1</v>
      </c>
      <c r="Z1074">
        <f>ROUND(Table_hqolymsql14p_BridgeInventoryLocation_BRIDGEUNDERLOCATIONS[[#This Row],[VCMIN]] / 100, 0) * 12 + MOD(Table_hqolymsql14p_BridgeInventoryLocation_BRIDGEUNDERLOCATIONS[[#This Row],[VCMIN]], 100)</f>
        <v>276</v>
      </c>
      <c r="AA1074">
        <f>Table_hqolymsql14p_BridgeInventoryLocation_BRIDGEUNDERLOCATIONS[[#This Row],[VCMIN_Inches]]-3</f>
        <v>273</v>
      </c>
      <c r="AB1074">
        <f>(TRUNC((Table_hqolymsql14p_BridgeInventoryLocation_BRIDGEUNDERLOCATIONS[[#This Row],[Reported Inches]]/12))*100) + MOD(Table_hqolymsql14p_BridgeInventoryLocation_BRIDGEUNDERLOCATIONS[[#This Row],[Reported Inches]], 12)</f>
        <v>2209</v>
      </c>
    </row>
    <row r="1075" spans="1:28" x14ac:dyDescent="0.3">
      <c r="A1075">
        <v>1074</v>
      </c>
      <c r="B1075" t="s">
        <v>3484</v>
      </c>
      <c r="C1075" t="s">
        <v>3485</v>
      </c>
      <c r="D1075" t="s">
        <v>2314</v>
      </c>
      <c r="E1075">
        <v>0.1</v>
      </c>
      <c r="G1075">
        <v>0</v>
      </c>
      <c r="H1075" t="s">
        <v>3486</v>
      </c>
      <c r="I1075">
        <v>0.1</v>
      </c>
      <c r="J1075" t="s">
        <v>34</v>
      </c>
      <c r="K1075">
        <v>47.591394999999999</v>
      </c>
      <c r="L1075">
        <v>-122.310115</v>
      </c>
      <c r="M1075" t="s">
        <v>3487</v>
      </c>
      <c r="N1075" t="s">
        <v>37</v>
      </c>
      <c r="O1075" t="s">
        <v>535</v>
      </c>
      <c r="P1075">
        <v>46</v>
      </c>
      <c r="Q1075">
        <v>1611</v>
      </c>
      <c r="R1075">
        <v>1609</v>
      </c>
      <c r="S1075">
        <v>1611</v>
      </c>
      <c r="T1075">
        <v>1609</v>
      </c>
      <c r="W1075">
        <v>9999</v>
      </c>
      <c r="X1075" t="s">
        <v>38</v>
      </c>
      <c r="Y1075">
        <v>1</v>
      </c>
      <c r="Z1075">
        <f>ROUND(Table_hqolymsql14p_BridgeInventoryLocation_BRIDGEUNDERLOCATIONS[[#This Row],[VCMIN]] / 100, 0) * 12 + MOD(Table_hqolymsql14p_BridgeInventoryLocation_BRIDGEUNDERLOCATIONS[[#This Row],[VCMIN]], 100)</f>
        <v>201</v>
      </c>
      <c r="AA1075">
        <f>Table_hqolymsql14p_BridgeInventoryLocation_BRIDGEUNDERLOCATIONS[[#This Row],[VCMIN_Inches]]-3</f>
        <v>198</v>
      </c>
      <c r="AB107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076" spans="1:28" x14ac:dyDescent="0.3">
      <c r="A1076">
        <v>1075</v>
      </c>
      <c r="B1076" t="s">
        <v>3195</v>
      </c>
      <c r="C1076" t="s">
        <v>3196</v>
      </c>
      <c r="D1076" t="s">
        <v>2314</v>
      </c>
      <c r="E1076">
        <v>10.1</v>
      </c>
      <c r="G1076">
        <v>0</v>
      </c>
      <c r="H1076" t="s">
        <v>296</v>
      </c>
      <c r="I1076">
        <v>10.09</v>
      </c>
      <c r="J1076" t="s">
        <v>34</v>
      </c>
      <c r="K1076">
        <v>45.584865999999998</v>
      </c>
      <c r="L1076">
        <v>-122.473613</v>
      </c>
      <c r="M1076" t="s">
        <v>3197</v>
      </c>
      <c r="N1076" t="s">
        <v>3198</v>
      </c>
      <c r="O1076" t="s">
        <v>298</v>
      </c>
      <c r="P1076">
        <v>117</v>
      </c>
      <c r="Q1076">
        <v>1800</v>
      </c>
      <c r="R1076">
        <v>1800</v>
      </c>
      <c r="S1076">
        <v>1800</v>
      </c>
      <c r="T1076">
        <v>1800</v>
      </c>
      <c r="U1076">
        <v>1800</v>
      </c>
      <c r="V1076">
        <v>1800</v>
      </c>
      <c r="W1076">
        <v>9999</v>
      </c>
      <c r="X1076" t="s">
        <v>38</v>
      </c>
      <c r="Y1076">
        <v>1</v>
      </c>
      <c r="Z1076">
        <f>ROUND(Table_hqolymsql14p_BridgeInventoryLocation_BRIDGEUNDERLOCATIONS[[#This Row],[VCMIN]] / 100, 0) * 12 + MOD(Table_hqolymsql14p_BridgeInventoryLocation_BRIDGEUNDERLOCATIONS[[#This Row],[VCMIN]], 100)</f>
        <v>216</v>
      </c>
      <c r="AA1076">
        <f>Table_hqolymsql14p_BridgeInventoryLocation_BRIDGEUNDERLOCATIONS[[#This Row],[VCMIN_Inches]]-3</f>
        <v>213</v>
      </c>
      <c r="AB1076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077" spans="1:28" x14ac:dyDescent="0.3">
      <c r="A1077">
        <v>1076</v>
      </c>
      <c r="B1077" t="s">
        <v>3488</v>
      </c>
      <c r="C1077" t="s">
        <v>3489</v>
      </c>
      <c r="D1077" t="s">
        <v>2314</v>
      </c>
      <c r="E1077">
        <v>0.105</v>
      </c>
      <c r="G1077">
        <v>0</v>
      </c>
      <c r="H1077" t="s">
        <v>3490</v>
      </c>
      <c r="I1077">
        <v>0.1</v>
      </c>
      <c r="J1077" t="s">
        <v>34</v>
      </c>
      <c r="K1077">
        <v>47.235568000000001</v>
      </c>
      <c r="L1077">
        <v>-122.431398</v>
      </c>
      <c r="M1077" t="s">
        <v>3491</v>
      </c>
      <c r="N1077" t="s">
        <v>3492</v>
      </c>
      <c r="O1077" t="s">
        <v>3493</v>
      </c>
      <c r="P1077">
        <v>2588</v>
      </c>
      <c r="Q1077">
        <v>1807</v>
      </c>
      <c r="R1077">
        <v>1804</v>
      </c>
      <c r="S1077">
        <v>1807</v>
      </c>
      <c r="T1077">
        <v>1804</v>
      </c>
      <c r="W1077">
        <v>9999</v>
      </c>
      <c r="X1077" t="s">
        <v>239</v>
      </c>
      <c r="Y1077">
        <v>1</v>
      </c>
      <c r="Z1077">
        <f>ROUND(Table_hqolymsql14p_BridgeInventoryLocation_BRIDGEUNDERLOCATIONS[[#This Row],[VCMIN]] / 100, 0) * 12 + MOD(Table_hqolymsql14p_BridgeInventoryLocation_BRIDGEUNDERLOCATIONS[[#This Row],[VCMIN]], 100)</f>
        <v>220</v>
      </c>
      <c r="AA1077">
        <f>Table_hqolymsql14p_BridgeInventoryLocation_BRIDGEUNDERLOCATIONS[[#This Row],[VCMIN_Inches]]-3</f>
        <v>217</v>
      </c>
      <c r="AB1077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078" spans="1:28" x14ac:dyDescent="0.3">
      <c r="A1078">
        <v>1077</v>
      </c>
      <c r="B1078" t="s">
        <v>152</v>
      </c>
      <c r="C1078" t="s">
        <v>153</v>
      </c>
      <c r="D1078" t="s">
        <v>2314</v>
      </c>
      <c r="E1078">
        <v>174.27</v>
      </c>
      <c r="G1078">
        <v>0</v>
      </c>
      <c r="H1078" t="s">
        <v>33</v>
      </c>
      <c r="I1078">
        <v>175.99</v>
      </c>
      <c r="J1078" t="s">
        <v>34</v>
      </c>
      <c r="K1078">
        <v>47.101080000000003</v>
      </c>
      <c r="L1078">
        <v>-119.316294</v>
      </c>
      <c r="M1078" t="s">
        <v>154</v>
      </c>
      <c r="N1078" t="s">
        <v>155</v>
      </c>
      <c r="O1078" t="s">
        <v>37</v>
      </c>
      <c r="P1078">
        <v>222</v>
      </c>
      <c r="Q1078">
        <v>1703</v>
      </c>
      <c r="R1078">
        <v>1703</v>
      </c>
      <c r="S1078">
        <v>1703</v>
      </c>
      <c r="T1078">
        <v>1703</v>
      </c>
      <c r="U1078">
        <v>1803</v>
      </c>
      <c r="V1078">
        <v>1803</v>
      </c>
      <c r="W1078">
        <v>9999</v>
      </c>
      <c r="X1078" t="s">
        <v>38</v>
      </c>
      <c r="Y1078">
        <v>1</v>
      </c>
      <c r="Z1078">
        <f>ROUND(Table_hqolymsql14p_BridgeInventoryLocation_BRIDGEUNDERLOCATIONS[[#This Row],[VCMIN]] / 100, 0) * 12 + MOD(Table_hqolymsql14p_BridgeInventoryLocation_BRIDGEUNDERLOCATIONS[[#This Row],[VCMIN]], 100)</f>
        <v>207</v>
      </c>
      <c r="AA1078">
        <f>Table_hqolymsql14p_BridgeInventoryLocation_BRIDGEUNDERLOCATIONS[[#This Row],[VCMIN_Inches]]-3</f>
        <v>204</v>
      </c>
      <c r="AB1078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079" spans="1:28" x14ac:dyDescent="0.3">
      <c r="A1079">
        <v>1078</v>
      </c>
      <c r="B1079" t="s">
        <v>338</v>
      </c>
      <c r="C1079" t="s">
        <v>339</v>
      </c>
      <c r="D1079" t="s">
        <v>2314</v>
      </c>
      <c r="E1079">
        <v>202.34</v>
      </c>
      <c r="G1079">
        <v>0</v>
      </c>
      <c r="H1079" t="s">
        <v>110</v>
      </c>
      <c r="I1079">
        <v>202.29</v>
      </c>
      <c r="J1079" t="s">
        <v>34</v>
      </c>
      <c r="K1079">
        <v>48.097614999999998</v>
      </c>
      <c r="L1079">
        <v>-122.18472800000001</v>
      </c>
      <c r="M1079" t="s">
        <v>340</v>
      </c>
      <c r="N1079" t="s">
        <v>341</v>
      </c>
      <c r="O1079" t="s">
        <v>113</v>
      </c>
      <c r="P1079">
        <v>294</v>
      </c>
      <c r="Q1079">
        <v>1606</v>
      </c>
      <c r="R1079">
        <v>1603</v>
      </c>
      <c r="S1079">
        <v>1606</v>
      </c>
      <c r="T1079">
        <v>1603</v>
      </c>
      <c r="U1079">
        <v>1607</v>
      </c>
      <c r="V1079">
        <v>1604</v>
      </c>
      <c r="W1079">
        <v>9999</v>
      </c>
      <c r="X1079" t="s">
        <v>38</v>
      </c>
      <c r="Y1079">
        <v>1</v>
      </c>
      <c r="Z1079">
        <f>ROUND(Table_hqolymsql14p_BridgeInventoryLocation_BRIDGEUNDERLOCATIONS[[#This Row],[VCMIN]] / 100, 0) * 12 + MOD(Table_hqolymsql14p_BridgeInventoryLocation_BRIDGEUNDERLOCATIONS[[#This Row],[VCMIN]], 100)</f>
        <v>195</v>
      </c>
      <c r="AA1079">
        <f>Table_hqolymsql14p_BridgeInventoryLocation_BRIDGEUNDERLOCATIONS[[#This Row],[VCMIN_Inches]]-3</f>
        <v>192</v>
      </c>
      <c r="AB1079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080" spans="1:28" x14ac:dyDescent="0.3">
      <c r="A1080">
        <v>1079</v>
      </c>
      <c r="B1080" t="s">
        <v>696</v>
      </c>
      <c r="C1080" t="s">
        <v>697</v>
      </c>
      <c r="D1080" t="s">
        <v>2314</v>
      </c>
      <c r="E1080">
        <v>0.33200000000000002</v>
      </c>
      <c r="G1080">
        <v>0</v>
      </c>
      <c r="H1080" t="s">
        <v>3494</v>
      </c>
      <c r="I1080">
        <v>0.33</v>
      </c>
      <c r="J1080" t="s">
        <v>34</v>
      </c>
      <c r="K1080">
        <v>45.781309999999998</v>
      </c>
      <c r="L1080">
        <v>-122.673939</v>
      </c>
      <c r="M1080" t="s">
        <v>3495</v>
      </c>
      <c r="N1080" t="s">
        <v>699</v>
      </c>
      <c r="O1080" t="s">
        <v>700</v>
      </c>
      <c r="P1080">
        <v>720</v>
      </c>
      <c r="Q1080">
        <v>1803</v>
      </c>
      <c r="R1080">
        <v>1803</v>
      </c>
      <c r="U1080">
        <v>1803</v>
      </c>
      <c r="V1080">
        <v>1803</v>
      </c>
      <c r="W1080">
        <v>9999</v>
      </c>
      <c r="X1080" t="s">
        <v>32</v>
      </c>
      <c r="Y1080">
        <v>1</v>
      </c>
      <c r="Z1080">
        <f>ROUND(Table_hqolymsql14p_BridgeInventoryLocation_BRIDGEUNDERLOCATIONS[[#This Row],[VCMIN]] / 100, 0) * 12 + MOD(Table_hqolymsql14p_BridgeInventoryLocation_BRIDGEUNDERLOCATIONS[[#This Row],[VCMIN]], 100)</f>
        <v>219</v>
      </c>
      <c r="AA1080">
        <f>Table_hqolymsql14p_BridgeInventoryLocation_BRIDGEUNDERLOCATIONS[[#This Row],[VCMIN_Inches]]-3</f>
        <v>216</v>
      </c>
      <c r="AB1080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081" spans="1:28" x14ac:dyDescent="0.3">
      <c r="A1081">
        <v>1080</v>
      </c>
      <c r="B1081" t="s">
        <v>1882</v>
      </c>
      <c r="C1081" t="s">
        <v>1883</v>
      </c>
      <c r="D1081" t="s">
        <v>2314</v>
      </c>
      <c r="E1081">
        <v>0.72</v>
      </c>
      <c r="G1081">
        <v>0</v>
      </c>
      <c r="H1081" t="s">
        <v>85</v>
      </c>
      <c r="I1081">
        <v>0.72</v>
      </c>
      <c r="J1081" t="s">
        <v>34</v>
      </c>
      <c r="K1081">
        <v>47.243271</v>
      </c>
      <c r="L1081">
        <v>-122.434499</v>
      </c>
      <c r="M1081" t="s">
        <v>1884</v>
      </c>
      <c r="N1081" t="s">
        <v>161</v>
      </c>
      <c r="O1081" t="s">
        <v>1885</v>
      </c>
      <c r="P1081">
        <v>311</v>
      </c>
      <c r="Q1081">
        <v>2003</v>
      </c>
      <c r="R1081">
        <v>2003</v>
      </c>
      <c r="S1081">
        <v>2003</v>
      </c>
      <c r="T1081">
        <v>2003</v>
      </c>
      <c r="W1081">
        <v>9999</v>
      </c>
      <c r="X1081" t="s">
        <v>38</v>
      </c>
      <c r="Y1081">
        <v>1</v>
      </c>
      <c r="Z1081">
        <f>ROUND(Table_hqolymsql14p_BridgeInventoryLocation_BRIDGEUNDERLOCATIONS[[#This Row],[VCMIN]] / 100, 0) * 12 + MOD(Table_hqolymsql14p_BridgeInventoryLocation_BRIDGEUNDERLOCATIONS[[#This Row],[VCMIN]], 100)</f>
        <v>243</v>
      </c>
      <c r="AA1081">
        <f>Table_hqolymsql14p_BridgeInventoryLocation_BRIDGEUNDERLOCATIONS[[#This Row],[VCMIN_Inches]]-3</f>
        <v>240</v>
      </c>
      <c r="AB1081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1082" spans="1:28" x14ac:dyDescent="0.3">
      <c r="A1082">
        <v>1081</v>
      </c>
      <c r="B1082" t="s">
        <v>736</v>
      </c>
      <c r="C1082" t="s">
        <v>737</v>
      </c>
      <c r="D1082" t="s">
        <v>2314</v>
      </c>
      <c r="E1082">
        <v>279.77999999999997</v>
      </c>
      <c r="G1082">
        <v>0</v>
      </c>
      <c r="H1082" t="s">
        <v>33</v>
      </c>
      <c r="I1082">
        <v>282.07</v>
      </c>
      <c r="J1082" t="s">
        <v>34</v>
      </c>
      <c r="K1082">
        <v>47.652113</v>
      </c>
      <c r="L1082">
        <v>-117.395229</v>
      </c>
      <c r="M1082" t="s">
        <v>738</v>
      </c>
      <c r="N1082" t="s">
        <v>739</v>
      </c>
      <c r="O1082" t="s">
        <v>37</v>
      </c>
      <c r="P1082">
        <v>228</v>
      </c>
      <c r="Q1082">
        <v>1708</v>
      </c>
      <c r="R1082">
        <v>1702</v>
      </c>
      <c r="S1082">
        <v>1708</v>
      </c>
      <c r="T1082">
        <v>1702</v>
      </c>
      <c r="U1082">
        <v>1704</v>
      </c>
      <c r="V1082">
        <v>1702</v>
      </c>
      <c r="W1082">
        <v>9999</v>
      </c>
      <c r="X1082" t="s">
        <v>38</v>
      </c>
      <c r="Y1082">
        <v>1</v>
      </c>
      <c r="Z1082">
        <f>ROUND(Table_hqolymsql14p_BridgeInventoryLocation_BRIDGEUNDERLOCATIONS[[#This Row],[VCMIN]] / 100, 0) * 12 + MOD(Table_hqolymsql14p_BridgeInventoryLocation_BRIDGEUNDERLOCATIONS[[#This Row],[VCMIN]], 100)</f>
        <v>206</v>
      </c>
      <c r="AA1082">
        <f>Table_hqolymsql14p_BridgeInventoryLocation_BRIDGEUNDERLOCATIONS[[#This Row],[VCMIN_Inches]]-3</f>
        <v>203</v>
      </c>
      <c r="AB1082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083" spans="1:28" x14ac:dyDescent="0.3">
      <c r="A1083">
        <v>1082</v>
      </c>
      <c r="B1083" t="s">
        <v>474</v>
      </c>
      <c r="C1083" t="s">
        <v>475</v>
      </c>
      <c r="D1083" t="s">
        <v>2314</v>
      </c>
      <c r="E1083">
        <v>3.07</v>
      </c>
      <c r="G1083">
        <v>0</v>
      </c>
      <c r="H1083" t="s">
        <v>110</v>
      </c>
      <c r="I1083">
        <v>3.07</v>
      </c>
      <c r="J1083" t="s">
        <v>34</v>
      </c>
      <c r="K1083">
        <v>45.660032999999999</v>
      </c>
      <c r="L1083">
        <v>-122.66561</v>
      </c>
      <c r="M1083" t="s">
        <v>476</v>
      </c>
      <c r="N1083" t="s">
        <v>477</v>
      </c>
      <c r="O1083" t="s">
        <v>478</v>
      </c>
      <c r="P1083">
        <v>580</v>
      </c>
      <c r="Q1083">
        <v>1705</v>
      </c>
      <c r="R1083">
        <v>1705</v>
      </c>
      <c r="S1083">
        <v>1705</v>
      </c>
      <c r="T1083">
        <v>1705</v>
      </c>
      <c r="U1083">
        <v>1908</v>
      </c>
      <c r="V1083">
        <v>1908</v>
      </c>
      <c r="W1083">
        <v>9999</v>
      </c>
      <c r="X1083" t="s">
        <v>38</v>
      </c>
      <c r="Y1083">
        <v>1</v>
      </c>
      <c r="Z1083">
        <f>ROUND(Table_hqolymsql14p_BridgeInventoryLocation_BRIDGEUNDERLOCATIONS[[#This Row],[VCMIN]] / 100, 0) * 12 + MOD(Table_hqolymsql14p_BridgeInventoryLocation_BRIDGEUNDERLOCATIONS[[#This Row],[VCMIN]], 100)</f>
        <v>209</v>
      </c>
      <c r="AA1083">
        <f>Table_hqolymsql14p_BridgeInventoryLocation_BRIDGEUNDERLOCATIONS[[#This Row],[VCMIN_Inches]]-3</f>
        <v>206</v>
      </c>
      <c r="AB1083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084" spans="1:28" x14ac:dyDescent="0.3">
      <c r="A1084">
        <v>1083</v>
      </c>
      <c r="B1084" t="s">
        <v>1700</v>
      </c>
      <c r="C1084" t="s">
        <v>1701</v>
      </c>
      <c r="D1084" t="s">
        <v>2314</v>
      </c>
      <c r="E1084">
        <v>13.5</v>
      </c>
      <c r="G1084">
        <v>0</v>
      </c>
      <c r="H1084" t="s">
        <v>777</v>
      </c>
      <c r="I1084">
        <v>13.52</v>
      </c>
      <c r="J1084" t="s">
        <v>34</v>
      </c>
      <c r="K1084">
        <v>47.758398</v>
      </c>
      <c r="L1084">
        <v>-122.656598</v>
      </c>
      <c r="M1084" t="s">
        <v>778</v>
      </c>
      <c r="N1084" t="s">
        <v>779</v>
      </c>
      <c r="O1084" t="s">
        <v>780</v>
      </c>
      <c r="P1084">
        <v>125</v>
      </c>
      <c r="Q1084">
        <v>1801</v>
      </c>
      <c r="R1084">
        <v>1608</v>
      </c>
      <c r="S1084">
        <v>1801</v>
      </c>
      <c r="T1084">
        <v>1608</v>
      </c>
      <c r="U1084">
        <v>1906</v>
      </c>
      <c r="V1084">
        <v>1906</v>
      </c>
      <c r="W1084">
        <v>9999</v>
      </c>
      <c r="X1084" t="s">
        <v>38</v>
      </c>
      <c r="Y1084">
        <v>1</v>
      </c>
      <c r="Z1084">
        <f>ROUND(Table_hqolymsql14p_BridgeInventoryLocation_BRIDGEUNDERLOCATIONS[[#This Row],[VCMIN]] / 100, 0) * 12 + MOD(Table_hqolymsql14p_BridgeInventoryLocation_BRIDGEUNDERLOCATIONS[[#This Row],[VCMIN]], 100)</f>
        <v>200</v>
      </c>
      <c r="AA1084">
        <f>Table_hqolymsql14p_BridgeInventoryLocation_BRIDGEUNDERLOCATIONS[[#This Row],[VCMIN_Inches]]-3</f>
        <v>197</v>
      </c>
      <c r="AB108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085" spans="1:28" x14ac:dyDescent="0.3">
      <c r="A1085">
        <v>1084</v>
      </c>
      <c r="B1085" t="s">
        <v>3496</v>
      </c>
      <c r="C1085" t="s">
        <v>3497</v>
      </c>
      <c r="D1085" t="s">
        <v>2314</v>
      </c>
      <c r="E1085">
        <v>0.113</v>
      </c>
      <c r="G1085">
        <v>0</v>
      </c>
      <c r="H1085" t="s">
        <v>3498</v>
      </c>
      <c r="I1085">
        <v>0.11</v>
      </c>
      <c r="J1085" t="s">
        <v>34</v>
      </c>
      <c r="K1085">
        <v>47.756365000000002</v>
      </c>
      <c r="L1085">
        <v>-117.359297</v>
      </c>
      <c r="M1085" t="s">
        <v>3499</v>
      </c>
      <c r="N1085" t="s">
        <v>3500</v>
      </c>
      <c r="O1085" t="s">
        <v>3501</v>
      </c>
      <c r="P1085">
        <v>100</v>
      </c>
      <c r="Q1085">
        <v>1903</v>
      </c>
      <c r="R1085">
        <v>1903</v>
      </c>
      <c r="S1085">
        <v>1903</v>
      </c>
      <c r="T1085">
        <v>1903</v>
      </c>
      <c r="W1085">
        <v>9999</v>
      </c>
      <c r="X1085" t="s">
        <v>38</v>
      </c>
      <c r="Y1085">
        <v>1</v>
      </c>
      <c r="Z1085">
        <f>ROUND(Table_hqolymsql14p_BridgeInventoryLocation_BRIDGEUNDERLOCATIONS[[#This Row],[VCMIN]] / 100, 0) * 12 + MOD(Table_hqolymsql14p_BridgeInventoryLocation_BRIDGEUNDERLOCATIONS[[#This Row],[VCMIN]], 100)</f>
        <v>231</v>
      </c>
      <c r="AA1085">
        <f>Table_hqolymsql14p_BridgeInventoryLocation_BRIDGEUNDERLOCATIONS[[#This Row],[VCMIN_Inches]]-3</f>
        <v>228</v>
      </c>
      <c r="AB1085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086" spans="1:28" x14ac:dyDescent="0.3">
      <c r="A1086">
        <v>1085</v>
      </c>
      <c r="B1086" t="s">
        <v>1906</v>
      </c>
      <c r="C1086" t="s">
        <v>1907</v>
      </c>
      <c r="D1086" t="s">
        <v>2314</v>
      </c>
      <c r="E1086">
        <v>102.86</v>
      </c>
      <c r="G1086">
        <v>0</v>
      </c>
      <c r="H1086" t="s">
        <v>110</v>
      </c>
      <c r="I1086">
        <v>102.79</v>
      </c>
      <c r="J1086" t="s">
        <v>34</v>
      </c>
      <c r="K1086">
        <v>46.999929999999999</v>
      </c>
      <c r="L1086">
        <v>-122.912076</v>
      </c>
      <c r="M1086" t="s">
        <v>1908</v>
      </c>
      <c r="N1086" t="s">
        <v>1909</v>
      </c>
      <c r="O1086" t="s">
        <v>113</v>
      </c>
      <c r="P1086">
        <v>242</v>
      </c>
      <c r="Q1086">
        <v>1605</v>
      </c>
      <c r="R1086">
        <v>1600</v>
      </c>
      <c r="S1086">
        <v>1605</v>
      </c>
      <c r="T1086">
        <v>1600</v>
      </c>
      <c r="U1086">
        <v>1603</v>
      </c>
      <c r="V1086">
        <v>1602</v>
      </c>
      <c r="W1086">
        <v>9999</v>
      </c>
      <c r="X1086" t="s">
        <v>38</v>
      </c>
      <c r="Y1086">
        <v>1</v>
      </c>
      <c r="Z1086">
        <f>ROUND(Table_hqolymsql14p_BridgeInventoryLocation_BRIDGEUNDERLOCATIONS[[#This Row],[VCMIN]] / 100, 0) * 12 + MOD(Table_hqolymsql14p_BridgeInventoryLocation_BRIDGEUNDERLOCATIONS[[#This Row],[VCMIN]], 100)</f>
        <v>192</v>
      </c>
      <c r="AA1086">
        <f>Table_hqolymsql14p_BridgeInventoryLocation_BRIDGEUNDERLOCATIONS[[#This Row],[VCMIN_Inches]]-3</f>
        <v>189</v>
      </c>
      <c r="AB1086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087" spans="1:28" x14ac:dyDescent="0.3">
      <c r="A1087">
        <v>1086</v>
      </c>
      <c r="B1087" t="s">
        <v>1497</v>
      </c>
      <c r="C1087" t="s">
        <v>1498</v>
      </c>
      <c r="D1087" t="s">
        <v>2314</v>
      </c>
      <c r="E1087">
        <v>106.688</v>
      </c>
      <c r="G1087">
        <v>0</v>
      </c>
      <c r="H1087" t="s">
        <v>110</v>
      </c>
      <c r="I1087">
        <v>106.62</v>
      </c>
      <c r="J1087" t="s">
        <v>34</v>
      </c>
      <c r="K1087">
        <v>47.040152999999997</v>
      </c>
      <c r="L1087">
        <v>-122.86909300000001</v>
      </c>
      <c r="M1087" t="s">
        <v>1499</v>
      </c>
      <c r="N1087" t="s">
        <v>1500</v>
      </c>
      <c r="O1087" t="s">
        <v>113</v>
      </c>
      <c r="P1087">
        <v>189</v>
      </c>
      <c r="Q1087">
        <v>1900</v>
      </c>
      <c r="R1087">
        <v>1900</v>
      </c>
      <c r="S1087">
        <v>1900</v>
      </c>
      <c r="T1087">
        <v>1900</v>
      </c>
      <c r="U1087">
        <v>1609</v>
      </c>
      <c r="V1087">
        <v>1609</v>
      </c>
      <c r="W1087">
        <v>9999</v>
      </c>
      <c r="X1087" t="s">
        <v>38</v>
      </c>
      <c r="Y1087">
        <v>1</v>
      </c>
      <c r="Z1087">
        <f>ROUND(Table_hqolymsql14p_BridgeInventoryLocation_BRIDGEUNDERLOCATIONS[[#This Row],[VCMIN]] / 100, 0) * 12 + MOD(Table_hqolymsql14p_BridgeInventoryLocation_BRIDGEUNDERLOCATIONS[[#This Row],[VCMIN]], 100)</f>
        <v>228</v>
      </c>
      <c r="AA1087">
        <f>Table_hqolymsql14p_BridgeInventoryLocation_BRIDGEUNDERLOCATIONS[[#This Row],[VCMIN_Inches]]-3</f>
        <v>225</v>
      </c>
      <c r="AB1087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088" spans="1:28" x14ac:dyDescent="0.3">
      <c r="A1088">
        <v>1087</v>
      </c>
      <c r="B1088" t="s">
        <v>3502</v>
      </c>
      <c r="C1088" t="s">
        <v>3503</v>
      </c>
      <c r="D1088" t="s">
        <v>2314</v>
      </c>
      <c r="E1088">
        <v>0.02</v>
      </c>
      <c r="G1088">
        <v>0</v>
      </c>
      <c r="H1088" t="s">
        <v>3418</v>
      </c>
      <c r="I1088">
        <v>0.02</v>
      </c>
      <c r="J1088" t="s">
        <v>89</v>
      </c>
      <c r="K1088">
        <v>46.251170000000002</v>
      </c>
      <c r="L1088">
        <v>-119.47546800000001</v>
      </c>
      <c r="M1088" t="s">
        <v>3504</v>
      </c>
      <c r="N1088" t="s">
        <v>95</v>
      </c>
      <c r="O1088" t="s">
        <v>3420</v>
      </c>
      <c r="P1088">
        <v>167</v>
      </c>
      <c r="Q1088">
        <v>1603</v>
      </c>
      <c r="R1088">
        <v>1603</v>
      </c>
      <c r="S1088">
        <v>1603</v>
      </c>
      <c r="T1088">
        <v>1603</v>
      </c>
      <c r="W1088">
        <v>9999</v>
      </c>
      <c r="X1088" t="s">
        <v>38</v>
      </c>
      <c r="Y1088">
        <v>1</v>
      </c>
      <c r="Z1088">
        <f>ROUND(Table_hqolymsql14p_BridgeInventoryLocation_BRIDGEUNDERLOCATIONS[[#This Row],[VCMIN]] / 100, 0) * 12 + MOD(Table_hqolymsql14p_BridgeInventoryLocation_BRIDGEUNDERLOCATIONS[[#This Row],[VCMIN]], 100)</f>
        <v>195</v>
      </c>
      <c r="AA1088">
        <f>Table_hqolymsql14p_BridgeInventoryLocation_BRIDGEUNDERLOCATIONS[[#This Row],[VCMIN_Inches]]-3</f>
        <v>192</v>
      </c>
      <c r="AB1088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089" spans="1:28" x14ac:dyDescent="0.3">
      <c r="A1089">
        <v>1088</v>
      </c>
      <c r="B1089" t="s">
        <v>319</v>
      </c>
      <c r="C1089" t="s">
        <v>320</v>
      </c>
      <c r="D1089" t="s">
        <v>2314</v>
      </c>
      <c r="E1089">
        <v>0.48199999999999998</v>
      </c>
      <c r="G1089">
        <v>0</v>
      </c>
      <c r="H1089" t="s">
        <v>3505</v>
      </c>
      <c r="I1089">
        <v>0.48</v>
      </c>
      <c r="J1089" t="s">
        <v>34</v>
      </c>
      <c r="K1089">
        <v>47.832093999999998</v>
      </c>
      <c r="L1089">
        <v>-122.263026</v>
      </c>
      <c r="M1089" t="s">
        <v>3506</v>
      </c>
      <c r="N1089" t="s">
        <v>101</v>
      </c>
      <c r="O1089" t="s">
        <v>113</v>
      </c>
      <c r="P1089">
        <v>646</v>
      </c>
      <c r="Q1089">
        <v>1908</v>
      </c>
      <c r="R1089">
        <v>1810</v>
      </c>
      <c r="S1089">
        <v>1908</v>
      </c>
      <c r="T1089">
        <v>1810</v>
      </c>
      <c r="W1089">
        <v>9999</v>
      </c>
      <c r="X1089" t="s">
        <v>89</v>
      </c>
      <c r="Y1089">
        <v>1</v>
      </c>
      <c r="Z1089">
        <f>ROUND(Table_hqolymsql14p_BridgeInventoryLocation_BRIDGEUNDERLOCATIONS[[#This Row],[VCMIN]] / 100, 0) * 12 + MOD(Table_hqolymsql14p_BridgeInventoryLocation_BRIDGEUNDERLOCATIONS[[#This Row],[VCMIN]], 100)</f>
        <v>226</v>
      </c>
      <c r="AA1089">
        <f>Table_hqolymsql14p_BridgeInventoryLocation_BRIDGEUNDERLOCATIONS[[#This Row],[VCMIN_Inches]]-3</f>
        <v>223</v>
      </c>
      <c r="AB1089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090" spans="1:28" x14ac:dyDescent="0.3">
      <c r="A1090">
        <v>1089</v>
      </c>
      <c r="B1090" t="s">
        <v>1032</v>
      </c>
      <c r="C1090" t="s">
        <v>1033</v>
      </c>
      <c r="D1090" t="s">
        <v>2314</v>
      </c>
      <c r="E1090">
        <v>1.74</v>
      </c>
      <c r="G1090">
        <v>0</v>
      </c>
      <c r="H1090" t="s">
        <v>195</v>
      </c>
      <c r="I1090">
        <v>28.33</v>
      </c>
      <c r="J1090" t="s">
        <v>34</v>
      </c>
      <c r="K1090">
        <v>45.621025000000003</v>
      </c>
      <c r="L1090">
        <v>-122.55895099999999</v>
      </c>
      <c r="M1090" t="s">
        <v>1034</v>
      </c>
      <c r="N1090" t="s">
        <v>1035</v>
      </c>
      <c r="O1090" t="s">
        <v>198</v>
      </c>
      <c r="P1090">
        <v>339</v>
      </c>
      <c r="Q1090">
        <v>1811</v>
      </c>
      <c r="R1090">
        <v>1803</v>
      </c>
      <c r="S1090">
        <v>1811</v>
      </c>
      <c r="T1090">
        <v>1803</v>
      </c>
      <c r="U1090">
        <v>1804</v>
      </c>
      <c r="V1090">
        <v>1608</v>
      </c>
      <c r="W1090">
        <v>9999</v>
      </c>
      <c r="X1090" t="s">
        <v>38</v>
      </c>
      <c r="Y1090">
        <v>1</v>
      </c>
      <c r="Z1090">
        <f>ROUND(Table_hqolymsql14p_BridgeInventoryLocation_BRIDGEUNDERLOCATIONS[[#This Row],[VCMIN]] / 100, 0) * 12 + MOD(Table_hqolymsql14p_BridgeInventoryLocation_BRIDGEUNDERLOCATIONS[[#This Row],[VCMIN]], 100)</f>
        <v>219</v>
      </c>
      <c r="AA1090">
        <f>Table_hqolymsql14p_BridgeInventoryLocation_BRIDGEUNDERLOCATIONS[[#This Row],[VCMIN_Inches]]-3</f>
        <v>216</v>
      </c>
      <c r="AB1090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091" spans="1:28" x14ac:dyDescent="0.3">
      <c r="A1091">
        <v>1090</v>
      </c>
      <c r="B1091" t="s">
        <v>1862</v>
      </c>
      <c r="C1091" t="s">
        <v>1863</v>
      </c>
      <c r="D1091" t="s">
        <v>2314</v>
      </c>
      <c r="E1091">
        <v>279.41000000000003</v>
      </c>
      <c r="G1091">
        <v>0</v>
      </c>
      <c r="H1091" t="s">
        <v>33</v>
      </c>
      <c r="I1091">
        <v>281.7</v>
      </c>
      <c r="J1091" t="s">
        <v>34</v>
      </c>
      <c r="K1091">
        <v>47.652064000000003</v>
      </c>
      <c r="L1091">
        <v>-117.403109</v>
      </c>
      <c r="M1091" t="s">
        <v>1864</v>
      </c>
      <c r="N1091" t="s">
        <v>1865</v>
      </c>
      <c r="O1091" t="s">
        <v>37</v>
      </c>
      <c r="P1091">
        <v>153</v>
      </c>
      <c r="Q1091">
        <v>2208</v>
      </c>
      <c r="R1091">
        <v>2005</v>
      </c>
      <c r="S1091">
        <v>2208</v>
      </c>
      <c r="T1091">
        <v>2005</v>
      </c>
      <c r="U1091">
        <v>1811</v>
      </c>
      <c r="V1091">
        <v>1806</v>
      </c>
      <c r="W1091">
        <v>9999</v>
      </c>
      <c r="X1091" t="s">
        <v>38</v>
      </c>
      <c r="Y1091">
        <v>1</v>
      </c>
      <c r="Z1091">
        <f>ROUND(Table_hqolymsql14p_BridgeInventoryLocation_BRIDGEUNDERLOCATIONS[[#This Row],[VCMIN]] / 100, 0) * 12 + MOD(Table_hqolymsql14p_BridgeInventoryLocation_BRIDGEUNDERLOCATIONS[[#This Row],[VCMIN]], 100)</f>
        <v>245</v>
      </c>
      <c r="AA1091">
        <f>Table_hqolymsql14p_BridgeInventoryLocation_BRIDGEUNDERLOCATIONS[[#This Row],[VCMIN_Inches]]-3</f>
        <v>242</v>
      </c>
      <c r="AB1091">
        <f>(TRUNC((Table_hqolymsql14p_BridgeInventoryLocation_BRIDGEUNDERLOCATIONS[[#This Row],[Reported Inches]]/12))*100) + MOD(Table_hqolymsql14p_BridgeInventoryLocation_BRIDGEUNDERLOCATIONS[[#This Row],[Reported Inches]], 12)</f>
        <v>2002</v>
      </c>
    </row>
    <row r="1092" spans="1:28" x14ac:dyDescent="0.3">
      <c r="A1092">
        <v>1091</v>
      </c>
      <c r="B1092" t="s">
        <v>338</v>
      </c>
      <c r="C1092" t="s">
        <v>339</v>
      </c>
      <c r="D1092" t="s">
        <v>2314</v>
      </c>
      <c r="E1092">
        <v>0.112</v>
      </c>
      <c r="G1092">
        <v>0</v>
      </c>
      <c r="H1092" t="s">
        <v>3507</v>
      </c>
      <c r="I1092">
        <v>0.11</v>
      </c>
      <c r="J1092" t="s">
        <v>34</v>
      </c>
      <c r="K1092">
        <v>48.097613000000003</v>
      </c>
      <c r="L1092">
        <v>-122.18450900000001</v>
      </c>
      <c r="M1092" t="s">
        <v>3508</v>
      </c>
      <c r="N1092" t="s">
        <v>341</v>
      </c>
      <c r="O1092" t="s">
        <v>113</v>
      </c>
      <c r="P1092">
        <v>294</v>
      </c>
      <c r="Q1092">
        <v>1701</v>
      </c>
      <c r="R1092">
        <v>1701</v>
      </c>
      <c r="S1092">
        <v>1701</v>
      </c>
      <c r="T1092">
        <v>1701</v>
      </c>
      <c r="W1092">
        <v>9999</v>
      </c>
      <c r="X1092" t="s">
        <v>89</v>
      </c>
      <c r="Y1092">
        <v>1</v>
      </c>
      <c r="Z1092">
        <f>ROUND(Table_hqolymsql14p_BridgeInventoryLocation_BRIDGEUNDERLOCATIONS[[#This Row],[VCMIN]] / 100, 0) * 12 + MOD(Table_hqolymsql14p_BridgeInventoryLocation_BRIDGEUNDERLOCATIONS[[#This Row],[VCMIN]], 100)</f>
        <v>205</v>
      </c>
      <c r="AA1092">
        <f>Table_hqolymsql14p_BridgeInventoryLocation_BRIDGEUNDERLOCATIONS[[#This Row],[VCMIN_Inches]]-3</f>
        <v>202</v>
      </c>
      <c r="AB109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093" spans="1:28" x14ac:dyDescent="0.3">
      <c r="A1093">
        <v>1092</v>
      </c>
      <c r="B1093" t="s">
        <v>1464</v>
      </c>
      <c r="C1093" t="s">
        <v>1465</v>
      </c>
      <c r="D1093" t="s">
        <v>2314</v>
      </c>
      <c r="E1093">
        <v>0.379</v>
      </c>
      <c r="G1093">
        <v>0</v>
      </c>
      <c r="H1093" t="s">
        <v>2378</v>
      </c>
      <c r="I1093">
        <v>0.38</v>
      </c>
      <c r="J1093" t="s">
        <v>34</v>
      </c>
      <c r="K1093">
        <v>47.758538999999999</v>
      </c>
      <c r="L1093">
        <v>-122.184417</v>
      </c>
      <c r="M1093" t="s">
        <v>3509</v>
      </c>
      <c r="N1093" t="s">
        <v>210</v>
      </c>
      <c r="O1093" t="s">
        <v>1467</v>
      </c>
      <c r="P1093">
        <v>2335</v>
      </c>
      <c r="Q1093">
        <v>3810</v>
      </c>
      <c r="R1093">
        <v>3810</v>
      </c>
      <c r="U1093">
        <v>3810</v>
      </c>
      <c r="V1093">
        <v>3810</v>
      </c>
      <c r="W1093">
        <v>9999</v>
      </c>
      <c r="X1093" t="s">
        <v>32</v>
      </c>
      <c r="Y1093">
        <v>1</v>
      </c>
      <c r="Z1093">
        <f>ROUND(Table_hqolymsql14p_BridgeInventoryLocation_BRIDGEUNDERLOCATIONS[[#This Row],[VCMIN]] / 100, 0) * 12 + MOD(Table_hqolymsql14p_BridgeInventoryLocation_BRIDGEUNDERLOCATIONS[[#This Row],[VCMIN]], 100)</f>
        <v>466</v>
      </c>
      <c r="AA1093">
        <f>Table_hqolymsql14p_BridgeInventoryLocation_BRIDGEUNDERLOCATIONS[[#This Row],[VCMIN_Inches]]-3</f>
        <v>463</v>
      </c>
      <c r="AB1093">
        <f>(TRUNC((Table_hqolymsql14p_BridgeInventoryLocation_BRIDGEUNDERLOCATIONS[[#This Row],[Reported Inches]]/12))*100) + MOD(Table_hqolymsql14p_BridgeInventoryLocation_BRIDGEUNDERLOCATIONS[[#This Row],[Reported Inches]], 12)</f>
        <v>3807</v>
      </c>
    </row>
    <row r="1094" spans="1:28" x14ac:dyDescent="0.3">
      <c r="A1094">
        <v>1093</v>
      </c>
      <c r="B1094" t="s">
        <v>1796</v>
      </c>
      <c r="C1094" t="s">
        <v>1797</v>
      </c>
      <c r="D1094" t="s">
        <v>2314</v>
      </c>
      <c r="E1094">
        <v>0.19800000000000001</v>
      </c>
      <c r="G1094">
        <v>0</v>
      </c>
      <c r="H1094" t="s">
        <v>3510</v>
      </c>
      <c r="I1094">
        <v>0.2</v>
      </c>
      <c r="J1094" t="s">
        <v>34</v>
      </c>
      <c r="K1094">
        <v>47.045177000000002</v>
      </c>
      <c r="L1094">
        <v>-122.839207</v>
      </c>
      <c r="M1094" t="s">
        <v>3511</v>
      </c>
      <c r="N1094" t="s">
        <v>1799</v>
      </c>
      <c r="O1094" t="s">
        <v>113</v>
      </c>
      <c r="P1094">
        <v>241</v>
      </c>
      <c r="Q1094">
        <v>1909</v>
      </c>
      <c r="R1094">
        <v>1909</v>
      </c>
      <c r="S1094">
        <v>1909</v>
      </c>
      <c r="T1094">
        <v>1909</v>
      </c>
      <c r="W1094">
        <v>9999</v>
      </c>
      <c r="X1094" t="s">
        <v>239</v>
      </c>
      <c r="Y1094">
        <v>1</v>
      </c>
      <c r="Z1094">
        <f>ROUND(Table_hqolymsql14p_BridgeInventoryLocation_BRIDGEUNDERLOCATIONS[[#This Row],[VCMIN]] / 100, 0) * 12 + MOD(Table_hqolymsql14p_BridgeInventoryLocation_BRIDGEUNDERLOCATIONS[[#This Row],[VCMIN]], 100)</f>
        <v>237</v>
      </c>
      <c r="AA1094">
        <f>Table_hqolymsql14p_BridgeInventoryLocation_BRIDGEUNDERLOCATIONS[[#This Row],[VCMIN_Inches]]-3</f>
        <v>234</v>
      </c>
      <c r="AB1094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095" spans="1:28" x14ac:dyDescent="0.3">
      <c r="A1095">
        <v>1094</v>
      </c>
      <c r="B1095" t="s">
        <v>2696</v>
      </c>
      <c r="C1095" t="s">
        <v>2697</v>
      </c>
      <c r="D1095" t="s">
        <v>2314</v>
      </c>
      <c r="E1095">
        <v>0.14299999999999999</v>
      </c>
      <c r="G1095">
        <v>0</v>
      </c>
      <c r="H1095" t="s">
        <v>3512</v>
      </c>
      <c r="I1095">
        <v>0.14000000000000001</v>
      </c>
      <c r="J1095" t="s">
        <v>34</v>
      </c>
      <c r="K1095">
        <v>47.230744000000001</v>
      </c>
      <c r="L1095">
        <v>-122.428583</v>
      </c>
      <c r="M1095" t="s">
        <v>2698</v>
      </c>
      <c r="N1095" t="s">
        <v>2699</v>
      </c>
      <c r="O1095" t="s">
        <v>2700</v>
      </c>
      <c r="P1095">
        <v>550</v>
      </c>
      <c r="Q1095">
        <v>9912</v>
      </c>
      <c r="R1095">
        <v>9912</v>
      </c>
      <c r="S1095">
        <v>9912</v>
      </c>
      <c r="T1095">
        <v>9912</v>
      </c>
      <c r="W1095">
        <v>9999</v>
      </c>
      <c r="X1095" t="s">
        <v>32</v>
      </c>
      <c r="Y1095">
        <v>1</v>
      </c>
      <c r="Z1095">
        <f>ROUND(Table_hqolymsql14p_BridgeInventoryLocation_BRIDGEUNDERLOCATIONS[[#This Row],[VCMIN]] / 100, 0) * 12 + MOD(Table_hqolymsql14p_BridgeInventoryLocation_BRIDGEUNDERLOCATIONS[[#This Row],[VCMIN]], 100)</f>
        <v>1200</v>
      </c>
      <c r="AA1095">
        <f>Table_hqolymsql14p_BridgeInventoryLocation_BRIDGEUNDERLOCATIONS[[#This Row],[VCMIN_Inches]]-3</f>
        <v>1197</v>
      </c>
      <c r="AB1095">
        <f>(TRUNC((Table_hqolymsql14p_BridgeInventoryLocation_BRIDGEUNDERLOCATIONS[[#This Row],[Reported Inches]]/12))*100) + MOD(Table_hqolymsql14p_BridgeInventoryLocation_BRIDGEUNDERLOCATIONS[[#This Row],[Reported Inches]], 12)</f>
        <v>9909</v>
      </c>
    </row>
    <row r="1096" spans="1:28" x14ac:dyDescent="0.3">
      <c r="A1096">
        <v>1095</v>
      </c>
      <c r="B1096" t="s">
        <v>211</v>
      </c>
      <c r="C1096" t="s">
        <v>212</v>
      </c>
      <c r="D1096" t="s">
        <v>2314</v>
      </c>
      <c r="E1096">
        <v>5.2229999999999999</v>
      </c>
      <c r="G1096">
        <v>0</v>
      </c>
      <c r="H1096" t="s">
        <v>1061</v>
      </c>
      <c r="I1096">
        <v>7.21</v>
      </c>
      <c r="J1096" t="s">
        <v>34</v>
      </c>
      <c r="K1096">
        <v>47.585963999999997</v>
      </c>
      <c r="L1096">
        <v>-122.227839</v>
      </c>
      <c r="M1096" t="s">
        <v>3513</v>
      </c>
      <c r="N1096" t="s">
        <v>214</v>
      </c>
      <c r="O1096" t="s">
        <v>37</v>
      </c>
      <c r="P1096">
        <v>275</v>
      </c>
      <c r="Q1096">
        <v>2205</v>
      </c>
      <c r="R1096">
        <v>1905</v>
      </c>
      <c r="S1096">
        <v>2205</v>
      </c>
      <c r="T1096">
        <v>1905</v>
      </c>
      <c r="W1096">
        <v>9999</v>
      </c>
      <c r="X1096" t="s">
        <v>239</v>
      </c>
      <c r="Y1096">
        <v>1</v>
      </c>
      <c r="Z1096">
        <f>ROUND(Table_hqolymsql14p_BridgeInventoryLocation_BRIDGEUNDERLOCATIONS[[#This Row],[VCMIN]] / 100, 0) * 12 + MOD(Table_hqolymsql14p_BridgeInventoryLocation_BRIDGEUNDERLOCATIONS[[#This Row],[VCMIN]], 100)</f>
        <v>233</v>
      </c>
      <c r="AA1096">
        <f>Table_hqolymsql14p_BridgeInventoryLocation_BRIDGEUNDERLOCATIONS[[#This Row],[VCMIN_Inches]]-3</f>
        <v>230</v>
      </c>
      <c r="AB1096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097" spans="1:28" x14ac:dyDescent="0.3">
      <c r="A1097">
        <v>1096</v>
      </c>
      <c r="B1097" t="s">
        <v>1807</v>
      </c>
      <c r="C1097" t="s">
        <v>1808</v>
      </c>
      <c r="D1097" t="s">
        <v>2314</v>
      </c>
      <c r="E1097">
        <v>40.44</v>
      </c>
      <c r="G1097">
        <v>0</v>
      </c>
      <c r="H1097" t="s">
        <v>110</v>
      </c>
      <c r="I1097">
        <v>40.369999999999997</v>
      </c>
      <c r="J1097" t="s">
        <v>34</v>
      </c>
      <c r="K1097">
        <v>46.152245999999998</v>
      </c>
      <c r="L1097">
        <v>-122.90087200000001</v>
      </c>
      <c r="M1097" t="s">
        <v>1809</v>
      </c>
      <c r="N1097" t="s">
        <v>1810</v>
      </c>
      <c r="O1097" t="s">
        <v>113</v>
      </c>
      <c r="P1097">
        <v>280</v>
      </c>
      <c r="Q1097">
        <v>2010</v>
      </c>
      <c r="R1097">
        <v>1810</v>
      </c>
      <c r="S1097">
        <v>2010</v>
      </c>
      <c r="T1097">
        <v>1810</v>
      </c>
      <c r="U1097">
        <v>1806</v>
      </c>
      <c r="V1097">
        <v>1710</v>
      </c>
      <c r="W1097">
        <v>9999</v>
      </c>
      <c r="X1097" t="s">
        <v>38</v>
      </c>
      <c r="Y1097">
        <v>1</v>
      </c>
      <c r="Z1097">
        <f>ROUND(Table_hqolymsql14p_BridgeInventoryLocation_BRIDGEUNDERLOCATIONS[[#This Row],[VCMIN]] / 100, 0) * 12 + MOD(Table_hqolymsql14p_BridgeInventoryLocation_BRIDGEUNDERLOCATIONS[[#This Row],[VCMIN]], 100)</f>
        <v>226</v>
      </c>
      <c r="AA1097">
        <f>Table_hqolymsql14p_BridgeInventoryLocation_BRIDGEUNDERLOCATIONS[[#This Row],[VCMIN_Inches]]-3</f>
        <v>223</v>
      </c>
      <c r="AB1097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098" spans="1:28" x14ac:dyDescent="0.3">
      <c r="A1098">
        <v>1097</v>
      </c>
      <c r="B1098" t="s">
        <v>3514</v>
      </c>
      <c r="C1098" t="s">
        <v>3515</v>
      </c>
      <c r="D1098" t="s">
        <v>2314</v>
      </c>
      <c r="E1098">
        <v>30.53</v>
      </c>
      <c r="G1098">
        <v>0</v>
      </c>
      <c r="H1098" t="s">
        <v>402</v>
      </c>
      <c r="I1098">
        <v>30.58</v>
      </c>
      <c r="J1098" t="s">
        <v>34</v>
      </c>
      <c r="K1098">
        <v>47.488461000000001</v>
      </c>
      <c r="L1098">
        <v>-121.796334</v>
      </c>
      <c r="M1098" t="s">
        <v>3516</v>
      </c>
      <c r="N1098" t="s">
        <v>37</v>
      </c>
      <c r="O1098" t="s">
        <v>2214</v>
      </c>
      <c r="P1098">
        <v>187</v>
      </c>
      <c r="Q1098">
        <v>1704</v>
      </c>
      <c r="R1098">
        <v>1611</v>
      </c>
      <c r="S1098">
        <v>1704</v>
      </c>
      <c r="T1098">
        <v>1611</v>
      </c>
      <c r="W1098">
        <v>9999</v>
      </c>
      <c r="X1098" t="s">
        <v>38</v>
      </c>
      <c r="Y1098">
        <v>1</v>
      </c>
      <c r="Z1098">
        <f>ROUND(Table_hqolymsql14p_BridgeInventoryLocation_BRIDGEUNDERLOCATIONS[[#This Row],[VCMIN]] / 100, 0) * 12 + MOD(Table_hqolymsql14p_BridgeInventoryLocation_BRIDGEUNDERLOCATIONS[[#This Row],[VCMIN]], 100)</f>
        <v>203</v>
      </c>
      <c r="AA1098">
        <f>Table_hqolymsql14p_BridgeInventoryLocation_BRIDGEUNDERLOCATIONS[[#This Row],[VCMIN_Inches]]-3</f>
        <v>200</v>
      </c>
      <c r="AB1098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099" spans="1:28" x14ac:dyDescent="0.3">
      <c r="A1099">
        <v>1098</v>
      </c>
      <c r="B1099" t="s">
        <v>1875</v>
      </c>
      <c r="C1099" t="s">
        <v>1876</v>
      </c>
      <c r="D1099" t="s">
        <v>2314</v>
      </c>
      <c r="E1099">
        <v>0.31</v>
      </c>
      <c r="G1099">
        <v>0</v>
      </c>
      <c r="H1099" t="s">
        <v>3517</v>
      </c>
      <c r="I1099">
        <v>0.31</v>
      </c>
      <c r="J1099" t="s">
        <v>34</v>
      </c>
      <c r="K1099">
        <v>47.849832999999997</v>
      </c>
      <c r="L1099">
        <v>-122.257447</v>
      </c>
      <c r="M1099" t="s">
        <v>3518</v>
      </c>
      <c r="N1099" t="s">
        <v>678</v>
      </c>
      <c r="O1099" t="s">
        <v>113</v>
      </c>
      <c r="P1099">
        <v>323</v>
      </c>
      <c r="Q1099">
        <v>2008</v>
      </c>
      <c r="R1099">
        <v>2008</v>
      </c>
      <c r="U1099">
        <v>2008</v>
      </c>
      <c r="V1099">
        <v>2008</v>
      </c>
      <c r="W1099">
        <v>9999</v>
      </c>
      <c r="X1099" t="s">
        <v>645</v>
      </c>
      <c r="Y1099">
        <v>1</v>
      </c>
      <c r="Z1099">
        <f>ROUND(Table_hqolymsql14p_BridgeInventoryLocation_BRIDGEUNDERLOCATIONS[[#This Row],[VCMIN]] / 100, 0) * 12 + MOD(Table_hqolymsql14p_BridgeInventoryLocation_BRIDGEUNDERLOCATIONS[[#This Row],[VCMIN]], 100)</f>
        <v>248</v>
      </c>
      <c r="AA1099">
        <f>Table_hqolymsql14p_BridgeInventoryLocation_BRIDGEUNDERLOCATIONS[[#This Row],[VCMIN_Inches]]-3</f>
        <v>245</v>
      </c>
      <c r="AB1099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100" spans="1:28" x14ac:dyDescent="0.3">
      <c r="A1100">
        <v>1099</v>
      </c>
      <c r="B1100" t="s">
        <v>3519</v>
      </c>
      <c r="C1100" t="s">
        <v>3520</v>
      </c>
      <c r="D1100" t="s">
        <v>2314</v>
      </c>
      <c r="E1100">
        <v>0.92600000000000005</v>
      </c>
      <c r="G1100">
        <v>0</v>
      </c>
      <c r="H1100" t="s">
        <v>3391</v>
      </c>
      <c r="I1100">
        <v>0.93</v>
      </c>
      <c r="J1100" t="s">
        <v>34</v>
      </c>
      <c r="K1100">
        <v>47.579915</v>
      </c>
      <c r="L1100">
        <v>-122.185723</v>
      </c>
      <c r="M1100" t="s">
        <v>3521</v>
      </c>
      <c r="N1100" t="s">
        <v>3522</v>
      </c>
      <c r="O1100" t="s">
        <v>3523</v>
      </c>
      <c r="P1100">
        <v>1331</v>
      </c>
      <c r="Q1100">
        <v>1903</v>
      </c>
      <c r="R1100">
        <v>1703</v>
      </c>
      <c r="U1100">
        <v>1903</v>
      </c>
      <c r="V1100">
        <v>1703</v>
      </c>
      <c r="W1100">
        <v>9999</v>
      </c>
      <c r="X1100" t="s">
        <v>38</v>
      </c>
      <c r="Y1100">
        <v>1</v>
      </c>
      <c r="Z1100">
        <f>ROUND(Table_hqolymsql14p_BridgeInventoryLocation_BRIDGEUNDERLOCATIONS[[#This Row],[VCMIN]] / 100, 0) * 12 + MOD(Table_hqolymsql14p_BridgeInventoryLocation_BRIDGEUNDERLOCATIONS[[#This Row],[VCMIN]], 100)</f>
        <v>207</v>
      </c>
      <c r="AA1100">
        <f>Table_hqolymsql14p_BridgeInventoryLocation_BRIDGEUNDERLOCATIONS[[#This Row],[VCMIN_Inches]]-3</f>
        <v>204</v>
      </c>
      <c r="AB1100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101" spans="1:28" x14ac:dyDescent="0.3">
      <c r="A1101">
        <v>1100</v>
      </c>
      <c r="B1101" t="s">
        <v>2125</v>
      </c>
      <c r="C1101" t="s">
        <v>2126</v>
      </c>
      <c r="D1101" t="s">
        <v>2314</v>
      </c>
      <c r="E1101">
        <v>0.379</v>
      </c>
      <c r="G1101">
        <v>0</v>
      </c>
      <c r="H1101" t="s">
        <v>2734</v>
      </c>
      <c r="I1101">
        <v>0.38</v>
      </c>
      <c r="J1101" t="s">
        <v>34</v>
      </c>
      <c r="K1101">
        <v>47.302546999999997</v>
      </c>
      <c r="L1101">
        <v>-122.252312</v>
      </c>
      <c r="M1101" t="s">
        <v>1038</v>
      </c>
      <c r="N1101" t="s">
        <v>748</v>
      </c>
      <c r="O1101" t="s">
        <v>48</v>
      </c>
      <c r="P1101">
        <v>343</v>
      </c>
      <c r="Q1101">
        <v>2200</v>
      </c>
      <c r="R1101">
        <v>2105</v>
      </c>
      <c r="U1101">
        <v>2200</v>
      </c>
      <c r="V1101">
        <v>2105</v>
      </c>
      <c r="W1101">
        <v>9999</v>
      </c>
      <c r="X1101" t="s">
        <v>32</v>
      </c>
      <c r="Y1101">
        <v>1</v>
      </c>
      <c r="Z1101">
        <f>ROUND(Table_hqolymsql14p_BridgeInventoryLocation_BRIDGEUNDERLOCATIONS[[#This Row],[VCMIN]] / 100, 0) * 12 + MOD(Table_hqolymsql14p_BridgeInventoryLocation_BRIDGEUNDERLOCATIONS[[#This Row],[VCMIN]], 100)</f>
        <v>257</v>
      </c>
      <c r="AA1101">
        <f>Table_hqolymsql14p_BridgeInventoryLocation_BRIDGEUNDERLOCATIONS[[#This Row],[VCMIN_Inches]]-3</f>
        <v>254</v>
      </c>
      <c r="AB1101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1102" spans="1:28" x14ac:dyDescent="0.3">
      <c r="A1102">
        <v>1101</v>
      </c>
      <c r="B1102" t="s">
        <v>897</v>
      </c>
      <c r="C1102" t="s">
        <v>898</v>
      </c>
      <c r="D1102" t="s">
        <v>2314</v>
      </c>
      <c r="E1102">
        <v>287.89499999999998</v>
      </c>
      <c r="G1102">
        <v>0</v>
      </c>
      <c r="H1102" t="s">
        <v>397</v>
      </c>
      <c r="I1102">
        <v>295.99</v>
      </c>
      <c r="J1102" t="s">
        <v>34</v>
      </c>
      <c r="K1102">
        <v>47.775767000000002</v>
      </c>
      <c r="L1102">
        <v>-117.37225100000001</v>
      </c>
      <c r="M1102" t="s">
        <v>899</v>
      </c>
      <c r="N1102" t="s">
        <v>70</v>
      </c>
      <c r="O1102" t="s">
        <v>900</v>
      </c>
      <c r="P1102">
        <v>980</v>
      </c>
      <c r="Q1102">
        <v>4506</v>
      </c>
      <c r="R1102">
        <v>3710</v>
      </c>
      <c r="S1102">
        <v>4506</v>
      </c>
      <c r="T1102">
        <v>3710</v>
      </c>
      <c r="U1102">
        <v>3911</v>
      </c>
      <c r="V1102">
        <v>3900</v>
      </c>
      <c r="W1102">
        <v>9999</v>
      </c>
      <c r="X1102" t="s">
        <v>34</v>
      </c>
      <c r="Y1102">
        <v>1</v>
      </c>
      <c r="Z1102">
        <f>ROUND(Table_hqolymsql14p_BridgeInventoryLocation_BRIDGEUNDERLOCATIONS[[#This Row],[VCMIN]] / 100, 0) * 12 + MOD(Table_hqolymsql14p_BridgeInventoryLocation_BRIDGEUNDERLOCATIONS[[#This Row],[VCMIN]], 100)</f>
        <v>454</v>
      </c>
      <c r="AA1102">
        <f>Table_hqolymsql14p_BridgeInventoryLocation_BRIDGEUNDERLOCATIONS[[#This Row],[VCMIN_Inches]]-3</f>
        <v>451</v>
      </c>
      <c r="AB1102">
        <f>(TRUNC((Table_hqolymsql14p_BridgeInventoryLocation_BRIDGEUNDERLOCATIONS[[#This Row],[Reported Inches]]/12))*100) + MOD(Table_hqolymsql14p_BridgeInventoryLocation_BRIDGEUNDERLOCATIONS[[#This Row],[Reported Inches]], 12)</f>
        <v>3707</v>
      </c>
    </row>
    <row r="1103" spans="1:28" x14ac:dyDescent="0.3">
      <c r="A1103">
        <v>1102</v>
      </c>
      <c r="B1103" t="s">
        <v>2036</v>
      </c>
      <c r="C1103" t="s">
        <v>2037</v>
      </c>
      <c r="D1103" t="s">
        <v>2314</v>
      </c>
      <c r="E1103">
        <v>0.10199999999999999</v>
      </c>
      <c r="G1103">
        <v>0</v>
      </c>
      <c r="H1103" t="s">
        <v>3524</v>
      </c>
      <c r="I1103">
        <v>0.1</v>
      </c>
      <c r="J1103" t="s">
        <v>34</v>
      </c>
      <c r="K1103">
        <v>47.224426000000001</v>
      </c>
      <c r="L1103">
        <v>-122.462399</v>
      </c>
      <c r="M1103" t="s">
        <v>3525</v>
      </c>
      <c r="N1103" t="s">
        <v>1476</v>
      </c>
      <c r="O1103" t="s">
        <v>113</v>
      </c>
      <c r="P1103">
        <v>597</v>
      </c>
      <c r="Q1103">
        <v>1905</v>
      </c>
      <c r="R1103">
        <v>1905</v>
      </c>
      <c r="S1103">
        <v>1905</v>
      </c>
      <c r="T1103">
        <v>1905</v>
      </c>
      <c r="W1103">
        <v>9999</v>
      </c>
      <c r="X1103" t="s">
        <v>239</v>
      </c>
      <c r="Y1103">
        <v>1</v>
      </c>
      <c r="Z1103">
        <f>ROUND(Table_hqolymsql14p_BridgeInventoryLocation_BRIDGEUNDERLOCATIONS[[#This Row],[VCMIN]] / 100, 0) * 12 + MOD(Table_hqolymsql14p_BridgeInventoryLocation_BRIDGEUNDERLOCATIONS[[#This Row],[VCMIN]], 100)</f>
        <v>233</v>
      </c>
      <c r="AA1103">
        <f>Table_hqolymsql14p_BridgeInventoryLocation_BRIDGEUNDERLOCATIONS[[#This Row],[VCMIN_Inches]]-3</f>
        <v>230</v>
      </c>
      <c r="AB1103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104" spans="1:28" x14ac:dyDescent="0.3">
      <c r="A1104">
        <v>1103</v>
      </c>
      <c r="B1104" t="s">
        <v>2165</v>
      </c>
      <c r="C1104" t="s">
        <v>2166</v>
      </c>
      <c r="D1104" t="s">
        <v>2314</v>
      </c>
      <c r="E1104">
        <v>105.52</v>
      </c>
      <c r="G1104">
        <v>0</v>
      </c>
      <c r="H1104" t="s">
        <v>110</v>
      </c>
      <c r="I1104">
        <v>105.45</v>
      </c>
      <c r="J1104" t="s">
        <v>34</v>
      </c>
      <c r="K1104">
        <v>47.033420999999997</v>
      </c>
      <c r="L1104">
        <v>-122.89089300000001</v>
      </c>
      <c r="M1104" t="s">
        <v>2167</v>
      </c>
      <c r="N1104" t="s">
        <v>2168</v>
      </c>
      <c r="O1104" t="s">
        <v>113</v>
      </c>
      <c r="P1104">
        <v>170</v>
      </c>
      <c r="Q1104">
        <v>1608</v>
      </c>
      <c r="R1104">
        <v>1607</v>
      </c>
      <c r="S1104">
        <v>1608</v>
      </c>
      <c r="T1104">
        <v>1607</v>
      </c>
      <c r="U1104">
        <v>1607</v>
      </c>
      <c r="V1104">
        <v>1604</v>
      </c>
      <c r="W1104">
        <v>9999</v>
      </c>
      <c r="X1104" t="s">
        <v>38</v>
      </c>
      <c r="Y1104">
        <v>1</v>
      </c>
      <c r="Z1104">
        <f>ROUND(Table_hqolymsql14p_BridgeInventoryLocation_BRIDGEUNDERLOCATIONS[[#This Row],[VCMIN]] / 100, 0) * 12 + MOD(Table_hqolymsql14p_BridgeInventoryLocation_BRIDGEUNDERLOCATIONS[[#This Row],[VCMIN]], 100)</f>
        <v>199</v>
      </c>
      <c r="AA1104">
        <f>Table_hqolymsql14p_BridgeInventoryLocation_BRIDGEUNDERLOCATIONS[[#This Row],[VCMIN_Inches]]-3</f>
        <v>196</v>
      </c>
      <c r="AB110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105" spans="1:28" x14ac:dyDescent="0.3">
      <c r="A1105">
        <v>1104</v>
      </c>
      <c r="B1105" t="s">
        <v>1549</v>
      </c>
      <c r="C1105" t="s">
        <v>1550</v>
      </c>
      <c r="D1105" t="s">
        <v>2314</v>
      </c>
      <c r="E1105">
        <v>275.20999999999998</v>
      </c>
      <c r="G1105">
        <v>0</v>
      </c>
      <c r="H1105" t="s">
        <v>110</v>
      </c>
      <c r="I1105">
        <v>275.14999999999998</v>
      </c>
      <c r="J1105" t="s">
        <v>34</v>
      </c>
      <c r="K1105">
        <v>48.986961000000001</v>
      </c>
      <c r="L1105">
        <v>-122.73582500000001</v>
      </c>
      <c r="M1105" t="s">
        <v>1551</v>
      </c>
      <c r="N1105" t="s">
        <v>1552</v>
      </c>
      <c r="O1105" t="s">
        <v>113</v>
      </c>
      <c r="P1105">
        <v>252</v>
      </c>
      <c r="Q1105">
        <v>1706</v>
      </c>
      <c r="R1105">
        <v>1701</v>
      </c>
      <c r="S1105">
        <v>1706</v>
      </c>
      <c r="T1105">
        <v>1701</v>
      </c>
      <c r="U1105">
        <v>1803</v>
      </c>
      <c r="V1105">
        <v>1710</v>
      </c>
      <c r="W1105">
        <v>9999</v>
      </c>
      <c r="X1105" t="s">
        <v>38</v>
      </c>
      <c r="Y1105">
        <v>1</v>
      </c>
      <c r="Z1105">
        <f>ROUND(Table_hqolymsql14p_BridgeInventoryLocation_BRIDGEUNDERLOCATIONS[[#This Row],[VCMIN]] / 100, 0) * 12 + MOD(Table_hqolymsql14p_BridgeInventoryLocation_BRIDGEUNDERLOCATIONS[[#This Row],[VCMIN]], 100)</f>
        <v>205</v>
      </c>
      <c r="AA1105">
        <f>Table_hqolymsql14p_BridgeInventoryLocation_BRIDGEUNDERLOCATIONS[[#This Row],[VCMIN_Inches]]-3</f>
        <v>202</v>
      </c>
      <c r="AB110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106" spans="1:28" x14ac:dyDescent="0.3">
      <c r="A1106">
        <v>1105</v>
      </c>
      <c r="B1106" t="s">
        <v>3526</v>
      </c>
      <c r="C1106" t="s">
        <v>3527</v>
      </c>
      <c r="D1106" t="s">
        <v>2314</v>
      </c>
      <c r="E1106">
        <v>0.23799999999999999</v>
      </c>
      <c r="G1106">
        <v>0</v>
      </c>
      <c r="H1106" t="s">
        <v>2781</v>
      </c>
      <c r="I1106">
        <v>0.24</v>
      </c>
      <c r="J1106" t="s">
        <v>34</v>
      </c>
      <c r="K1106">
        <v>45.622810000000001</v>
      </c>
      <c r="L1106">
        <v>-122.66952999999999</v>
      </c>
      <c r="M1106" t="s">
        <v>3528</v>
      </c>
      <c r="N1106" t="s">
        <v>3529</v>
      </c>
      <c r="O1106" t="s">
        <v>2917</v>
      </c>
      <c r="P1106">
        <v>112</v>
      </c>
      <c r="Q1106">
        <v>1609</v>
      </c>
      <c r="R1106">
        <v>1609</v>
      </c>
      <c r="S1106">
        <v>1609</v>
      </c>
      <c r="T1106">
        <v>1609</v>
      </c>
      <c r="W1106">
        <v>9999</v>
      </c>
      <c r="X1106" t="s">
        <v>38</v>
      </c>
      <c r="Y1106">
        <v>1</v>
      </c>
      <c r="Z1106">
        <f>ROUND(Table_hqolymsql14p_BridgeInventoryLocation_BRIDGEUNDERLOCATIONS[[#This Row],[VCMIN]] / 100, 0) * 12 + MOD(Table_hqolymsql14p_BridgeInventoryLocation_BRIDGEUNDERLOCATIONS[[#This Row],[VCMIN]], 100)</f>
        <v>201</v>
      </c>
      <c r="AA1106">
        <f>Table_hqolymsql14p_BridgeInventoryLocation_BRIDGEUNDERLOCATIONS[[#This Row],[VCMIN_Inches]]-3</f>
        <v>198</v>
      </c>
      <c r="AB110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07" spans="1:28" x14ac:dyDescent="0.3">
      <c r="A1107">
        <v>1106</v>
      </c>
      <c r="B1107" t="s">
        <v>1949</v>
      </c>
      <c r="C1107" t="s">
        <v>1950</v>
      </c>
      <c r="D1107" t="s">
        <v>2314</v>
      </c>
      <c r="E1107">
        <v>20.459</v>
      </c>
      <c r="G1107">
        <v>0</v>
      </c>
      <c r="H1107" t="s">
        <v>45</v>
      </c>
      <c r="I1107">
        <v>19.96</v>
      </c>
      <c r="J1107" t="s">
        <v>34</v>
      </c>
      <c r="K1107">
        <v>47.432563000000002</v>
      </c>
      <c r="L1107">
        <v>-121.983034</v>
      </c>
      <c r="M1107" t="s">
        <v>1951</v>
      </c>
      <c r="N1107" t="s">
        <v>1952</v>
      </c>
      <c r="O1107" t="s">
        <v>48</v>
      </c>
      <c r="P1107">
        <v>259</v>
      </c>
      <c r="Q1107">
        <v>2111</v>
      </c>
      <c r="R1107">
        <v>2105</v>
      </c>
      <c r="S1107">
        <v>2111</v>
      </c>
      <c r="T1107">
        <v>2105</v>
      </c>
      <c r="U1107">
        <v>2004</v>
      </c>
      <c r="V1107">
        <v>1707</v>
      </c>
      <c r="W1107">
        <v>9999</v>
      </c>
      <c r="X1107" t="s">
        <v>38</v>
      </c>
      <c r="Y1107">
        <v>1</v>
      </c>
      <c r="Z1107">
        <f>ROUND(Table_hqolymsql14p_BridgeInventoryLocation_BRIDGEUNDERLOCATIONS[[#This Row],[VCMIN]] / 100, 0) * 12 + MOD(Table_hqolymsql14p_BridgeInventoryLocation_BRIDGEUNDERLOCATIONS[[#This Row],[VCMIN]], 100)</f>
        <v>257</v>
      </c>
      <c r="AA1107">
        <f>Table_hqolymsql14p_BridgeInventoryLocation_BRIDGEUNDERLOCATIONS[[#This Row],[VCMIN_Inches]]-3</f>
        <v>254</v>
      </c>
      <c r="AB1107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1108" spans="1:28" x14ac:dyDescent="0.3">
      <c r="A1108">
        <v>1107</v>
      </c>
      <c r="B1108" t="s">
        <v>3199</v>
      </c>
      <c r="C1108" t="s">
        <v>3200</v>
      </c>
      <c r="D1108" t="s">
        <v>2314</v>
      </c>
      <c r="E1108">
        <v>8.5000000000000006E-2</v>
      </c>
      <c r="G1108">
        <v>0</v>
      </c>
      <c r="H1108" t="s">
        <v>3299</v>
      </c>
      <c r="I1108">
        <v>0.09</v>
      </c>
      <c r="J1108" t="s">
        <v>34</v>
      </c>
      <c r="K1108">
        <v>47.579003</v>
      </c>
      <c r="L1108">
        <v>-122.18883599999999</v>
      </c>
      <c r="M1108" t="s">
        <v>3300</v>
      </c>
      <c r="N1108" t="s">
        <v>3202</v>
      </c>
      <c r="O1108" t="s">
        <v>3203</v>
      </c>
      <c r="P1108">
        <v>1929</v>
      </c>
      <c r="Q1108">
        <v>1810</v>
      </c>
      <c r="R1108">
        <v>1810</v>
      </c>
      <c r="S1108">
        <v>1810</v>
      </c>
      <c r="T1108">
        <v>1810</v>
      </c>
      <c r="W1108">
        <v>9999</v>
      </c>
      <c r="X1108" t="s">
        <v>32</v>
      </c>
      <c r="Y1108">
        <v>1</v>
      </c>
      <c r="Z1108">
        <f>ROUND(Table_hqolymsql14p_BridgeInventoryLocation_BRIDGEUNDERLOCATIONS[[#This Row],[VCMIN]] / 100, 0) * 12 + MOD(Table_hqolymsql14p_BridgeInventoryLocation_BRIDGEUNDERLOCATIONS[[#This Row],[VCMIN]], 100)</f>
        <v>226</v>
      </c>
      <c r="AA1108">
        <f>Table_hqolymsql14p_BridgeInventoryLocation_BRIDGEUNDERLOCATIONS[[#This Row],[VCMIN_Inches]]-3</f>
        <v>223</v>
      </c>
      <c r="AB1108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109" spans="1:28" x14ac:dyDescent="0.3">
      <c r="A1109">
        <v>1108</v>
      </c>
      <c r="B1109" t="s">
        <v>3530</v>
      </c>
      <c r="C1109" t="s">
        <v>3531</v>
      </c>
      <c r="D1109" t="s">
        <v>2314</v>
      </c>
      <c r="E1109">
        <v>245.92</v>
      </c>
      <c r="G1109">
        <v>0</v>
      </c>
      <c r="H1109" t="s">
        <v>104</v>
      </c>
      <c r="I1109">
        <v>246.64</v>
      </c>
      <c r="J1109" t="s">
        <v>34</v>
      </c>
      <c r="K1109">
        <v>48.107624999999999</v>
      </c>
      <c r="L1109">
        <v>-123.45404499999999</v>
      </c>
      <c r="M1109" t="s">
        <v>3532</v>
      </c>
      <c r="N1109" t="s">
        <v>3533</v>
      </c>
      <c r="O1109" t="s">
        <v>107</v>
      </c>
      <c r="P1109">
        <v>138</v>
      </c>
      <c r="Q1109">
        <v>2101</v>
      </c>
      <c r="R1109">
        <v>2101</v>
      </c>
      <c r="S1109">
        <v>2101</v>
      </c>
      <c r="T1109">
        <v>2101</v>
      </c>
      <c r="W1109">
        <v>9999</v>
      </c>
      <c r="X1109" t="s">
        <v>38</v>
      </c>
      <c r="Y1109">
        <v>1</v>
      </c>
      <c r="Z1109">
        <f>ROUND(Table_hqolymsql14p_BridgeInventoryLocation_BRIDGEUNDERLOCATIONS[[#This Row],[VCMIN]] / 100, 0) * 12 + MOD(Table_hqolymsql14p_BridgeInventoryLocation_BRIDGEUNDERLOCATIONS[[#This Row],[VCMIN]], 100)</f>
        <v>253</v>
      </c>
      <c r="AA1109">
        <f>Table_hqolymsql14p_BridgeInventoryLocation_BRIDGEUNDERLOCATIONS[[#This Row],[VCMIN_Inches]]-3</f>
        <v>250</v>
      </c>
      <c r="AB1109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1110" spans="1:28" x14ac:dyDescent="0.3">
      <c r="A1110">
        <v>1109</v>
      </c>
      <c r="B1110" t="s">
        <v>2432</v>
      </c>
      <c r="C1110" t="s">
        <v>2433</v>
      </c>
      <c r="D1110" t="s">
        <v>2314</v>
      </c>
      <c r="E1110">
        <v>6.9109999999999996</v>
      </c>
      <c r="G1110">
        <v>0</v>
      </c>
      <c r="H1110" t="s">
        <v>391</v>
      </c>
      <c r="I1110">
        <v>6.91</v>
      </c>
      <c r="J1110" t="s">
        <v>34</v>
      </c>
      <c r="K1110">
        <v>47.632440000000003</v>
      </c>
      <c r="L1110">
        <v>-122.18853</v>
      </c>
      <c r="M1110" t="s">
        <v>2434</v>
      </c>
      <c r="N1110" t="s">
        <v>2435</v>
      </c>
      <c r="O1110" t="s">
        <v>394</v>
      </c>
      <c r="P1110">
        <v>720</v>
      </c>
      <c r="Q1110">
        <v>2402</v>
      </c>
      <c r="R1110">
        <v>2402</v>
      </c>
      <c r="S1110">
        <v>2402</v>
      </c>
      <c r="T1110">
        <v>2402</v>
      </c>
      <c r="U1110">
        <v>2906</v>
      </c>
      <c r="V1110">
        <v>2906</v>
      </c>
      <c r="W1110">
        <v>9999</v>
      </c>
      <c r="X1110" t="s">
        <v>38</v>
      </c>
      <c r="Y1110">
        <v>1</v>
      </c>
      <c r="Z1110">
        <f>ROUND(Table_hqolymsql14p_BridgeInventoryLocation_BRIDGEUNDERLOCATIONS[[#This Row],[VCMIN]] / 100, 0) * 12 + MOD(Table_hqolymsql14p_BridgeInventoryLocation_BRIDGEUNDERLOCATIONS[[#This Row],[VCMIN]], 100)</f>
        <v>290</v>
      </c>
      <c r="AA1110">
        <f>Table_hqolymsql14p_BridgeInventoryLocation_BRIDGEUNDERLOCATIONS[[#This Row],[VCMIN_Inches]]-3</f>
        <v>287</v>
      </c>
      <c r="AB1110">
        <f>(TRUNC((Table_hqolymsql14p_BridgeInventoryLocation_BRIDGEUNDERLOCATIONS[[#This Row],[Reported Inches]]/12))*100) + MOD(Table_hqolymsql14p_BridgeInventoryLocation_BRIDGEUNDERLOCATIONS[[#This Row],[Reported Inches]], 12)</f>
        <v>2311</v>
      </c>
    </row>
    <row r="1111" spans="1:28" x14ac:dyDescent="0.3">
      <c r="A1111">
        <v>1110</v>
      </c>
      <c r="B1111" t="s">
        <v>1493</v>
      </c>
      <c r="C1111" t="s">
        <v>1494</v>
      </c>
      <c r="D1111" t="s">
        <v>2314</v>
      </c>
      <c r="E1111">
        <v>0.252</v>
      </c>
      <c r="G1111">
        <v>0</v>
      </c>
      <c r="H1111" t="s">
        <v>3534</v>
      </c>
      <c r="I1111">
        <v>0.25</v>
      </c>
      <c r="J1111" t="s">
        <v>34</v>
      </c>
      <c r="K1111">
        <v>47.290891999999999</v>
      </c>
      <c r="L1111">
        <v>-122.305329</v>
      </c>
      <c r="M1111" t="s">
        <v>2888</v>
      </c>
      <c r="N1111" t="s">
        <v>1495</v>
      </c>
      <c r="O1111" t="s">
        <v>1496</v>
      </c>
      <c r="P1111">
        <v>1449</v>
      </c>
      <c r="Q1111">
        <v>3800</v>
      </c>
      <c r="R1111">
        <v>3800</v>
      </c>
      <c r="S1111">
        <v>3800</v>
      </c>
      <c r="T1111">
        <v>3800</v>
      </c>
      <c r="W1111">
        <v>9999</v>
      </c>
      <c r="X1111" t="s">
        <v>32</v>
      </c>
      <c r="Y1111">
        <v>1</v>
      </c>
      <c r="Z1111">
        <f>ROUND(Table_hqolymsql14p_BridgeInventoryLocation_BRIDGEUNDERLOCATIONS[[#This Row],[VCMIN]] / 100, 0) * 12 + MOD(Table_hqolymsql14p_BridgeInventoryLocation_BRIDGEUNDERLOCATIONS[[#This Row],[VCMIN]], 100)</f>
        <v>456</v>
      </c>
      <c r="AA1111">
        <f>Table_hqolymsql14p_BridgeInventoryLocation_BRIDGEUNDERLOCATIONS[[#This Row],[VCMIN_Inches]]-3</f>
        <v>453</v>
      </c>
      <c r="AB1111">
        <f>(TRUNC((Table_hqolymsql14p_BridgeInventoryLocation_BRIDGEUNDERLOCATIONS[[#This Row],[Reported Inches]]/12))*100) + MOD(Table_hqolymsql14p_BridgeInventoryLocation_BRIDGEUNDERLOCATIONS[[#This Row],[Reported Inches]], 12)</f>
        <v>3709</v>
      </c>
    </row>
    <row r="1112" spans="1:28" x14ac:dyDescent="0.3">
      <c r="A1112">
        <v>1111</v>
      </c>
      <c r="B1112" t="s">
        <v>1152</v>
      </c>
      <c r="C1112" t="s">
        <v>1153</v>
      </c>
      <c r="D1112" t="s">
        <v>2314</v>
      </c>
      <c r="E1112">
        <v>9.9000000000000005E-2</v>
      </c>
      <c r="G1112">
        <v>0</v>
      </c>
      <c r="H1112" t="s">
        <v>3535</v>
      </c>
      <c r="I1112">
        <v>0.1</v>
      </c>
      <c r="J1112" t="s">
        <v>34</v>
      </c>
      <c r="K1112">
        <v>47.593988000000003</v>
      </c>
      <c r="L1112">
        <v>-122.32133899999999</v>
      </c>
      <c r="M1112" t="s">
        <v>3536</v>
      </c>
      <c r="N1112" t="s">
        <v>1155</v>
      </c>
      <c r="O1112" t="s">
        <v>1156</v>
      </c>
      <c r="P1112">
        <v>1659</v>
      </c>
      <c r="Q1112">
        <v>3002</v>
      </c>
      <c r="R1112">
        <v>3002</v>
      </c>
      <c r="U1112">
        <v>3002</v>
      </c>
      <c r="V1112">
        <v>3002</v>
      </c>
      <c r="W1112">
        <v>9999</v>
      </c>
      <c r="X1112" t="s">
        <v>3106</v>
      </c>
      <c r="Y1112">
        <v>1</v>
      </c>
      <c r="Z1112">
        <f>ROUND(Table_hqolymsql14p_BridgeInventoryLocation_BRIDGEUNDERLOCATIONS[[#This Row],[VCMIN]] / 100, 0) * 12 + MOD(Table_hqolymsql14p_BridgeInventoryLocation_BRIDGEUNDERLOCATIONS[[#This Row],[VCMIN]], 100)</f>
        <v>362</v>
      </c>
      <c r="AA1112">
        <f>Table_hqolymsql14p_BridgeInventoryLocation_BRIDGEUNDERLOCATIONS[[#This Row],[VCMIN_Inches]]-3</f>
        <v>359</v>
      </c>
      <c r="AB1112">
        <f>(TRUNC((Table_hqolymsql14p_BridgeInventoryLocation_BRIDGEUNDERLOCATIONS[[#This Row],[Reported Inches]]/12))*100) + MOD(Table_hqolymsql14p_BridgeInventoryLocation_BRIDGEUNDERLOCATIONS[[#This Row],[Reported Inches]], 12)</f>
        <v>2911</v>
      </c>
    </row>
    <row r="1113" spans="1:28" x14ac:dyDescent="0.3">
      <c r="A1113">
        <v>1112</v>
      </c>
      <c r="B1113" t="s">
        <v>803</v>
      </c>
      <c r="C1113" t="s">
        <v>804</v>
      </c>
      <c r="D1113" t="s">
        <v>2314</v>
      </c>
      <c r="E1113">
        <v>13.65</v>
      </c>
      <c r="G1113">
        <v>0</v>
      </c>
      <c r="H1113" t="s">
        <v>45</v>
      </c>
      <c r="I1113">
        <v>13.12</v>
      </c>
      <c r="J1113" t="s">
        <v>34</v>
      </c>
      <c r="K1113">
        <v>47.372714999999999</v>
      </c>
      <c r="L1113">
        <v>-122.09189000000001</v>
      </c>
      <c r="M1113" t="s">
        <v>805</v>
      </c>
      <c r="N1113" t="s">
        <v>806</v>
      </c>
      <c r="O1113" t="s">
        <v>48</v>
      </c>
      <c r="P1113">
        <v>304</v>
      </c>
      <c r="Q1113">
        <v>1710</v>
      </c>
      <c r="R1113">
        <v>1708</v>
      </c>
      <c r="S1113">
        <v>1710</v>
      </c>
      <c r="T1113">
        <v>1708</v>
      </c>
      <c r="U1113">
        <v>1804</v>
      </c>
      <c r="V1113">
        <v>1800</v>
      </c>
      <c r="W1113">
        <v>9999</v>
      </c>
      <c r="X1113" t="s">
        <v>38</v>
      </c>
      <c r="Y1113">
        <v>1</v>
      </c>
      <c r="Z1113">
        <f>ROUND(Table_hqolymsql14p_BridgeInventoryLocation_BRIDGEUNDERLOCATIONS[[#This Row],[VCMIN]] / 100, 0) * 12 + MOD(Table_hqolymsql14p_BridgeInventoryLocation_BRIDGEUNDERLOCATIONS[[#This Row],[VCMIN]], 100)</f>
        <v>212</v>
      </c>
      <c r="AA1113">
        <f>Table_hqolymsql14p_BridgeInventoryLocation_BRIDGEUNDERLOCATIONS[[#This Row],[VCMIN_Inches]]-3</f>
        <v>209</v>
      </c>
      <c r="AB1113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114" spans="1:28" x14ac:dyDescent="0.3">
      <c r="A1114">
        <v>1113</v>
      </c>
      <c r="B1114" t="s">
        <v>1960</v>
      </c>
      <c r="C1114" t="s">
        <v>1961</v>
      </c>
      <c r="D1114" t="s">
        <v>2314</v>
      </c>
      <c r="E1114">
        <v>1.05</v>
      </c>
      <c r="G1114">
        <v>0</v>
      </c>
      <c r="H1114" t="s">
        <v>3537</v>
      </c>
      <c r="I1114">
        <v>1.05</v>
      </c>
      <c r="J1114" t="s">
        <v>34</v>
      </c>
      <c r="K1114">
        <v>47.654401</v>
      </c>
      <c r="L1114">
        <v>-122.137558</v>
      </c>
      <c r="M1114" t="s">
        <v>3538</v>
      </c>
      <c r="N1114" t="s">
        <v>1963</v>
      </c>
      <c r="O1114" t="s">
        <v>394</v>
      </c>
      <c r="P1114">
        <v>228</v>
      </c>
      <c r="Q1114">
        <v>1606</v>
      </c>
      <c r="R1114">
        <v>1606</v>
      </c>
      <c r="S1114">
        <v>1606</v>
      </c>
      <c r="T1114">
        <v>1606</v>
      </c>
      <c r="W1114">
        <v>9999</v>
      </c>
      <c r="X1114" t="s">
        <v>89</v>
      </c>
      <c r="Y1114">
        <v>1</v>
      </c>
      <c r="Z1114">
        <f>ROUND(Table_hqolymsql14p_BridgeInventoryLocation_BRIDGEUNDERLOCATIONS[[#This Row],[VCMIN]] / 100, 0) * 12 + MOD(Table_hqolymsql14p_BridgeInventoryLocation_BRIDGEUNDERLOCATIONS[[#This Row],[VCMIN]], 100)</f>
        <v>198</v>
      </c>
      <c r="AA1114">
        <f>Table_hqolymsql14p_BridgeInventoryLocation_BRIDGEUNDERLOCATIONS[[#This Row],[VCMIN_Inches]]-3</f>
        <v>195</v>
      </c>
      <c r="AB111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115" spans="1:28" x14ac:dyDescent="0.3">
      <c r="A1115">
        <v>1114</v>
      </c>
      <c r="B1115" t="s">
        <v>3539</v>
      </c>
      <c r="C1115" t="s">
        <v>3540</v>
      </c>
      <c r="D1115" t="s">
        <v>2314</v>
      </c>
      <c r="E1115">
        <v>0</v>
      </c>
      <c r="G1115">
        <v>0</v>
      </c>
      <c r="H1115" t="s">
        <v>3541</v>
      </c>
      <c r="I1115">
        <v>0</v>
      </c>
      <c r="J1115" t="s">
        <v>34</v>
      </c>
      <c r="K1115">
        <v>47.463301000000001</v>
      </c>
      <c r="L1115">
        <v>-122.283002</v>
      </c>
      <c r="M1115" t="s">
        <v>3542</v>
      </c>
      <c r="N1115" t="s">
        <v>810</v>
      </c>
      <c r="O1115" t="s">
        <v>70</v>
      </c>
      <c r="P1115">
        <v>127</v>
      </c>
      <c r="Q1115">
        <v>1611</v>
      </c>
      <c r="R1115">
        <v>1610</v>
      </c>
      <c r="U1115">
        <v>1611</v>
      </c>
      <c r="V1115">
        <v>1610</v>
      </c>
      <c r="W1115">
        <v>9999</v>
      </c>
      <c r="X1115" t="s">
        <v>38</v>
      </c>
      <c r="Y1115">
        <v>1</v>
      </c>
      <c r="Z1115">
        <f>ROUND(Table_hqolymsql14p_BridgeInventoryLocation_BRIDGEUNDERLOCATIONS[[#This Row],[VCMIN]] / 100, 0) * 12 + MOD(Table_hqolymsql14p_BridgeInventoryLocation_BRIDGEUNDERLOCATIONS[[#This Row],[VCMIN]], 100)</f>
        <v>202</v>
      </c>
      <c r="AA1115">
        <f>Table_hqolymsql14p_BridgeInventoryLocation_BRIDGEUNDERLOCATIONS[[#This Row],[VCMIN_Inches]]-3</f>
        <v>199</v>
      </c>
      <c r="AB111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16" spans="1:28" x14ac:dyDescent="0.3">
      <c r="A1116">
        <v>1115</v>
      </c>
      <c r="B1116" t="s">
        <v>2448</v>
      </c>
      <c r="C1116" t="s">
        <v>2449</v>
      </c>
      <c r="D1116" t="s">
        <v>2314</v>
      </c>
      <c r="E1116">
        <v>4</v>
      </c>
      <c r="G1116">
        <v>0</v>
      </c>
      <c r="H1116" t="s">
        <v>1830</v>
      </c>
      <c r="I1116">
        <v>166.03</v>
      </c>
      <c r="J1116" t="s">
        <v>34</v>
      </c>
      <c r="K1116">
        <v>47.776592000000001</v>
      </c>
      <c r="L1116">
        <v>-117.374312</v>
      </c>
      <c r="M1116" t="s">
        <v>2450</v>
      </c>
      <c r="N1116" t="s">
        <v>2451</v>
      </c>
      <c r="O1116" t="s">
        <v>237</v>
      </c>
      <c r="P1116">
        <v>345</v>
      </c>
      <c r="Q1116">
        <v>2010</v>
      </c>
      <c r="R1116">
        <v>2000</v>
      </c>
      <c r="S1116">
        <v>2010</v>
      </c>
      <c r="T1116">
        <v>2000</v>
      </c>
      <c r="U1116">
        <v>2110</v>
      </c>
      <c r="V1116">
        <v>2102</v>
      </c>
      <c r="W1116">
        <v>9999</v>
      </c>
      <c r="X1116" t="s">
        <v>38</v>
      </c>
      <c r="Y1116">
        <v>1</v>
      </c>
      <c r="Z1116">
        <f>ROUND(Table_hqolymsql14p_BridgeInventoryLocation_BRIDGEUNDERLOCATIONS[[#This Row],[VCMIN]] / 100, 0) * 12 + MOD(Table_hqolymsql14p_BridgeInventoryLocation_BRIDGEUNDERLOCATIONS[[#This Row],[VCMIN]], 100)</f>
        <v>240</v>
      </c>
      <c r="AA1116">
        <f>Table_hqolymsql14p_BridgeInventoryLocation_BRIDGEUNDERLOCATIONS[[#This Row],[VCMIN_Inches]]-3</f>
        <v>237</v>
      </c>
      <c r="AB1116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117" spans="1:28" x14ac:dyDescent="0.3">
      <c r="A1117">
        <v>1116</v>
      </c>
      <c r="B1117" t="s">
        <v>3543</v>
      </c>
      <c r="C1117" t="s">
        <v>3544</v>
      </c>
      <c r="D1117" t="s">
        <v>2314</v>
      </c>
      <c r="E1117">
        <v>0.27800000000000002</v>
      </c>
      <c r="G1117">
        <v>0</v>
      </c>
      <c r="H1117" t="s">
        <v>3545</v>
      </c>
      <c r="I1117">
        <v>0.28000000000000003</v>
      </c>
      <c r="J1117" t="s">
        <v>34</v>
      </c>
      <c r="K1117">
        <v>47.462963000000002</v>
      </c>
      <c r="L1117">
        <v>-122.26522199999999</v>
      </c>
      <c r="M1117" t="s">
        <v>3546</v>
      </c>
      <c r="N1117" t="s">
        <v>3547</v>
      </c>
      <c r="O1117" t="s">
        <v>3548</v>
      </c>
      <c r="P1117">
        <v>894</v>
      </c>
      <c r="Q1117">
        <v>1707</v>
      </c>
      <c r="R1117">
        <v>1707</v>
      </c>
      <c r="S1117">
        <v>1707</v>
      </c>
      <c r="T1117">
        <v>1707</v>
      </c>
      <c r="W1117">
        <v>9999</v>
      </c>
      <c r="X1117" t="s">
        <v>32</v>
      </c>
      <c r="Y1117">
        <v>1</v>
      </c>
      <c r="Z1117">
        <f>ROUND(Table_hqolymsql14p_BridgeInventoryLocation_BRIDGEUNDERLOCATIONS[[#This Row],[VCMIN]] / 100, 0) * 12 + MOD(Table_hqolymsql14p_BridgeInventoryLocation_BRIDGEUNDERLOCATIONS[[#This Row],[VCMIN]], 100)</f>
        <v>211</v>
      </c>
      <c r="AA1117">
        <f>Table_hqolymsql14p_BridgeInventoryLocation_BRIDGEUNDERLOCATIONS[[#This Row],[VCMIN_Inches]]-3</f>
        <v>208</v>
      </c>
      <c r="AB1117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118" spans="1:28" x14ac:dyDescent="0.3">
      <c r="A1118">
        <v>1117</v>
      </c>
      <c r="B1118" t="s">
        <v>3199</v>
      </c>
      <c r="C1118" t="s">
        <v>3200</v>
      </c>
      <c r="D1118" t="s">
        <v>2314</v>
      </c>
      <c r="E1118">
        <v>0.38</v>
      </c>
      <c r="G1118">
        <v>0</v>
      </c>
      <c r="H1118" t="s">
        <v>3549</v>
      </c>
      <c r="I1118">
        <v>0.38</v>
      </c>
      <c r="J1118" t="s">
        <v>34</v>
      </c>
      <c r="K1118">
        <v>47.578803000000001</v>
      </c>
      <c r="L1118">
        <v>-122.18839</v>
      </c>
      <c r="M1118" t="s">
        <v>3440</v>
      </c>
      <c r="N1118" t="s">
        <v>3202</v>
      </c>
      <c r="O1118" t="s">
        <v>3203</v>
      </c>
      <c r="P1118">
        <v>1929</v>
      </c>
      <c r="Q1118">
        <v>1609</v>
      </c>
      <c r="R1118">
        <v>1609</v>
      </c>
      <c r="S1118">
        <v>1609</v>
      </c>
      <c r="T1118">
        <v>1609</v>
      </c>
      <c r="W1118">
        <v>9999</v>
      </c>
      <c r="X1118" t="s">
        <v>38</v>
      </c>
      <c r="Y1118">
        <v>1</v>
      </c>
      <c r="Z1118">
        <f>ROUND(Table_hqolymsql14p_BridgeInventoryLocation_BRIDGEUNDERLOCATIONS[[#This Row],[VCMIN]] / 100, 0) * 12 + MOD(Table_hqolymsql14p_BridgeInventoryLocation_BRIDGEUNDERLOCATIONS[[#This Row],[VCMIN]], 100)</f>
        <v>201</v>
      </c>
      <c r="AA1118">
        <f>Table_hqolymsql14p_BridgeInventoryLocation_BRIDGEUNDERLOCATIONS[[#This Row],[VCMIN_Inches]]-3</f>
        <v>198</v>
      </c>
      <c r="AB111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19" spans="1:28" x14ac:dyDescent="0.3">
      <c r="A1119">
        <v>1118</v>
      </c>
      <c r="B1119" t="s">
        <v>3550</v>
      </c>
      <c r="C1119" t="s">
        <v>3551</v>
      </c>
      <c r="D1119" t="s">
        <v>2314</v>
      </c>
      <c r="E1119">
        <v>0.52</v>
      </c>
      <c r="G1119">
        <v>0</v>
      </c>
      <c r="H1119" t="s">
        <v>3552</v>
      </c>
      <c r="I1119">
        <v>0.52</v>
      </c>
      <c r="J1119" t="s">
        <v>34</v>
      </c>
      <c r="K1119">
        <v>47.787947000000003</v>
      </c>
      <c r="L1119">
        <v>-117.342185</v>
      </c>
      <c r="M1119" t="s">
        <v>3553</v>
      </c>
      <c r="N1119" t="s">
        <v>3554</v>
      </c>
      <c r="O1119" t="s">
        <v>3555</v>
      </c>
      <c r="P1119">
        <v>121</v>
      </c>
      <c r="Q1119">
        <v>1700</v>
      </c>
      <c r="R1119">
        <v>1700</v>
      </c>
      <c r="S1119">
        <v>1700</v>
      </c>
      <c r="T1119">
        <v>1700</v>
      </c>
      <c r="W1119">
        <v>9999</v>
      </c>
      <c r="X1119" t="s">
        <v>38</v>
      </c>
      <c r="Y1119">
        <v>1</v>
      </c>
      <c r="Z1119">
        <f>ROUND(Table_hqolymsql14p_BridgeInventoryLocation_BRIDGEUNDERLOCATIONS[[#This Row],[VCMIN]] / 100, 0) * 12 + MOD(Table_hqolymsql14p_BridgeInventoryLocation_BRIDGEUNDERLOCATIONS[[#This Row],[VCMIN]], 100)</f>
        <v>204</v>
      </c>
      <c r="AA1119">
        <f>Table_hqolymsql14p_BridgeInventoryLocation_BRIDGEUNDERLOCATIONS[[#This Row],[VCMIN_Inches]]-3</f>
        <v>201</v>
      </c>
      <c r="AB111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120" spans="1:28" x14ac:dyDescent="0.3">
      <c r="A1120">
        <v>1119</v>
      </c>
      <c r="B1120" t="s">
        <v>492</v>
      </c>
      <c r="C1120" t="s">
        <v>493</v>
      </c>
      <c r="D1120" t="s">
        <v>2314</v>
      </c>
      <c r="E1120">
        <v>0.52800000000000002</v>
      </c>
      <c r="G1120">
        <v>0</v>
      </c>
      <c r="H1120" t="s">
        <v>3428</v>
      </c>
      <c r="I1120">
        <v>0.53</v>
      </c>
      <c r="J1120" t="s">
        <v>34</v>
      </c>
      <c r="K1120">
        <v>47.632066000000002</v>
      </c>
      <c r="L1120">
        <v>-122.187473</v>
      </c>
      <c r="M1120" t="s">
        <v>3556</v>
      </c>
      <c r="N1120" t="s">
        <v>495</v>
      </c>
      <c r="O1120" t="s">
        <v>496</v>
      </c>
      <c r="P1120">
        <v>1112</v>
      </c>
      <c r="Q1120">
        <v>3500</v>
      </c>
      <c r="R1120">
        <v>3500</v>
      </c>
      <c r="U1120">
        <v>3500</v>
      </c>
      <c r="V1120">
        <v>3500</v>
      </c>
      <c r="W1120">
        <v>9999</v>
      </c>
      <c r="X1120" t="s">
        <v>32</v>
      </c>
      <c r="Y1120">
        <v>1</v>
      </c>
      <c r="Z1120">
        <f>ROUND(Table_hqolymsql14p_BridgeInventoryLocation_BRIDGEUNDERLOCATIONS[[#This Row],[VCMIN]] / 100, 0) * 12 + MOD(Table_hqolymsql14p_BridgeInventoryLocation_BRIDGEUNDERLOCATIONS[[#This Row],[VCMIN]], 100)</f>
        <v>420</v>
      </c>
      <c r="AA1120">
        <f>Table_hqolymsql14p_BridgeInventoryLocation_BRIDGEUNDERLOCATIONS[[#This Row],[VCMIN_Inches]]-3</f>
        <v>417</v>
      </c>
      <c r="AB1120">
        <f>(TRUNC((Table_hqolymsql14p_BridgeInventoryLocation_BRIDGEUNDERLOCATIONS[[#This Row],[Reported Inches]]/12))*100) + MOD(Table_hqolymsql14p_BridgeInventoryLocation_BRIDGEUNDERLOCATIONS[[#This Row],[Reported Inches]], 12)</f>
        <v>3409</v>
      </c>
    </row>
    <row r="1121" spans="1:28" x14ac:dyDescent="0.3">
      <c r="A1121">
        <v>1120</v>
      </c>
      <c r="B1121" t="s">
        <v>785</v>
      </c>
      <c r="C1121" t="s">
        <v>786</v>
      </c>
      <c r="D1121" t="s">
        <v>2314</v>
      </c>
      <c r="E1121">
        <v>141.96</v>
      </c>
      <c r="G1121">
        <v>0</v>
      </c>
      <c r="H1121" t="s">
        <v>110</v>
      </c>
      <c r="I1121">
        <v>141.9</v>
      </c>
      <c r="J1121" t="s">
        <v>34</v>
      </c>
      <c r="K1121">
        <v>47.288108000000001</v>
      </c>
      <c r="L1121">
        <v>-122.30686</v>
      </c>
      <c r="M1121" t="s">
        <v>182</v>
      </c>
      <c r="N1121" t="s">
        <v>787</v>
      </c>
      <c r="O1121" t="s">
        <v>788</v>
      </c>
      <c r="P1121">
        <v>2407</v>
      </c>
      <c r="Q1121">
        <v>1910</v>
      </c>
      <c r="R1121">
        <v>1905</v>
      </c>
      <c r="S1121">
        <v>1910</v>
      </c>
      <c r="T1121">
        <v>1905</v>
      </c>
      <c r="U1121">
        <v>2511</v>
      </c>
      <c r="V1121">
        <v>2011</v>
      </c>
      <c r="W1121">
        <v>9999</v>
      </c>
      <c r="X1121" t="s">
        <v>34</v>
      </c>
      <c r="Y1121">
        <v>1</v>
      </c>
      <c r="Z1121">
        <f>ROUND(Table_hqolymsql14p_BridgeInventoryLocation_BRIDGEUNDERLOCATIONS[[#This Row],[VCMIN]] / 100, 0) * 12 + MOD(Table_hqolymsql14p_BridgeInventoryLocation_BRIDGEUNDERLOCATIONS[[#This Row],[VCMIN]], 100)</f>
        <v>233</v>
      </c>
      <c r="AA1121">
        <f>Table_hqolymsql14p_BridgeInventoryLocation_BRIDGEUNDERLOCATIONS[[#This Row],[VCMIN_Inches]]-3</f>
        <v>230</v>
      </c>
      <c r="AB1121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122" spans="1:28" x14ac:dyDescent="0.3">
      <c r="A1122">
        <v>1121</v>
      </c>
      <c r="B1122" t="s">
        <v>3557</v>
      </c>
      <c r="C1122" t="s">
        <v>3558</v>
      </c>
      <c r="D1122" t="s">
        <v>2314</v>
      </c>
      <c r="E1122">
        <v>0.22700000000000001</v>
      </c>
      <c r="G1122">
        <v>0</v>
      </c>
      <c r="H1122" t="s">
        <v>3559</v>
      </c>
      <c r="I1122">
        <v>0.23</v>
      </c>
      <c r="J1122" t="s">
        <v>34</v>
      </c>
      <c r="K1122">
        <v>47.586399</v>
      </c>
      <c r="L1122">
        <v>-122.23096700000001</v>
      </c>
      <c r="M1122" t="s">
        <v>3560</v>
      </c>
      <c r="N1122" t="s">
        <v>37</v>
      </c>
      <c r="O1122" t="s">
        <v>37</v>
      </c>
      <c r="P1122">
        <v>32</v>
      </c>
      <c r="Q1122">
        <v>1711</v>
      </c>
      <c r="R1122">
        <v>1603</v>
      </c>
      <c r="S1122">
        <v>1711</v>
      </c>
      <c r="T1122">
        <v>1603</v>
      </c>
      <c r="W1122">
        <v>9999</v>
      </c>
      <c r="X1122" t="s">
        <v>38</v>
      </c>
      <c r="Y1122">
        <v>1</v>
      </c>
      <c r="Z1122">
        <f>ROUND(Table_hqolymsql14p_BridgeInventoryLocation_BRIDGEUNDERLOCATIONS[[#This Row],[VCMIN]] / 100, 0) * 12 + MOD(Table_hqolymsql14p_BridgeInventoryLocation_BRIDGEUNDERLOCATIONS[[#This Row],[VCMIN]], 100)</f>
        <v>195</v>
      </c>
      <c r="AA1122">
        <f>Table_hqolymsql14p_BridgeInventoryLocation_BRIDGEUNDERLOCATIONS[[#This Row],[VCMIN_Inches]]-3</f>
        <v>192</v>
      </c>
      <c r="AB112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123" spans="1:28" x14ac:dyDescent="0.3">
      <c r="A1123">
        <v>1122</v>
      </c>
      <c r="B1123" t="s">
        <v>905</v>
      </c>
      <c r="C1123" t="s">
        <v>906</v>
      </c>
      <c r="D1123" t="s">
        <v>2314</v>
      </c>
      <c r="E1123">
        <v>4.82</v>
      </c>
      <c r="G1123">
        <v>0</v>
      </c>
      <c r="H1123" t="s">
        <v>201</v>
      </c>
      <c r="I1123">
        <v>4.67</v>
      </c>
      <c r="J1123" t="s">
        <v>34</v>
      </c>
      <c r="K1123">
        <v>47.258915999999999</v>
      </c>
      <c r="L1123">
        <v>-122.537091</v>
      </c>
      <c r="M1123" t="s">
        <v>907</v>
      </c>
      <c r="N1123" t="s">
        <v>908</v>
      </c>
      <c r="O1123" t="s">
        <v>204</v>
      </c>
      <c r="P1123">
        <v>256</v>
      </c>
      <c r="Q1123">
        <v>2410</v>
      </c>
      <c r="R1123">
        <v>2011</v>
      </c>
      <c r="S1123">
        <v>2410</v>
      </c>
      <c r="T1123">
        <v>2011</v>
      </c>
      <c r="U1123">
        <v>1804</v>
      </c>
      <c r="V1123">
        <v>1700</v>
      </c>
      <c r="W1123">
        <v>9999</v>
      </c>
      <c r="X1123" t="s">
        <v>38</v>
      </c>
      <c r="Y1123">
        <v>1</v>
      </c>
      <c r="Z1123">
        <f>ROUND(Table_hqolymsql14p_BridgeInventoryLocation_BRIDGEUNDERLOCATIONS[[#This Row],[VCMIN]] / 100, 0) * 12 + MOD(Table_hqolymsql14p_BridgeInventoryLocation_BRIDGEUNDERLOCATIONS[[#This Row],[VCMIN]], 100)</f>
        <v>251</v>
      </c>
      <c r="AA1123">
        <f>Table_hqolymsql14p_BridgeInventoryLocation_BRIDGEUNDERLOCATIONS[[#This Row],[VCMIN_Inches]]-3</f>
        <v>248</v>
      </c>
      <c r="AB1123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1124" spans="1:28" x14ac:dyDescent="0.3">
      <c r="A1124">
        <v>1123</v>
      </c>
      <c r="B1124" t="s">
        <v>1817</v>
      </c>
      <c r="C1124" t="s">
        <v>1818</v>
      </c>
      <c r="D1124" t="s">
        <v>2314</v>
      </c>
      <c r="E1124">
        <v>14.12</v>
      </c>
      <c r="G1124">
        <v>0</v>
      </c>
      <c r="H1124" t="s">
        <v>98</v>
      </c>
      <c r="I1124">
        <v>14.13</v>
      </c>
      <c r="J1124" t="s">
        <v>34</v>
      </c>
      <c r="K1124">
        <v>47.621913999999997</v>
      </c>
      <c r="L1124">
        <v>-122.18857</v>
      </c>
      <c r="M1124" t="s">
        <v>1819</v>
      </c>
      <c r="N1124" t="s">
        <v>1820</v>
      </c>
      <c r="O1124" t="s">
        <v>101</v>
      </c>
      <c r="P1124">
        <v>374</v>
      </c>
      <c r="Q1124">
        <v>2304</v>
      </c>
      <c r="R1124">
        <v>2304</v>
      </c>
      <c r="S1124">
        <v>2304</v>
      </c>
      <c r="T1124">
        <v>2304</v>
      </c>
      <c r="U1124">
        <v>2201</v>
      </c>
      <c r="V1124">
        <v>2201</v>
      </c>
      <c r="W1124">
        <v>9999</v>
      </c>
      <c r="X1124" t="s">
        <v>38</v>
      </c>
      <c r="Y1124">
        <v>1</v>
      </c>
      <c r="Z1124">
        <f>ROUND(Table_hqolymsql14p_BridgeInventoryLocation_BRIDGEUNDERLOCATIONS[[#This Row],[VCMIN]] / 100, 0) * 12 + MOD(Table_hqolymsql14p_BridgeInventoryLocation_BRIDGEUNDERLOCATIONS[[#This Row],[VCMIN]], 100)</f>
        <v>280</v>
      </c>
      <c r="AA1124">
        <f>Table_hqolymsql14p_BridgeInventoryLocation_BRIDGEUNDERLOCATIONS[[#This Row],[VCMIN_Inches]]-3</f>
        <v>277</v>
      </c>
      <c r="AB1124">
        <f>(TRUNC((Table_hqolymsql14p_BridgeInventoryLocation_BRIDGEUNDERLOCATIONS[[#This Row],[Reported Inches]]/12))*100) + MOD(Table_hqolymsql14p_BridgeInventoryLocation_BRIDGEUNDERLOCATIONS[[#This Row],[Reported Inches]], 12)</f>
        <v>2301</v>
      </c>
    </row>
    <row r="1125" spans="1:28" x14ac:dyDescent="0.3">
      <c r="A1125">
        <v>1124</v>
      </c>
      <c r="B1125" t="s">
        <v>1527</v>
      </c>
      <c r="C1125" t="s">
        <v>1528</v>
      </c>
      <c r="D1125" t="s">
        <v>2314</v>
      </c>
      <c r="E1125">
        <v>182.69</v>
      </c>
      <c r="G1125">
        <v>0</v>
      </c>
      <c r="H1125" t="s">
        <v>110</v>
      </c>
      <c r="I1125">
        <v>182.63</v>
      </c>
      <c r="J1125" t="s">
        <v>34</v>
      </c>
      <c r="K1125">
        <v>47.831617999999999</v>
      </c>
      <c r="L1125">
        <v>-122.26199800000001</v>
      </c>
      <c r="M1125" t="s">
        <v>1529</v>
      </c>
      <c r="N1125" t="s">
        <v>101</v>
      </c>
      <c r="O1125" t="s">
        <v>113</v>
      </c>
      <c r="P1125">
        <v>560</v>
      </c>
      <c r="Q1125">
        <v>2008</v>
      </c>
      <c r="R1125">
        <v>1706</v>
      </c>
      <c r="S1125">
        <v>2008</v>
      </c>
      <c r="T1125">
        <v>1706</v>
      </c>
      <c r="U1125">
        <v>2006</v>
      </c>
      <c r="V1125">
        <v>1910</v>
      </c>
      <c r="W1125">
        <v>9999</v>
      </c>
      <c r="X1125" t="s">
        <v>38</v>
      </c>
      <c r="Y1125">
        <v>1</v>
      </c>
      <c r="Z1125">
        <f>ROUND(Table_hqolymsql14p_BridgeInventoryLocation_BRIDGEUNDERLOCATIONS[[#This Row],[VCMIN]] / 100, 0) * 12 + MOD(Table_hqolymsql14p_BridgeInventoryLocation_BRIDGEUNDERLOCATIONS[[#This Row],[VCMIN]], 100)</f>
        <v>210</v>
      </c>
      <c r="AA1125">
        <f>Table_hqolymsql14p_BridgeInventoryLocation_BRIDGEUNDERLOCATIONS[[#This Row],[VCMIN_Inches]]-3</f>
        <v>207</v>
      </c>
      <c r="AB112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26" spans="1:28" x14ac:dyDescent="0.3">
      <c r="A1126">
        <v>1125</v>
      </c>
      <c r="B1126" t="s">
        <v>3561</v>
      </c>
      <c r="C1126" t="s">
        <v>3562</v>
      </c>
      <c r="D1126" t="s">
        <v>2314</v>
      </c>
      <c r="E1126">
        <v>0.153</v>
      </c>
      <c r="G1126">
        <v>0</v>
      </c>
      <c r="H1126" t="s">
        <v>3563</v>
      </c>
      <c r="I1126">
        <v>0.15</v>
      </c>
      <c r="J1126" t="s">
        <v>34</v>
      </c>
      <c r="K1126">
        <v>47.779524000000002</v>
      </c>
      <c r="L1126">
        <v>-122.346166</v>
      </c>
      <c r="M1126" t="s">
        <v>3564</v>
      </c>
      <c r="N1126" t="s">
        <v>347</v>
      </c>
      <c r="O1126" t="s">
        <v>1612</v>
      </c>
      <c r="P1126">
        <v>133</v>
      </c>
      <c r="Q1126">
        <v>2301</v>
      </c>
      <c r="R1126">
        <v>2301</v>
      </c>
      <c r="S1126">
        <v>2301</v>
      </c>
      <c r="T1126">
        <v>2301</v>
      </c>
      <c r="W1126">
        <v>9999</v>
      </c>
      <c r="X1126" t="s">
        <v>89</v>
      </c>
      <c r="Y1126">
        <v>1</v>
      </c>
      <c r="Z1126">
        <f>ROUND(Table_hqolymsql14p_BridgeInventoryLocation_BRIDGEUNDERLOCATIONS[[#This Row],[VCMIN]] / 100, 0) * 12 + MOD(Table_hqolymsql14p_BridgeInventoryLocation_BRIDGEUNDERLOCATIONS[[#This Row],[VCMIN]], 100)</f>
        <v>277</v>
      </c>
      <c r="AA1126">
        <f>Table_hqolymsql14p_BridgeInventoryLocation_BRIDGEUNDERLOCATIONS[[#This Row],[VCMIN_Inches]]-3</f>
        <v>274</v>
      </c>
      <c r="AB1126">
        <f>(TRUNC((Table_hqolymsql14p_BridgeInventoryLocation_BRIDGEUNDERLOCATIONS[[#This Row],[Reported Inches]]/12))*100) + MOD(Table_hqolymsql14p_BridgeInventoryLocation_BRIDGEUNDERLOCATIONS[[#This Row],[Reported Inches]], 12)</f>
        <v>2210</v>
      </c>
    </row>
    <row r="1127" spans="1:28" x14ac:dyDescent="0.3">
      <c r="A1127">
        <v>1126</v>
      </c>
      <c r="B1127" t="s">
        <v>3199</v>
      </c>
      <c r="C1127" t="s">
        <v>3200</v>
      </c>
      <c r="D1127" t="s">
        <v>2314</v>
      </c>
      <c r="E1127">
        <v>0.55400000000000005</v>
      </c>
      <c r="G1127">
        <v>0</v>
      </c>
      <c r="H1127" t="s">
        <v>3565</v>
      </c>
      <c r="I1127">
        <v>0.55000000000000004</v>
      </c>
      <c r="J1127" t="s">
        <v>34</v>
      </c>
      <c r="K1127">
        <v>47.579282999999997</v>
      </c>
      <c r="L1127">
        <v>-122.189108</v>
      </c>
      <c r="M1127" t="s">
        <v>3566</v>
      </c>
      <c r="N1127" t="s">
        <v>3202</v>
      </c>
      <c r="O1127" t="s">
        <v>3203</v>
      </c>
      <c r="P1127">
        <v>1929</v>
      </c>
      <c r="Q1127">
        <v>1709</v>
      </c>
      <c r="R1127">
        <v>1610</v>
      </c>
      <c r="U1127">
        <v>1709</v>
      </c>
      <c r="V1127">
        <v>1610</v>
      </c>
      <c r="W1127">
        <v>9999</v>
      </c>
      <c r="X1127" t="s">
        <v>239</v>
      </c>
      <c r="Y1127">
        <v>1</v>
      </c>
      <c r="Z1127">
        <f>ROUND(Table_hqolymsql14p_BridgeInventoryLocation_BRIDGEUNDERLOCATIONS[[#This Row],[VCMIN]] / 100, 0) * 12 + MOD(Table_hqolymsql14p_BridgeInventoryLocation_BRIDGEUNDERLOCATIONS[[#This Row],[VCMIN]], 100)</f>
        <v>202</v>
      </c>
      <c r="AA1127">
        <f>Table_hqolymsql14p_BridgeInventoryLocation_BRIDGEUNDERLOCATIONS[[#This Row],[VCMIN_Inches]]-3</f>
        <v>199</v>
      </c>
      <c r="AB112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28" spans="1:28" x14ac:dyDescent="0.3">
      <c r="A1128">
        <v>1127</v>
      </c>
      <c r="B1128" t="s">
        <v>1464</v>
      </c>
      <c r="C1128" t="s">
        <v>1465</v>
      </c>
      <c r="D1128" t="s">
        <v>2314</v>
      </c>
      <c r="E1128">
        <v>0.16800000000000001</v>
      </c>
      <c r="G1128">
        <v>0</v>
      </c>
      <c r="H1128" t="s">
        <v>3567</v>
      </c>
      <c r="I1128">
        <v>0.17</v>
      </c>
      <c r="J1128" t="s">
        <v>34</v>
      </c>
      <c r="K1128">
        <v>47.759338</v>
      </c>
      <c r="L1128">
        <v>-122.182109</v>
      </c>
      <c r="M1128" t="s">
        <v>3568</v>
      </c>
      <c r="N1128" t="s">
        <v>210</v>
      </c>
      <c r="O1128" t="s">
        <v>1467</v>
      </c>
      <c r="P1128">
        <v>2335</v>
      </c>
      <c r="Q1128">
        <v>2500</v>
      </c>
      <c r="R1128">
        <v>2500</v>
      </c>
      <c r="U1128">
        <v>2500</v>
      </c>
      <c r="V1128">
        <v>2500</v>
      </c>
      <c r="W1128">
        <v>9999</v>
      </c>
      <c r="X1128" t="s">
        <v>3569</v>
      </c>
      <c r="Y1128">
        <v>1</v>
      </c>
      <c r="Z1128">
        <f>ROUND(Table_hqolymsql14p_BridgeInventoryLocation_BRIDGEUNDERLOCATIONS[[#This Row],[VCMIN]] / 100, 0) * 12 + MOD(Table_hqolymsql14p_BridgeInventoryLocation_BRIDGEUNDERLOCATIONS[[#This Row],[VCMIN]], 100)</f>
        <v>300</v>
      </c>
      <c r="AA1128">
        <f>Table_hqolymsql14p_BridgeInventoryLocation_BRIDGEUNDERLOCATIONS[[#This Row],[VCMIN_Inches]]-3</f>
        <v>297</v>
      </c>
      <c r="AB1128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129" spans="1:28" x14ac:dyDescent="0.3">
      <c r="A1129">
        <v>1128</v>
      </c>
      <c r="B1129" t="s">
        <v>3570</v>
      </c>
      <c r="C1129" t="s">
        <v>3571</v>
      </c>
      <c r="D1129" t="s">
        <v>2314</v>
      </c>
      <c r="E1129">
        <v>345.21899999999999</v>
      </c>
      <c r="G1129">
        <v>0</v>
      </c>
      <c r="H1129" t="s">
        <v>104</v>
      </c>
      <c r="I1129">
        <v>346.19</v>
      </c>
      <c r="J1129" t="s">
        <v>34</v>
      </c>
      <c r="K1129">
        <v>47.215907999999999</v>
      </c>
      <c r="L1129">
        <v>-123.129414</v>
      </c>
      <c r="M1129" t="s">
        <v>3572</v>
      </c>
      <c r="N1129" t="s">
        <v>3573</v>
      </c>
      <c r="O1129" t="s">
        <v>107</v>
      </c>
      <c r="P1129">
        <v>232</v>
      </c>
      <c r="Q1129">
        <v>1905</v>
      </c>
      <c r="R1129">
        <v>1808</v>
      </c>
      <c r="S1129">
        <v>1905</v>
      </c>
      <c r="T1129">
        <v>1808</v>
      </c>
      <c r="W1129">
        <v>9999</v>
      </c>
      <c r="X1129" t="s">
        <v>38</v>
      </c>
      <c r="Y1129">
        <v>1</v>
      </c>
      <c r="Z1129">
        <f>ROUND(Table_hqolymsql14p_BridgeInventoryLocation_BRIDGEUNDERLOCATIONS[[#This Row],[VCMIN]] / 100, 0) * 12 + MOD(Table_hqolymsql14p_BridgeInventoryLocation_BRIDGEUNDERLOCATIONS[[#This Row],[VCMIN]], 100)</f>
        <v>224</v>
      </c>
      <c r="AA1129">
        <f>Table_hqolymsql14p_BridgeInventoryLocation_BRIDGEUNDERLOCATIONS[[#This Row],[VCMIN_Inches]]-3</f>
        <v>221</v>
      </c>
      <c r="AB1129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130" spans="1:28" x14ac:dyDescent="0.3">
      <c r="A1130">
        <v>1129</v>
      </c>
      <c r="B1130" t="s">
        <v>3574</v>
      </c>
      <c r="C1130" t="s">
        <v>3575</v>
      </c>
      <c r="D1130" t="s">
        <v>2314</v>
      </c>
      <c r="E1130">
        <v>0.21199999999999999</v>
      </c>
      <c r="G1130">
        <v>0</v>
      </c>
      <c r="H1130" t="s">
        <v>3576</v>
      </c>
      <c r="I1130">
        <v>0.21</v>
      </c>
      <c r="J1130" t="s">
        <v>34</v>
      </c>
      <c r="K1130">
        <v>47.959826</v>
      </c>
      <c r="L1130">
        <v>-122.19993700000001</v>
      </c>
      <c r="M1130" t="s">
        <v>3577</v>
      </c>
      <c r="N1130" t="s">
        <v>1995</v>
      </c>
      <c r="O1130" t="s">
        <v>3578</v>
      </c>
      <c r="P1130">
        <v>164</v>
      </c>
      <c r="Q1130">
        <v>1706</v>
      </c>
      <c r="R1130">
        <v>1706</v>
      </c>
      <c r="S1130">
        <v>1706</v>
      </c>
      <c r="T1130">
        <v>1706</v>
      </c>
      <c r="W1130">
        <v>9999</v>
      </c>
      <c r="X1130" t="s">
        <v>38</v>
      </c>
      <c r="Y1130">
        <v>1</v>
      </c>
      <c r="Z1130">
        <f>ROUND(Table_hqolymsql14p_BridgeInventoryLocation_BRIDGEUNDERLOCATIONS[[#This Row],[VCMIN]] / 100, 0) * 12 + MOD(Table_hqolymsql14p_BridgeInventoryLocation_BRIDGEUNDERLOCATIONS[[#This Row],[VCMIN]], 100)</f>
        <v>210</v>
      </c>
      <c r="AA1130">
        <f>Table_hqolymsql14p_BridgeInventoryLocation_BRIDGEUNDERLOCATIONS[[#This Row],[VCMIN_Inches]]-3</f>
        <v>207</v>
      </c>
      <c r="AB1130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31" spans="1:28" x14ac:dyDescent="0.3">
      <c r="A1131">
        <v>1130</v>
      </c>
      <c r="B1131" t="s">
        <v>2193</v>
      </c>
      <c r="C1131" t="s">
        <v>2194</v>
      </c>
      <c r="D1131" t="s">
        <v>2314</v>
      </c>
      <c r="E1131">
        <v>6.73</v>
      </c>
      <c r="G1131">
        <v>0</v>
      </c>
      <c r="H1131" t="s">
        <v>2195</v>
      </c>
      <c r="I1131">
        <v>6.57</v>
      </c>
      <c r="J1131" t="s">
        <v>34</v>
      </c>
      <c r="K1131">
        <v>47.650534999999998</v>
      </c>
      <c r="L1131">
        <v>-122.65036600000001</v>
      </c>
      <c r="M1131" t="s">
        <v>2196</v>
      </c>
      <c r="N1131" t="s">
        <v>2197</v>
      </c>
      <c r="O1131" t="s">
        <v>2198</v>
      </c>
      <c r="P1131">
        <v>208</v>
      </c>
      <c r="Q1131">
        <v>1501</v>
      </c>
      <c r="R1131">
        <v>1501</v>
      </c>
      <c r="S1131">
        <v>1501</v>
      </c>
      <c r="T1131">
        <v>1501</v>
      </c>
      <c r="U1131">
        <v>1508</v>
      </c>
      <c r="V1131">
        <v>1503</v>
      </c>
      <c r="W1131">
        <v>9999</v>
      </c>
      <c r="X1131" t="s">
        <v>38</v>
      </c>
      <c r="Y1131">
        <v>1</v>
      </c>
      <c r="Z1131">
        <f>ROUND(Table_hqolymsql14p_BridgeInventoryLocation_BRIDGEUNDERLOCATIONS[[#This Row],[VCMIN]] / 100, 0) * 12 + MOD(Table_hqolymsql14p_BridgeInventoryLocation_BRIDGEUNDERLOCATIONS[[#This Row],[VCMIN]], 100)</f>
        <v>181</v>
      </c>
      <c r="AA1131">
        <f>Table_hqolymsql14p_BridgeInventoryLocation_BRIDGEUNDERLOCATIONS[[#This Row],[VCMIN_Inches]]-3</f>
        <v>178</v>
      </c>
      <c r="AB1131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132" spans="1:28" x14ac:dyDescent="0.3">
      <c r="A1132">
        <v>1131</v>
      </c>
      <c r="B1132" t="s">
        <v>1567</v>
      </c>
      <c r="C1132" t="s">
        <v>1568</v>
      </c>
      <c r="D1132" t="s">
        <v>2314</v>
      </c>
      <c r="E1132">
        <v>4.0910000000000002</v>
      </c>
      <c r="G1132">
        <v>0</v>
      </c>
      <c r="H1132" t="s">
        <v>33</v>
      </c>
      <c r="I1132">
        <v>6.03</v>
      </c>
      <c r="J1132" t="s">
        <v>34</v>
      </c>
      <c r="K1132">
        <v>47.590215000000001</v>
      </c>
      <c r="L1132">
        <v>-122.249798</v>
      </c>
      <c r="M1132" t="s">
        <v>1569</v>
      </c>
      <c r="N1132" t="s">
        <v>37</v>
      </c>
      <c r="O1132" t="s">
        <v>1570</v>
      </c>
      <c r="P1132">
        <v>2873</v>
      </c>
      <c r="Q1132">
        <v>1606</v>
      </c>
      <c r="R1132">
        <v>1606</v>
      </c>
      <c r="S1132">
        <v>1606</v>
      </c>
      <c r="T1132">
        <v>1606</v>
      </c>
      <c r="U1132">
        <v>1606</v>
      </c>
      <c r="V1132">
        <v>1605</v>
      </c>
      <c r="W1132">
        <v>9999</v>
      </c>
      <c r="X1132" t="s">
        <v>38</v>
      </c>
      <c r="Y1132">
        <v>1</v>
      </c>
      <c r="Z1132">
        <f>ROUND(Table_hqolymsql14p_BridgeInventoryLocation_BRIDGEUNDERLOCATIONS[[#This Row],[VCMIN]] / 100, 0) * 12 + MOD(Table_hqolymsql14p_BridgeInventoryLocation_BRIDGEUNDERLOCATIONS[[#This Row],[VCMIN]], 100)</f>
        <v>198</v>
      </c>
      <c r="AA1132">
        <f>Table_hqolymsql14p_BridgeInventoryLocation_BRIDGEUNDERLOCATIONS[[#This Row],[VCMIN_Inches]]-3</f>
        <v>195</v>
      </c>
      <c r="AB113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133" spans="1:28" x14ac:dyDescent="0.3">
      <c r="A1133">
        <v>1132</v>
      </c>
      <c r="B1133" t="s">
        <v>2622</v>
      </c>
      <c r="C1133" t="s">
        <v>2623</v>
      </c>
      <c r="D1133" t="s">
        <v>2314</v>
      </c>
      <c r="E1133">
        <v>54.05</v>
      </c>
      <c r="G1133">
        <v>0</v>
      </c>
      <c r="H1133" t="s">
        <v>92</v>
      </c>
      <c r="I1133">
        <v>54.08</v>
      </c>
      <c r="J1133" t="s">
        <v>34</v>
      </c>
      <c r="K1133">
        <v>46.391893000000003</v>
      </c>
      <c r="L1133">
        <v>-120.240815</v>
      </c>
      <c r="M1133" t="s">
        <v>2624</v>
      </c>
      <c r="N1133" t="s">
        <v>2625</v>
      </c>
      <c r="O1133" t="s">
        <v>95</v>
      </c>
      <c r="P1133">
        <v>336</v>
      </c>
      <c r="Q1133">
        <v>1606</v>
      </c>
      <c r="R1133">
        <v>1604</v>
      </c>
      <c r="S1133">
        <v>1606</v>
      </c>
      <c r="T1133">
        <v>1604</v>
      </c>
      <c r="U1133">
        <v>1608</v>
      </c>
      <c r="V1133">
        <v>1605</v>
      </c>
      <c r="W1133">
        <v>9999</v>
      </c>
      <c r="X1133" t="s">
        <v>38</v>
      </c>
      <c r="Y1133">
        <v>1</v>
      </c>
      <c r="Z1133">
        <f>ROUND(Table_hqolymsql14p_BridgeInventoryLocation_BRIDGEUNDERLOCATIONS[[#This Row],[VCMIN]] / 100, 0) * 12 + MOD(Table_hqolymsql14p_BridgeInventoryLocation_BRIDGEUNDERLOCATIONS[[#This Row],[VCMIN]], 100)</f>
        <v>196</v>
      </c>
      <c r="AA1133">
        <f>Table_hqolymsql14p_BridgeInventoryLocation_BRIDGEUNDERLOCATIONS[[#This Row],[VCMIN_Inches]]-3</f>
        <v>193</v>
      </c>
      <c r="AB113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134" spans="1:28" x14ac:dyDescent="0.3">
      <c r="A1134">
        <v>1133</v>
      </c>
      <c r="B1134" t="s">
        <v>360</v>
      </c>
      <c r="C1134" t="s">
        <v>361</v>
      </c>
      <c r="D1134" t="s">
        <v>2314</v>
      </c>
      <c r="E1134">
        <v>289.57</v>
      </c>
      <c r="G1134">
        <v>0</v>
      </c>
      <c r="H1134" t="s">
        <v>362</v>
      </c>
      <c r="I1134">
        <v>292.39</v>
      </c>
      <c r="J1134" t="s">
        <v>34</v>
      </c>
      <c r="K1134">
        <v>46.239418000000001</v>
      </c>
      <c r="L1134">
        <v>-119.05707</v>
      </c>
      <c r="M1134" t="s">
        <v>363</v>
      </c>
      <c r="N1134" t="s">
        <v>364</v>
      </c>
      <c r="O1134" t="s">
        <v>365</v>
      </c>
      <c r="P1134">
        <v>270</v>
      </c>
      <c r="Q1134">
        <v>1701</v>
      </c>
      <c r="R1134">
        <v>1701</v>
      </c>
      <c r="S1134">
        <v>1701</v>
      </c>
      <c r="T1134">
        <v>1701</v>
      </c>
      <c r="U1134">
        <v>1701</v>
      </c>
      <c r="V1134">
        <v>1701</v>
      </c>
      <c r="W1134">
        <v>9999</v>
      </c>
      <c r="X1134" t="s">
        <v>38</v>
      </c>
      <c r="Y1134">
        <v>1</v>
      </c>
      <c r="Z1134">
        <f>ROUND(Table_hqolymsql14p_BridgeInventoryLocation_BRIDGEUNDERLOCATIONS[[#This Row],[VCMIN]] / 100, 0) * 12 + MOD(Table_hqolymsql14p_BridgeInventoryLocation_BRIDGEUNDERLOCATIONS[[#This Row],[VCMIN]], 100)</f>
        <v>205</v>
      </c>
      <c r="AA1134">
        <f>Table_hqolymsql14p_BridgeInventoryLocation_BRIDGEUNDERLOCATIONS[[#This Row],[VCMIN_Inches]]-3</f>
        <v>202</v>
      </c>
      <c r="AB113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135" spans="1:28" x14ac:dyDescent="0.3">
      <c r="A1135">
        <v>1134</v>
      </c>
      <c r="B1135" t="s">
        <v>1264</v>
      </c>
      <c r="C1135" t="s">
        <v>1265</v>
      </c>
      <c r="D1135" t="s">
        <v>2314</v>
      </c>
      <c r="E1135">
        <v>5.7000000000000002E-2</v>
      </c>
      <c r="G1135">
        <v>0</v>
      </c>
      <c r="H1135" t="s">
        <v>3579</v>
      </c>
      <c r="I1135">
        <v>0.06</v>
      </c>
      <c r="J1135" t="s">
        <v>34</v>
      </c>
      <c r="K1135">
        <v>47.869090999999997</v>
      </c>
      <c r="L1135">
        <v>-122.27719399999999</v>
      </c>
      <c r="M1135" t="s">
        <v>3580</v>
      </c>
      <c r="N1135" t="s">
        <v>679</v>
      </c>
      <c r="O1135" t="s">
        <v>347</v>
      </c>
      <c r="P1135">
        <v>218</v>
      </c>
      <c r="Q1135">
        <v>1808</v>
      </c>
      <c r="R1135">
        <v>1808</v>
      </c>
      <c r="S1135">
        <v>1808</v>
      </c>
      <c r="T1135">
        <v>1808</v>
      </c>
      <c r="W1135">
        <v>9999</v>
      </c>
      <c r="X1135" t="s">
        <v>89</v>
      </c>
      <c r="Y1135">
        <v>1</v>
      </c>
      <c r="Z1135">
        <f>ROUND(Table_hqolymsql14p_BridgeInventoryLocation_BRIDGEUNDERLOCATIONS[[#This Row],[VCMIN]] / 100, 0) * 12 + MOD(Table_hqolymsql14p_BridgeInventoryLocation_BRIDGEUNDERLOCATIONS[[#This Row],[VCMIN]], 100)</f>
        <v>224</v>
      </c>
      <c r="AA1135">
        <f>Table_hqolymsql14p_BridgeInventoryLocation_BRIDGEUNDERLOCATIONS[[#This Row],[VCMIN_Inches]]-3</f>
        <v>221</v>
      </c>
      <c r="AB1135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136" spans="1:28" x14ac:dyDescent="0.3">
      <c r="A1136">
        <v>1135</v>
      </c>
      <c r="B1136" t="s">
        <v>1382</v>
      </c>
      <c r="C1136" t="s">
        <v>1383</v>
      </c>
      <c r="D1136" t="s">
        <v>2314</v>
      </c>
      <c r="E1136">
        <v>7.24</v>
      </c>
      <c r="G1136">
        <v>0</v>
      </c>
      <c r="H1136" t="s">
        <v>110</v>
      </c>
      <c r="I1136">
        <v>7.24</v>
      </c>
      <c r="J1136" t="s">
        <v>34</v>
      </c>
      <c r="K1136">
        <v>45.718265000000002</v>
      </c>
      <c r="L1136">
        <v>-122.654856</v>
      </c>
      <c r="M1136" t="s">
        <v>1384</v>
      </c>
      <c r="N1136" t="s">
        <v>1385</v>
      </c>
      <c r="O1136" t="s">
        <v>113</v>
      </c>
      <c r="P1136">
        <v>212</v>
      </c>
      <c r="Q1136">
        <v>2008</v>
      </c>
      <c r="R1136">
        <v>2001</v>
      </c>
      <c r="S1136">
        <v>2008</v>
      </c>
      <c r="T1136">
        <v>2001</v>
      </c>
      <c r="U1136">
        <v>1706</v>
      </c>
      <c r="V1136">
        <v>1706</v>
      </c>
      <c r="W1136">
        <v>9999</v>
      </c>
      <c r="X1136" t="s">
        <v>38</v>
      </c>
      <c r="Y1136">
        <v>1</v>
      </c>
      <c r="Z1136">
        <f>ROUND(Table_hqolymsql14p_BridgeInventoryLocation_BRIDGEUNDERLOCATIONS[[#This Row],[VCMIN]] / 100, 0) * 12 + MOD(Table_hqolymsql14p_BridgeInventoryLocation_BRIDGEUNDERLOCATIONS[[#This Row],[VCMIN]], 100)</f>
        <v>241</v>
      </c>
      <c r="AA1136">
        <f>Table_hqolymsql14p_BridgeInventoryLocation_BRIDGEUNDERLOCATIONS[[#This Row],[VCMIN_Inches]]-3</f>
        <v>238</v>
      </c>
      <c r="AB1136">
        <f>(TRUNC((Table_hqolymsql14p_BridgeInventoryLocation_BRIDGEUNDERLOCATIONS[[#This Row],[Reported Inches]]/12))*100) + MOD(Table_hqolymsql14p_BridgeInventoryLocation_BRIDGEUNDERLOCATIONS[[#This Row],[Reported Inches]], 12)</f>
        <v>1910</v>
      </c>
    </row>
    <row r="1137" spans="1:28" x14ac:dyDescent="0.3">
      <c r="A1137">
        <v>1136</v>
      </c>
      <c r="B1137" t="s">
        <v>3581</v>
      </c>
      <c r="C1137" t="s">
        <v>3582</v>
      </c>
      <c r="D1137" t="s">
        <v>2314</v>
      </c>
      <c r="E1137">
        <v>0.38700000000000001</v>
      </c>
      <c r="G1137">
        <v>0</v>
      </c>
      <c r="H1137" t="s">
        <v>3583</v>
      </c>
      <c r="I1137">
        <v>0.39</v>
      </c>
      <c r="J1137" t="s">
        <v>34</v>
      </c>
      <c r="K1137">
        <v>47.820089000000003</v>
      </c>
      <c r="L1137">
        <v>-122.282679</v>
      </c>
      <c r="M1137" t="s">
        <v>3584</v>
      </c>
      <c r="N1137" t="s">
        <v>3585</v>
      </c>
      <c r="O1137" t="s">
        <v>3586</v>
      </c>
      <c r="P1137">
        <v>246</v>
      </c>
      <c r="Q1137">
        <v>1808</v>
      </c>
      <c r="R1137">
        <v>1808</v>
      </c>
      <c r="U1137">
        <v>1808</v>
      </c>
      <c r="V1137">
        <v>1808</v>
      </c>
      <c r="W1137">
        <v>9999</v>
      </c>
      <c r="X1137" t="s">
        <v>38</v>
      </c>
      <c r="Y1137">
        <v>1</v>
      </c>
      <c r="Z1137">
        <f>ROUND(Table_hqolymsql14p_BridgeInventoryLocation_BRIDGEUNDERLOCATIONS[[#This Row],[VCMIN]] / 100, 0) * 12 + MOD(Table_hqolymsql14p_BridgeInventoryLocation_BRIDGEUNDERLOCATIONS[[#This Row],[VCMIN]], 100)</f>
        <v>224</v>
      </c>
      <c r="AA1137">
        <f>Table_hqolymsql14p_BridgeInventoryLocation_BRIDGEUNDERLOCATIONS[[#This Row],[VCMIN_Inches]]-3</f>
        <v>221</v>
      </c>
      <c r="AB1137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138" spans="1:28" x14ac:dyDescent="0.3">
      <c r="A1138">
        <v>1137</v>
      </c>
      <c r="B1138" t="s">
        <v>2097</v>
      </c>
      <c r="C1138" t="s">
        <v>2098</v>
      </c>
      <c r="D1138" t="s">
        <v>2314</v>
      </c>
      <c r="E1138">
        <v>2.66</v>
      </c>
      <c r="G1138">
        <v>0</v>
      </c>
      <c r="H1138" t="s">
        <v>201</v>
      </c>
      <c r="I1138">
        <v>2.5099999999999998</v>
      </c>
      <c r="J1138" t="s">
        <v>34</v>
      </c>
      <c r="K1138">
        <v>47.242882000000002</v>
      </c>
      <c r="L1138">
        <v>-122.50451</v>
      </c>
      <c r="M1138" t="s">
        <v>2099</v>
      </c>
      <c r="N1138" t="s">
        <v>2100</v>
      </c>
      <c r="O1138" t="s">
        <v>204</v>
      </c>
      <c r="P1138">
        <v>239</v>
      </c>
      <c r="Q1138">
        <v>1707</v>
      </c>
      <c r="R1138">
        <v>1707</v>
      </c>
      <c r="S1138">
        <v>1707</v>
      </c>
      <c r="T1138">
        <v>1707</v>
      </c>
      <c r="U1138">
        <v>1707</v>
      </c>
      <c r="V1138">
        <v>1707</v>
      </c>
      <c r="W1138">
        <v>9999</v>
      </c>
      <c r="X1138" t="s">
        <v>38</v>
      </c>
      <c r="Y1138">
        <v>1</v>
      </c>
      <c r="Z1138">
        <f>ROUND(Table_hqolymsql14p_BridgeInventoryLocation_BRIDGEUNDERLOCATIONS[[#This Row],[VCMIN]] / 100, 0) * 12 + MOD(Table_hqolymsql14p_BridgeInventoryLocation_BRIDGEUNDERLOCATIONS[[#This Row],[VCMIN]], 100)</f>
        <v>211</v>
      </c>
      <c r="AA1138">
        <f>Table_hqolymsql14p_BridgeInventoryLocation_BRIDGEUNDERLOCATIONS[[#This Row],[VCMIN_Inches]]-3</f>
        <v>208</v>
      </c>
      <c r="AB113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139" spans="1:28" x14ac:dyDescent="0.3">
      <c r="A1139">
        <v>1138</v>
      </c>
      <c r="B1139" t="s">
        <v>1706</v>
      </c>
      <c r="C1139" t="s">
        <v>1707</v>
      </c>
      <c r="D1139" t="s">
        <v>2314</v>
      </c>
      <c r="E1139">
        <v>5.07</v>
      </c>
      <c r="G1139">
        <v>0</v>
      </c>
      <c r="H1139" t="s">
        <v>120</v>
      </c>
      <c r="I1139">
        <v>5.07</v>
      </c>
      <c r="J1139" t="s">
        <v>34</v>
      </c>
      <c r="K1139">
        <v>46.258603000000001</v>
      </c>
      <c r="L1139">
        <v>-119.260327</v>
      </c>
      <c r="M1139" t="s">
        <v>1708</v>
      </c>
      <c r="N1139" t="s">
        <v>1709</v>
      </c>
      <c r="O1139" t="s">
        <v>123</v>
      </c>
      <c r="P1139">
        <v>338</v>
      </c>
      <c r="Q1139">
        <v>1811</v>
      </c>
      <c r="R1139">
        <v>1811</v>
      </c>
      <c r="S1139">
        <v>1811</v>
      </c>
      <c r="T1139">
        <v>1811</v>
      </c>
      <c r="U1139">
        <v>1711</v>
      </c>
      <c r="V1139">
        <v>1711</v>
      </c>
      <c r="W1139">
        <v>9999</v>
      </c>
      <c r="X1139" t="s">
        <v>38</v>
      </c>
      <c r="Y1139">
        <v>1</v>
      </c>
      <c r="Z1139">
        <f>ROUND(Table_hqolymsql14p_BridgeInventoryLocation_BRIDGEUNDERLOCATIONS[[#This Row],[VCMIN]] / 100, 0) * 12 + MOD(Table_hqolymsql14p_BridgeInventoryLocation_BRIDGEUNDERLOCATIONS[[#This Row],[VCMIN]], 100)</f>
        <v>227</v>
      </c>
      <c r="AA1139">
        <f>Table_hqolymsql14p_BridgeInventoryLocation_BRIDGEUNDERLOCATIONS[[#This Row],[VCMIN_Inches]]-3</f>
        <v>224</v>
      </c>
      <c r="AB1139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1140" spans="1:28" x14ac:dyDescent="0.3">
      <c r="A1140">
        <v>1139</v>
      </c>
      <c r="B1140" t="s">
        <v>948</v>
      </c>
      <c r="C1140" t="s">
        <v>949</v>
      </c>
      <c r="D1140" t="s">
        <v>2314</v>
      </c>
      <c r="E1140">
        <v>202.39</v>
      </c>
      <c r="G1140">
        <v>0</v>
      </c>
      <c r="H1140" t="s">
        <v>362</v>
      </c>
      <c r="I1140">
        <v>202.66</v>
      </c>
      <c r="J1140" t="s">
        <v>34</v>
      </c>
      <c r="K1140">
        <v>46.626021000000001</v>
      </c>
      <c r="L1140">
        <v>-120.50898100000001</v>
      </c>
      <c r="M1140" t="s">
        <v>3587</v>
      </c>
      <c r="N1140" t="s">
        <v>70</v>
      </c>
      <c r="O1140" t="s">
        <v>95</v>
      </c>
      <c r="P1140">
        <v>741</v>
      </c>
      <c r="Q1140">
        <v>2311</v>
      </c>
      <c r="R1140">
        <v>2308</v>
      </c>
      <c r="U1140">
        <v>2311</v>
      </c>
      <c r="V1140">
        <v>2308</v>
      </c>
      <c r="W1140">
        <v>9999</v>
      </c>
      <c r="X1140" t="s">
        <v>239</v>
      </c>
      <c r="Y1140">
        <v>1</v>
      </c>
      <c r="Z1140">
        <f>ROUND(Table_hqolymsql14p_BridgeInventoryLocation_BRIDGEUNDERLOCATIONS[[#This Row],[VCMIN]] / 100, 0) * 12 + MOD(Table_hqolymsql14p_BridgeInventoryLocation_BRIDGEUNDERLOCATIONS[[#This Row],[VCMIN]], 100)</f>
        <v>284</v>
      </c>
      <c r="AA1140">
        <f>Table_hqolymsql14p_BridgeInventoryLocation_BRIDGEUNDERLOCATIONS[[#This Row],[VCMIN_Inches]]-3</f>
        <v>281</v>
      </c>
      <c r="AB1140">
        <f>(TRUNC((Table_hqolymsql14p_BridgeInventoryLocation_BRIDGEUNDERLOCATIONS[[#This Row],[Reported Inches]]/12))*100) + MOD(Table_hqolymsql14p_BridgeInventoryLocation_BRIDGEUNDERLOCATIONS[[#This Row],[Reported Inches]], 12)</f>
        <v>2305</v>
      </c>
    </row>
    <row r="1141" spans="1:28" x14ac:dyDescent="0.3">
      <c r="A1141">
        <v>1140</v>
      </c>
      <c r="B1141" t="s">
        <v>3588</v>
      </c>
      <c r="C1141" t="s">
        <v>3589</v>
      </c>
      <c r="D1141" t="s">
        <v>2314</v>
      </c>
      <c r="E1141">
        <v>8.64</v>
      </c>
      <c r="G1141">
        <v>0</v>
      </c>
      <c r="H1141" t="s">
        <v>397</v>
      </c>
      <c r="I1141">
        <v>8.51</v>
      </c>
      <c r="J1141" t="s">
        <v>34</v>
      </c>
      <c r="K1141">
        <v>47.915743999999997</v>
      </c>
      <c r="L1141">
        <v>-122.07189200000001</v>
      </c>
      <c r="M1141" t="s">
        <v>3590</v>
      </c>
      <c r="N1141" t="s">
        <v>3591</v>
      </c>
      <c r="O1141" t="s">
        <v>616</v>
      </c>
      <c r="P1141">
        <v>203</v>
      </c>
      <c r="Q1141">
        <v>2204</v>
      </c>
      <c r="R1141">
        <v>2011</v>
      </c>
      <c r="S1141">
        <v>2204</v>
      </c>
      <c r="T1141">
        <v>2011</v>
      </c>
      <c r="W1141">
        <v>9999</v>
      </c>
      <c r="X1141" t="s">
        <v>38</v>
      </c>
      <c r="Y1141">
        <v>1</v>
      </c>
      <c r="Z1141">
        <f>ROUND(Table_hqolymsql14p_BridgeInventoryLocation_BRIDGEUNDERLOCATIONS[[#This Row],[VCMIN]] / 100, 0) * 12 + MOD(Table_hqolymsql14p_BridgeInventoryLocation_BRIDGEUNDERLOCATIONS[[#This Row],[VCMIN]], 100)</f>
        <v>251</v>
      </c>
      <c r="AA1141">
        <f>Table_hqolymsql14p_BridgeInventoryLocation_BRIDGEUNDERLOCATIONS[[#This Row],[VCMIN_Inches]]-3</f>
        <v>248</v>
      </c>
      <c r="AB1141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1142" spans="1:28" x14ac:dyDescent="0.3">
      <c r="A1142">
        <v>1141</v>
      </c>
      <c r="B1142" t="s">
        <v>3592</v>
      </c>
      <c r="C1142" t="s">
        <v>3593</v>
      </c>
      <c r="D1142" t="s">
        <v>2314</v>
      </c>
      <c r="E1142">
        <v>0.61899999999999999</v>
      </c>
      <c r="G1142">
        <v>0</v>
      </c>
      <c r="H1142" t="s">
        <v>3594</v>
      </c>
      <c r="I1142">
        <v>0.62</v>
      </c>
      <c r="J1142" t="s">
        <v>34</v>
      </c>
      <c r="K1142">
        <v>47.921996</v>
      </c>
      <c r="L1142">
        <v>-122.214437</v>
      </c>
      <c r="M1142" t="s">
        <v>3595</v>
      </c>
      <c r="N1142" t="s">
        <v>3596</v>
      </c>
      <c r="O1142" t="s">
        <v>2272</v>
      </c>
      <c r="P1142">
        <v>465</v>
      </c>
      <c r="Q1142">
        <v>1800</v>
      </c>
      <c r="R1142">
        <v>1800</v>
      </c>
      <c r="S1142">
        <v>1800</v>
      </c>
      <c r="T1142">
        <v>1800</v>
      </c>
      <c r="W1142">
        <v>9999</v>
      </c>
      <c r="X1142" t="s">
        <v>38</v>
      </c>
      <c r="Y1142">
        <v>1</v>
      </c>
      <c r="Z1142">
        <f>ROUND(Table_hqolymsql14p_BridgeInventoryLocation_BRIDGEUNDERLOCATIONS[[#This Row],[VCMIN]] / 100, 0) * 12 + MOD(Table_hqolymsql14p_BridgeInventoryLocation_BRIDGEUNDERLOCATIONS[[#This Row],[VCMIN]], 100)</f>
        <v>216</v>
      </c>
      <c r="AA1142">
        <f>Table_hqolymsql14p_BridgeInventoryLocation_BRIDGEUNDERLOCATIONS[[#This Row],[VCMIN_Inches]]-3</f>
        <v>213</v>
      </c>
      <c r="AB1142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143" spans="1:28" x14ac:dyDescent="0.3">
      <c r="A1143">
        <v>1142</v>
      </c>
      <c r="B1143" t="s">
        <v>701</v>
      </c>
      <c r="C1143" t="s">
        <v>702</v>
      </c>
      <c r="D1143" t="s">
        <v>2314</v>
      </c>
      <c r="E1143">
        <v>0.26800000000000002</v>
      </c>
      <c r="G1143">
        <v>0</v>
      </c>
      <c r="H1143" t="s">
        <v>3597</v>
      </c>
      <c r="I1143">
        <v>0.27</v>
      </c>
      <c r="J1143" t="s">
        <v>34</v>
      </c>
      <c r="K1143">
        <v>47.608673000000003</v>
      </c>
      <c r="L1143">
        <v>-122.33063900000001</v>
      </c>
      <c r="M1143" t="s">
        <v>3598</v>
      </c>
      <c r="N1143" t="s">
        <v>704</v>
      </c>
      <c r="O1143" t="s">
        <v>113</v>
      </c>
      <c r="P1143">
        <v>253</v>
      </c>
      <c r="Q1143">
        <v>1805</v>
      </c>
      <c r="R1143">
        <v>1805</v>
      </c>
      <c r="S1143">
        <v>1805</v>
      </c>
      <c r="T1143">
        <v>1805</v>
      </c>
      <c r="W1143">
        <v>9999</v>
      </c>
      <c r="X1143" t="s">
        <v>32</v>
      </c>
      <c r="Y1143">
        <v>1</v>
      </c>
      <c r="Z1143">
        <f>ROUND(Table_hqolymsql14p_BridgeInventoryLocation_BRIDGEUNDERLOCATIONS[[#This Row],[VCMIN]] / 100, 0) * 12 + MOD(Table_hqolymsql14p_BridgeInventoryLocation_BRIDGEUNDERLOCATIONS[[#This Row],[VCMIN]], 100)</f>
        <v>221</v>
      </c>
      <c r="AA1143">
        <f>Table_hqolymsql14p_BridgeInventoryLocation_BRIDGEUNDERLOCATIONS[[#This Row],[VCMIN_Inches]]-3</f>
        <v>218</v>
      </c>
      <c r="AB1143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144" spans="1:28" x14ac:dyDescent="0.3">
      <c r="A1144">
        <v>1143</v>
      </c>
      <c r="B1144" t="s">
        <v>30</v>
      </c>
      <c r="C1144" t="s">
        <v>31</v>
      </c>
      <c r="D1144" t="s">
        <v>2314</v>
      </c>
      <c r="E1144">
        <v>0.23899999999999999</v>
      </c>
      <c r="G1144">
        <v>0</v>
      </c>
      <c r="H1144" t="s">
        <v>3599</v>
      </c>
      <c r="I1144">
        <v>0.24</v>
      </c>
      <c r="J1144" t="s">
        <v>34</v>
      </c>
      <c r="K1144">
        <v>47.548751000000003</v>
      </c>
      <c r="L1144">
        <v>-122.06099500000001</v>
      </c>
      <c r="M1144" t="s">
        <v>3600</v>
      </c>
      <c r="N1144" t="s">
        <v>36</v>
      </c>
      <c r="O1144" t="s">
        <v>37</v>
      </c>
      <c r="P1144">
        <v>240</v>
      </c>
      <c r="Q1144">
        <v>1702</v>
      </c>
      <c r="R1144">
        <v>1701</v>
      </c>
      <c r="S1144">
        <v>1702</v>
      </c>
      <c r="T1144">
        <v>1701</v>
      </c>
      <c r="W1144">
        <v>9999</v>
      </c>
      <c r="X1144" t="s">
        <v>89</v>
      </c>
      <c r="Y1144">
        <v>1</v>
      </c>
      <c r="Z1144">
        <f>ROUND(Table_hqolymsql14p_BridgeInventoryLocation_BRIDGEUNDERLOCATIONS[[#This Row],[VCMIN]] / 100, 0) * 12 + MOD(Table_hqolymsql14p_BridgeInventoryLocation_BRIDGEUNDERLOCATIONS[[#This Row],[VCMIN]], 100)</f>
        <v>205</v>
      </c>
      <c r="AA1144">
        <f>Table_hqolymsql14p_BridgeInventoryLocation_BRIDGEUNDERLOCATIONS[[#This Row],[VCMIN_Inches]]-3</f>
        <v>202</v>
      </c>
      <c r="AB114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145" spans="1:28" x14ac:dyDescent="0.3">
      <c r="A1145">
        <v>1144</v>
      </c>
      <c r="B1145" t="s">
        <v>1464</v>
      </c>
      <c r="C1145" t="s">
        <v>1465</v>
      </c>
      <c r="D1145" t="s">
        <v>2314</v>
      </c>
      <c r="E1145">
        <v>0.20899999999999999</v>
      </c>
      <c r="G1145">
        <v>0</v>
      </c>
      <c r="H1145" t="s">
        <v>3601</v>
      </c>
      <c r="I1145">
        <v>0.21</v>
      </c>
      <c r="J1145" t="s">
        <v>34</v>
      </c>
      <c r="K1145">
        <v>47.758907999999998</v>
      </c>
      <c r="L1145">
        <v>-122.18384500000001</v>
      </c>
      <c r="M1145" t="s">
        <v>3602</v>
      </c>
      <c r="N1145" t="s">
        <v>210</v>
      </c>
      <c r="O1145" t="s">
        <v>1467</v>
      </c>
      <c r="P1145">
        <v>2335</v>
      </c>
      <c r="Q1145">
        <v>3609</v>
      </c>
      <c r="R1145">
        <v>3109</v>
      </c>
      <c r="S1145">
        <v>3609</v>
      </c>
      <c r="T1145">
        <v>3109</v>
      </c>
      <c r="W1145">
        <v>9999</v>
      </c>
      <c r="X1145" t="s">
        <v>3603</v>
      </c>
      <c r="Y1145">
        <v>1</v>
      </c>
      <c r="Z1145">
        <f>ROUND(Table_hqolymsql14p_BridgeInventoryLocation_BRIDGEUNDERLOCATIONS[[#This Row],[VCMIN]] / 100, 0) * 12 + MOD(Table_hqolymsql14p_BridgeInventoryLocation_BRIDGEUNDERLOCATIONS[[#This Row],[VCMIN]], 100)</f>
        <v>381</v>
      </c>
      <c r="AA1145">
        <f>Table_hqolymsql14p_BridgeInventoryLocation_BRIDGEUNDERLOCATIONS[[#This Row],[VCMIN_Inches]]-3</f>
        <v>378</v>
      </c>
      <c r="AB1145">
        <f>(TRUNC((Table_hqolymsql14p_BridgeInventoryLocation_BRIDGEUNDERLOCATIONS[[#This Row],[Reported Inches]]/12))*100) + MOD(Table_hqolymsql14p_BridgeInventoryLocation_BRIDGEUNDERLOCATIONS[[#This Row],[Reported Inches]], 12)</f>
        <v>3106</v>
      </c>
    </row>
    <row r="1146" spans="1:28" x14ac:dyDescent="0.3">
      <c r="A1146">
        <v>1145</v>
      </c>
      <c r="B1146" t="s">
        <v>2355</v>
      </c>
      <c r="C1146" t="s">
        <v>2356</v>
      </c>
      <c r="D1146" t="s">
        <v>2314</v>
      </c>
      <c r="E1146">
        <v>0.112</v>
      </c>
      <c r="G1146">
        <v>0</v>
      </c>
      <c r="H1146" t="s">
        <v>3604</v>
      </c>
      <c r="I1146">
        <v>0.11</v>
      </c>
      <c r="J1146" t="s">
        <v>34</v>
      </c>
      <c r="K1146">
        <v>46.975693999999997</v>
      </c>
      <c r="L1146">
        <v>-123.62142</v>
      </c>
      <c r="M1146" t="s">
        <v>3605</v>
      </c>
      <c r="N1146" t="s">
        <v>2359</v>
      </c>
      <c r="O1146" t="s">
        <v>365</v>
      </c>
      <c r="P1146">
        <v>247</v>
      </c>
      <c r="Q1146">
        <v>1703</v>
      </c>
      <c r="R1146">
        <v>1703</v>
      </c>
      <c r="U1146">
        <v>1703</v>
      </c>
      <c r="V1146">
        <v>1703</v>
      </c>
      <c r="W1146">
        <v>9999</v>
      </c>
      <c r="X1146" t="s">
        <v>239</v>
      </c>
      <c r="Y1146">
        <v>1</v>
      </c>
      <c r="Z1146">
        <f>ROUND(Table_hqolymsql14p_BridgeInventoryLocation_BRIDGEUNDERLOCATIONS[[#This Row],[VCMIN]] / 100, 0) * 12 + MOD(Table_hqolymsql14p_BridgeInventoryLocation_BRIDGEUNDERLOCATIONS[[#This Row],[VCMIN]], 100)</f>
        <v>207</v>
      </c>
      <c r="AA1146">
        <f>Table_hqolymsql14p_BridgeInventoryLocation_BRIDGEUNDERLOCATIONS[[#This Row],[VCMIN_Inches]]-3</f>
        <v>204</v>
      </c>
      <c r="AB1146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147" spans="1:28" x14ac:dyDescent="0.3">
      <c r="A1147">
        <v>1146</v>
      </c>
      <c r="B1147" t="s">
        <v>1209</v>
      </c>
      <c r="C1147" t="s">
        <v>1210</v>
      </c>
      <c r="D1147" t="s">
        <v>2314</v>
      </c>
      <c r="E1147">
        <v>17.687999999999999</v>
      </c>
      <c r="G1147">
        <v>0</v>
      </c>
      <c r="H1147" t="s">
        <v>1211</v>
      </c>
      <c r="I1147">
        <v>17.690000000000001</v>
      </c>
      <c r="J1147" t="s">
        <v>34</v>
      </c>
      <c r="K1147">
        <v>46.208936000000001</v>
      </c>
      <c r="L1147">
        <v>-119.107052</v>
      </c>
      <c r="M1147" t="s">
        <v>1212</v>
      </c>
      <c r="N1147" t="s">
        <v>169</v>
      </c>
      <c r="O1147" t="s">
        <v>1213</v>
      </c>
      <c r="P1147">
        <v>82</v>
      </c>
      <c r="Q1147">
        <v>1411</v>
      </c>
      <c r="R1147">
        <v>1410</v>
      </c>
      <c r="S1147">
        <v>1411</v>
      </c>
      <c r="T1147">
        <v>1410</v>
      </c>
      <c r="U1147">
        <v>1409</v>
      </c>
      <c r="V1147">
        <v>1408</v>
      </c>
      <c r="W1147">
        <v>9999</v>
      </c>
      <c r="X1147" t="s">
        <v>38</v>
      </c>
      <c r="Y1147">
        <v>1</v>
      </c>
      <c r="Z1147">
        <f>ROUND(Table_hqolymsql14p_BridgeInventoryLocation_BRIDGEUNDERLOCATIONS[[#This Row],[VCMIN]] / 100, 0) * 12 + MOD(Table_hqolymsql14p_BridgeInventoryLocation_BRIDGEUNDERLOCATIONS[[#This Row],[VCMIN]], 100)</f>
        <v>178</v>
      </c>
      <c r="AA1147">
        <f>Table_hqolymsql14p_BridgeInventoryLocation_BRIDGEUNDERLOCATIONS[[#This Row],[VCMIN_Inches]]-3</f>
        <v>175</v>
      </c>
      <c r="AB1147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148" spans="1:28" x14ac:dyDescent="0.3">
      <c r="A1148">
        <v>1147</v>
      </c>
      <c r="B1148" t="s">
        <v>3606</v>
      </c>
      <c r="C1148" t="s">
        <v>3607</v>
      </c>
      <c r="D1148" t="s">
        <v>2314</v>
      </c>
      <c r="E1148">
        <v>3.109</v>
      </c>
      <c r="G1148">
        <v>0</v>
      </c>
      <c r="H1148" t="s">
        <v>3468</v>
      </c>
      <c r="I1148">
        <v>3.48</v>
      </c>
      <c r="J1148" t="s">
        <v>34</v>
      </c>
      <c r="K1148">
        <v>47.562548999999997</v>
      </c>
      <c r="L1148">
        <v>-122.62558900000001</v>
      </c>
      <c r="M1148" t="s">
        <v>3608</v>
      </c>
      <c r="N1148" t="s">
        <v>3609</v>
      </c>
      <c r="O1148" t="s">
        <v>3610</v>
      </c>
      <c r="P1148">
        <v>645</v>
      </c>
      <c r="Q1148">
        <v>1705</v>
      </c>
      <c r="R1148">
        <v>1611</v>
      </c>
      <c r="S1148">
        <v>1705</v>
      </c>
      <c r="T1148">
        <v>1611</v>
      </c>
      <c r="W1148">
        <v>9999</v>
      </c>
      <c r="X1148" t="s">
        <v>38</v>
      </c>
      <c r="Y1148">
        <v>1</v>
      </c>
      <c r="Z1148">
        <f>ROUND(Table_hqolymsql14p_BridgeInventoryLocation_BRIDGEUNDERLOCATIONS[[#This Row],[VCMIN]] / 100, 0) * 12 + MOD(Table_hqolymsql14p_BridgeInventoryLocation_BRIDGEUNDERLOCATIONS[[#This Row],[VCMIN]], 100)</f>
        <v>203</v>
      </c>
      <c r="AA1148">
        <f>Table_hqolymsql14p_BridgeInventoryLocation_BRIDGEUNDERLOCATIONS[[#This Row],[VCMIN_Inches]]-3</f>
        <v>200</v>
      </c>
      <c r="AB1148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149" spans="1:28" x14ac:dyDescent="0.3">
      <c r="A1149">
        <v>1148</v>
      </c>
      <c r="B1149" t="s">
        <v>1433</v>
      </c>
      <c r="C1149" t="s">
        <v>1434</v>
      </c>
      <c r="D1149" t="s">
        <v>2314</v>
      </c>
      <c r="E1149">
        <v>0.193</v>
      </c>
      <c r="G1149">
        <v>0</v>
      </c>
      <c r="H1149" t="s">
        <v>2745</v>
      </c>
      <c r="I1149">
        <v>0.19</v>
      </c>
      <c r="J1149" t="s">
        <v>34</v>
      </c>
      <c r="K1149">
        <v>47.035542999999997</v>
      </c>
      <c r="L1149">
        <v>-122.88687899999999</v>
      </c>
      <c r="M1149" t="s">
        <v>3611</v>
      </c>
      <c r="N1149" t="s">
        <v>1436</v>
      </c>
      <c r="O1149" t="s">
        <v>113</v>
      </c>
      <c r="P1149">
        <v>182</v>
      </c>
      <c r="Q1149">
        <v>1710</v>
      </c>
      <c r="R1149">
        <v>1710</v>
      </c>
      <c r="U1149">
        <v>1710</v>
      </c>
      <c r="V1149">
        <v>1710</v>
      </c>
      <c r="W1149">
        <v>9999</v>
      </c>
      <c r="X1149" t="s">
        <v>89</v>
      </c>
      <c r="Y1149">
        <v>1</v>
      </c>
      <c r="Z1149">
        <f>ROUND(Table_hqolymsql14p_BridgeInventoryLocation_BRIDGEUNDERLOCATIONS[[#This Row],[VCMIN]] / 100, 0) * 12 + MOD(Table_hqolymsql14p_BridgeInventoryLocation_BRIDGEUNDERLOCATIONS[[#This Row],[VCMIN]], 100)</f>
        <v>214</v>
      </c>
      <c r="AA1149">
        <f>Table_hqolymsql14p_BridgeInventoryLocation_BRIDGEUNDERLOCATIONS[[#This Row],[VCMIN_Inches]]-3</f>
        <v>211</v>
      </c>
      <c r="AB1149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150" spans="1:28" x14ac:dyDescent="0.3">
      <c r="A1150">
        <v>1149</v>
      </c>
      <c r="B1150" t="s">
        <v>118</v>
      </c>
      <c r="C1150" t="s">
        <v>119</v>
      </c>
      <c r="D1150" t="s">
        <v>2314</v>
      </c>
      <c r="E1150">
        <v>4.3579999999999997</v>
      </c>
      <c r="G1150">
        <v>0</v>
      </c>
      <c r="H1150" t="s">
        <v>120</v>
      </c>
      <c r="I1150">
        <v>4.3600000000000003</v>
      </c>
      <c r="J1150" t="s">
        <v>34</v>
      </c>
      <c r="K1150">
        <v>46.258715000000002</v>
      </c>
      <c r="L1150">
        <v>-119.275102</v>
      </c>
      <c r="M1150" t="s">
        <v>121</v>
      </c>
      <c r="N1150" t="s">
        <v>122</v>
      </c>
      <c r="O1150" t="s">
        <v>123</v>
      </c>
      <c r="P1150">
        <v>310</v>
      </c>
      <c r="Q1150">
        <v>2100</v>
      </c>
      <c r="R1150">
        <v>1905</v>
      </c>
      <c r="S1150">
        <v>2100</v>
      </c>
      <c r="T1150">
        <v>1905</v>
      </c>
      <c r="U1150">
        <v>1903</v>
      </c>
      <c r="V1150">
        <v>1903</v>
      </c>
      <c r="W1150">
        <v>9999</v>
      </c>
      <c r="X1150" t="s">
        <v>38</v>
      </c>
      <c r="Y1150">
        <v>1</v>
      </c>
      <c r="Z1150">
        <f>ROUND(Table_hqolymsql14p_BridgeInventoryLocation_BRIDGEUNDERLOCATIONS[[#This Row],[VCMIN]] / 100, 0) * 12 + MOD(Table_hqolymsql14p_BridgeInventoryLocation_BRIDGEUNDERLOCATIONS[[#This Row],[VCMIN]], 100)</f>
        <v>233</v>
      </c>
      <c r="AA1150">
        <f>Table_hqolymsql14p_BridgeInventoryLocation_BRIDGEUNDERLOCATIONS[[#This Row],[VCMIN_Inches]]-3</f>
        <v>230</v>
      </c>
      <c r="AB1150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151" spans="1:28" x14ac:dyDescent="0.3">
      <c r="A1151">
        <v>1150</v>
      </c>
      <c r="B1151" t="s">
        <v>1271</v>
      </c>
      <c r="C1151" t="s">
        <v>1272</v>
      </c>
      <c r="D1151" t="s">
        <v>2314</v>
      </c>
      <c r="E1151">
        <v>7.8E-2</v>
      </c>
      <c r="G1151">
        <v>0</v>
      </c>
      <c r="H1151" t="s">
        <v>3612</v>
      </c>
      <c r="I1151">
        <v>0.08</v>
      </c>
      <c r="J1151" t="s">
        <v>34</v>
      </c>
      <c r="K1151">
        <v>45.628658999999999</v>
      </c>
      <c r="L1151">
        <v>-122.666405</v>
      </c>
      <c r="M1151" t="s">
        <v>3613</v>
      </c>
      <c r="N1151" t="s">
        <v>1274</v>
      </c>
      <c r="O1151" t="s">
        <v>113</v>
      </c>
      <c r="P1151">
        <v>275</v>
      </c>
      <c r="Q1151">
        <v>1710</v>
      </c>
      <c r="R1151">
        <v>1708</v>
      </c>
      <c r="S1151">
        <v>1710</v>
      </c>
      <c r="T1151">
        <v>1708</v>
      </c>
      <c r="W1151">
        <v>9999</v>
      </c>
      <c r="X1151" t="s">
        <v>89</v>
      </c>
      <c r="Y1151">
        <v>1</v>
      </c>
      <c r="Z1151">
        <f>ROUND(Table_hqolymsql14p_BridgeInventoryLocation_BRIDGEUNDERLOCATIONS[[#This Row],[VCMIN]] / 100, 0) * 12 + MOD(Table_hqolymsql14p_BridgeInventoryLocation_BRIDGEUNDERLOCATIONS[[#This Row],[VCMIN]], 100)</f>
        <v>212</v>
      </c>
      <c r="AA1151">
        <f>Table_hqolymsql14p_BridgeInventoryLocation_BRIDGEUNDERLOCATIONS[[#This Row],[VCMIN_Inches]]-3</f>
        <v>209</v>
      </c>
      <c r="AB1151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152" spans="1:28" x14ac:dyDescent="0.3">
      <c r="A1152">
        <v>1151</v>
      </c>
      <c r="B1152" t="s">
        <v>1319</v>
      </c>
      <c r="C1152" t="s">
        <v>1320</v>
      </c>
      <c r="D1152" t="s">
        <v>2314</v>
      </c>
      <c r="E1152">
        <v>0.192</v>
      </c>
      <c r="G1152">
        <v>0</v>
      </c>
      <c r="H1152" t="s">
        <v>3614</v>
      </c>
      <c r="I1152">
        <v>0.19</v>
      </c>
      <c r="J1152" t="s">
        <v>34</v>
      </c>
      <c r="K1152">
        <v>46.214815000000002</v>
      </c>
      <c r="L1152">
        <v>-119.743377</v>
      </c>
      <c r="M1152" t="s">
        <v>3615</v>
      </c>
      <c r="N1152" t="s">
        <v>1321</v>
      </c>
      <c r="O1152" t="s">
        <v>95</v>
      </c>
      <c r="P1152">
        <v>368</v>
      </c>
      <c r="Q1152">
        <v>1700</v>
      </c>
      <c r="R1152">
        <v>1700</v>
      </c>
      <c r="S1152">
        <v>1700</v>
      </c>
      <c r="T1152">
        <v>1700</v>
      </c>
      <c r="W1152">
        <v>9999</v>
      </c>
      <c r="X1152" t="s">
        <v>32</v>
      </c>
      <c r="Y1152">
        <v>1</v>
      </c>
      <c r="Z1152">
        <f>ROUND(Table_hqolymsql14p_BridgeInventoryLocation_BRIDGEUNDERLOCATIONS[[#This Row],[VCMIN]] / 100, 0) * 12 + MOD(Table_hqolymsql14p_BridgeInventoryLocation_BRIDGEUNDERLOCATIONS[[#This Row],[VCMIN]], 100)</f>
        <v>204</v>
      </c>
      <c r="AA1152">
        <f>Table_hqolymsql14p_BridgeInventoryLocation_BRIDGEUNDERLOCATIONS[[#This Row],[VCMIN_Inches]]-3</f>
        <v>201</v>
      </c>
      <c r="AB115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153" spans="1:28" x14ac:dyDescent="0.3">
      <c r="A1153">
        <v>1152</v>
      </c>
      <c r="B1153" t="s">
        <v>1264</v>
      </c>
      <c r="C1153" t="s">
        <v>1265</v>
      </c>
      <c r="D1153" t="s">
        <v>2314</v>
      </c>
      <c r="E1153">
        <v>7.1999999999999995E-2</v>
      </c>
      <c r="G1153">
        <v>0</v>
      </c>
      <c r="H1153" t="s">
        <v>3616</v>
      </c>
      <c r="I1153">
        <v>7.0000000000000007E-2</v>
      </c>
      <c r="J1153" t="s">
        <v>34</v>
      </c>
      <c r="K1153">
        <v>47.869404000000003</v>
      </c>
      <c r="L1153">
        <v>-122.277282</v>
      </c>
      <c r="M1153" t="s">
        <v>3617</v>
      </c>
      <c r="N1153" t="s">
        <v>679</v>
      </c>
      <c r="O1153" t="s">
        <v>347</v>
      </c>
      <c r="P1153">
        <v>218</v>
      </c>
      <c r="Q1153">
        <v>1804</v>
      </c>
      <c r="R1153">
        <v>1804</v>
      </c>
      <c r="U1153">
        <v>1804</v>
      </c>
      <c r="V1153">
        <v>1804</v>
      </c>
      <c r="W1153">
        <v>9999</v>
      </c>
      <c r="X1153" t="s">
        <v>239</v>
      </c>
      <c r="Y1153">
        <v>1</v>
      </c>
      <c r="Z1153">
        <f>ROUND(Table_hqolymsql14p_BridgeInventoryLocation_BRIDGEUNDERLOCATIONS[[#This Row],[VCMIN]] / 100, 0) * 12 + MOD(Table_hqolymsql14p_BridgeInventoryLocation_BRIDGEUNDERLOCATIONS[[#This Row],[VCMIN]], 100)</f>
        <v>220</v>
      </c>
      <c r="AA1153">
        <f>Table_hqolymsql14p_BridgeInventoryLocation_BRIDGEUNDERLOCATIONS[[#This Row],[VCMIN_Inches]]-3</f>
        <v>217</v>
      </c>
      <c r="AB115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154" spans="1:28" x14ac:dyDescent="0.3">
      <c r="A1154">
        <v>1153</v>
      </c>
      <c r="B1154" t="s">
        <v>1011</v>
      </c>
      <c r="C1154" t="s">
        <v>1012</v>
      </c>
      <c r="D1154" t="s">
        <v>2314</v>
      </c>
      <c r="E1154">
        <v>0.40799999999999997</v>
      </c>
      <c r="G1154">
        <v>0</v>
      </c>
      <c r="H1154" t="s">
        <v>3618</v>
      </c>
      <c r="I1154">
        <v>0.41</v>
      </c>
      <c r="J1154" t="s">
        <v>34</v>
      </c>
      <c r="K1154">
        <v>47.230907000000002</v>
      </c>
      <c r="L1154">
        <v>-122.460762</v>
      </c>
      <c r="M1154" t="s">
        <v>3619</v>
      </c>
      <c r="N1154" t="s">
        <v>530</v>
      </c>
      <c r="O1154" t="s">
        <v>113</v>
      </c>
      <c r="P1154">
        <v>1061</v>
      </c>
      <c r="Q1154">
        <v>2105</v>
      </c>
      <c r="R1154">
        <v>2105</v>
      </c>
      <c r="U1154">
        <v>2105</v>
      </c>
      <c r="V1154">
        <v>2105</v>
      </c>
      <c r="W1154">
        <v>9999</v>
      </c>
      <c r="X1154" t="s">
        <v>89</v>
      </c>
      <c r="Y1154">
        <v>1</v>
      </c>
      <c r="Z1154">
        <f>ROUND(Table_hqolymsql14p_BridgeInventoryLocation_BRIDGEUNDERLOCATIONS[[#This Row],[VCMIN]] / 100, 0) * 12 + MOD(Table_hqolymsql14p_BridgeInventoryLocation_BRIDGEUNDERLOCATIONS[[#This Row],[VCMIN]], 100)</f>
        <v>257</v>
      </c>
      <c r="AA1154">
        <f>Table_hqolymsql14p_BridgeInventoryLocation_BRIDGEUNDERLOCATIONS[[#This Row],[VCMIN_Inches]]-3</f>
        <v>254</v>
      </c>
      <c r="AB1154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1155" spans="1:28" x14ac:dyDescent="0.3">
      <c r="A1155">
        <v>1154</v>
      </c>
      <c r="B1155" t="s">
        <v>1464</v>
      </c>
      <c r="C1155" t="s">
        <v>1465</v>
      </c>
      <c r="D1155" t="s">
        <v>2314</v>
      </c>
      <c r="E1155">
        <v>0.105</v>
      </c>
      <c r="G1155">
        <v>0</v>
      </c>
      <c r="H1155" t="s">
        <v>2691</v>
      </c>
      <c r="I1155">
        <v>0.1</v>
      </c>
      <c r="J1155" t="s">
        <v>34</v>
      </c>
      <c r="K1155">
        <v>47.757244</v>
      </c>
      <c r="L1155">
        <v>-122.18522</v>
      </c>
      <c r="M1155" t="s">
        <v>2692</v>
      </c>
      <c r="N1155" t="s">
        <v>210</v>
      </c>
      <c r="O1155" t="s">
        <v>1467</v>
      </c>
      <c r="P1155">
        <v>2335</v>
      </c>
      <c r="Q1155">
        <v>1608</v>
      </c>
      <c r="R1155">
        <v>1608</v>
      </c>
      <c r="U1155">
        <v>1608</v>
      </c>
      <c r="V1155">
        <v>1608</v>
      </c>
      <c r="W1155">
        <v>9999</v>
      </c>
      <c r="X1155" t="s">
        <v>2314</v>
      </c>
      <c r="Y1155">
        <v>1</v>
      </c>
      <c r="Z1155">
        <f>ROUND(Table_hqolymsql14p_BridgeInventoryLocation_BRIDGEUNDERLOCATIONS[[#This Row],[VCMIN]] / 100, 0) * 12 + MOD(Table_hqolymsql14p_BridgeInventoryLocation_BRIDGEUNDERLOCATIONS[[#This Row],[VCMIN]], 100)</f>
        <v>200</v>
      </c>
      <c r="AA1155">
        <f>Table_hqolymsql14p_BridgeInventoryLocation_BRIDGEUNDERLOCATIONS[[#This Row],[VCMIN_Inches]]-3</f>
        <v>197</v>
      </c>
      <c r="AB115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156" spans="1:28" x14ac:dyDescent="0.3">
      <c r="A1156">
        <v>1155</v>
      </c>
      <c r="B1156" t="s">
        <v>2290</v>
      </c>
      <c r="C1156" t="s">
        <v>2291</v>
      </c>
      <c r="D1156" t="s">
        <v>2314</v>
      </c>
      <c r="E1156">
        <v>224</v>
      </c>
      <c r="G1156">
        <v>0</v>
      </c>
      <c r="H1156" t="s">
        <v>110</v>
      </c>
      <c r="I1156">
        <v>223.95</v>
      </c>
      <c r="J1156" t="s">
        <v>34</v>
      </c>
      <c r="K1156">
        <v>48.382514999999998</v>
      </c>
      <c r="L1156">
        <v>-122.33295099999999</v>
      </c>
      <c r="M1156" t="s">
        <v>2292</v>
      </c>
      <c r="N1156" t="s">
        <v>2293</v>
      </c>
      <c r="O1156" t="s">
        <v>113</v>
      </c>
      <c r="P1156">
        <v>230</v>
      </c>
      <c r="Q1156">
        <v>1805</v>
      </c>
      <c r="R1156">
        <v>1709</v>
      </c>
      <c r="S1156">
        <v>1805</v>
      </c>
      <c r="T1156">
        <v>1709</v>
      </c>
      <c r="U1156">
        <v>1805</v>
      </c>
      <c r="V1156">
        <v>1803</v>
      </c>
      <c r="W1156">
        <v>9999</v>
      </c>
      <c r="X1156" t="s">
        <v>38</v>
      </c>
      <c r="Y1156">
        <v>1</v>
      </c>
      <c r="Z1156">
        <f>ROUND(Table_hqolymsql14p_BridgeInventoryLocation_BRIDGEUNDERLOCATIONS[[#This Row],[VCMIN]] / 100, 0) * 12 + MOD(Table_hqolymsql14p_BridgeInventoryLocation_BRIDGEUNDERLOCATIONS[[#This Row],[VCMIN]], 100)</f>
        <v>213</v>
      </c>
      <c r="AA1156">
        <f>Table_hqolymsql14p_BridgeInventoryLocation_BRIDGEUNDERLOCATIONS[[#This Row],[VCMIN_Inches]]-3</f>
        <v>210</v>
      </c>
      <c r="AB1156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157" spans="1:28" x14ac:dyDescent="0.3">
      <c r="A1157">
        <v>1156</v>
      </c>
      <c r="B1157" t="s">
        <v>2118</v>
      </c>
      <c r="C1157" t="s">
        <v>2119</v>
      </c>
      <c r="D1157" t="s">
        <v>2314</v>
      </c>
      <c r="E1157">
        <v>186.82</v>
      </c>
      <c r="G1157">
        <v>0</v>
      </c>
      <c r="H1157" t="s">
        <v>110</v>
      </c>
      <c r="I1157">
        <v>186.76</v>
      </c>
      <c r="J1157" t="s">
        <v>34</v>
      </c>
      <c r="K1157">
        <v>47.885505999999999</v>
      </c>
      <c r="L1157">
        <v>-122.228585</v>
      </c>
      <c r="M1157" t="s">
        <v>2120</v>
      </c>
      <c r="N1157" t="s">
        <v>426</v>
      </c>
      <c r="O1157" t="s">
        <v>113</v>
      </c>
      <c r="P1157">
        <v>305</v>
      </c>
      <c r="Q1157">
        <v>1903</v>
      </c>
      <c r="R1157">
        <v>1903</v>
      </c>
      <c r="S1157">
        <v>1903</v>
      </c>
      <c r="T1157">
        <v>1903</v>
      </c>
      <c r="U1157">
        <v>1704</v>
      </c>
      <c r="V1157">
        <v>1704</v>
      </c>
      <c r="W1157">
        <v>9999</v>
      </c>
      <c r="X1157" t="s">
        <v>38</v>
      </c>
      <c r="Y1157">
        <v>1</v>
      </c>
      <c r="Z1157">
        <f>ROUND(Table_hqolymsql14p_BridgeInventoryLocation_BRIDGEUNDERLOCATIONS[[#This Row],[VCMIN]] / 100, 0) * 12 + MOD(Table_hqolymsql14p_BridgeInventoryLocation_BRIDGEUNDERLOCATIONS[[#This Row],[VCMIN]], 100)</f>
        <v>231</v>
      </c>
      <c r="AA1157">
        <f>Table_hqolymsql14p_BridgeInventoryLocation_BRIDGEUNDERLOCATIONS[[#This Row],[VCMIN_Inches]]-3</f>
        <v>228</v>
      </c>
      <c r="AB1157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158" spans="1:28" x14ac:dyDescent="0.3">
      <c r="A1158">
        <v>1157</v>
      </c>
      <c r="B1158" t="s">
        <v>972</v>
      </c>
      <c r="C1158" t="s">
        <v>973</v>
      </c>
      <c r="D1158" t="s">
        <v>2314</v>
      </c>
      <c r="E1158">
        <v>4.5629999999999997</v>
      </c>
      <c r="G1158">
        <v>0</v>
      </c>
      <c r="H1158" t="s">
        <v>201</v>
      </c>
      <c r="I1158">
        <v>4.41</v>
      </c>
      <c r="J1158" t="s">
        <v>34</v>
      </c>
      <c r="K1158">
        <v>47.258839000000002</v>
      </c>
      <c r="L1158">
        <v>-122.531362</v>
      </c>
      <c r="M1158" t="s">
        <v>974</v>
      </c>
      <c r="N1158" t="s">
        <v>975</v>
      </c>
      <c r="O1158" t="s">
        <v>204</v>
      </c>
      <c r="P1158">
        <v>360</v>
      </c>
      <c r="Q1158">
        <v>2909</v>
      </c>
      <c r="R1158">
        <v>2008</v>
      </c>
      <c r="S1158">
        <v>2909</v>
      </c>
      <c r="T1158">
        <v>2008</v>
      </c>
      <c r="U1158">
        <v>3003</v>
      </c>
      <c r="V1158">
        <v>1910</v>
      </c>
      <c r="W1158">
        <v>9999</v>
      </c>
      <c r="X1158" t="s">
        <v>38</v>
      </c>
      <c r="Y1158">
        <v>1</v>
      </c>
      <c r="Z1158">
        <f>ROUND(Table_hqolymsql14p_BridgeInventoryLocation_BRIDGEUNDERLOCATIONS[[#This Row],[VCMIN]] / 100, 0) * 12 + MOD(Table_hqolymsql14p_BridgeInventoryLocation_BRIDGEUNDERLOCATIONS[[#This Row],[VCMIN]], 100)</f>
        <v>248</v>
      </c>
      <c r="AA1158">
        <f>Table_hqolymsql14p_BridgeInventoryLocation_BRIDGEUNDERLOCATIONS[[#This Row],[VCMIN_Inches]]-3</f>
        <v>245</v>
      </c>
      <c r="AB1158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159" spans="1:28" x14ac:dyDescent="0.3">
      <c r="A1159">
        <v>1158</v>
      </c>
      <c r="B1159" t="s">
        <v>211</v>
      </c>
      <c r="C1159" t="s">
        <v>212</v>
      </c>
      <c r="D1159" t="s">
        <v>2314</v>
      </c>
      <c r="E1159">
        <v>0.10199999999999999</v>
      </c>
      <c r="G1159">
        <v>0</v>
      </c>
      <c r="H1159" t="s">
        <v>3620</v>
      </c>
      <c r="I1159">
        <v>0.1</v>
      </c>
      <c r="J1159" t="s">
        <v>34</v>
      </c>
      <c r="K1159">
        <v>47.585693999999997</v>
      </c>
      <c r="L1159">
        <v>-122.228161</v>
      </c>
      <c r="M1159" t="s">
        <v>3621</v>
      </c>
      <c r="N1159" t="s">
        <v>214</v>
      </c>
      <c r="O1159" t="s">
        <v>37</v>
      </c>
      <c r="P1159">
        <v>275</v>
      </c>
      <c r="Q1159">
        <v>1910</v>
      </c>
      <c r="R1159">
        <v>1910</v>
      </c>
      <c r="S1159">
        <v>1910</v>
      </c>
      <c r="T1159">
        <v>1910</v>
      </c>
      <c r="W1159">
        <v>9999</v>
      </c>
      <c r="X1159" t="s">
        <v>32</v>
      </c>
      <c r="Y1159">
        <v>1</v>
      </c>
      <c r="Z1159">
        <f>ROUND(Table_hqolymsql14p_BridgeInventoryLocation_BRIDGEUNDERLOCATIONS[[#This Row],[VCMIN]] / 100, 0) * 12 + MOD(Table_hqolymsql14p_BridgeInventoryLocation_BRIDGEUNDERLOCATIONS[[#This Row],[VCMIN]], 100)</f>
        <v>238</v>
      </c>
      <c r="AA1159">
        <f>Table_hqolymsql14p_BridgeInventoryLocation_BRIDGEUNDERLOCATIONS[[#This Row],[VCMIN_Inches]]-3</f>
        <v>235</v>
      </c>
      <c r="AB1159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1160" spans="1:28" x14ac:dyDescent="0.3">
      <c r="A1160">
        <v>1159</v>
      </c>
      <c r="B1160" t="s">
        <v>2428</v>
      </c>
      <c r="C1160" t="s">
        <v>2429</v>
      </c>
      <c r="D1160" t="s">
        <v>2314</v>
      </c>
      <c r="E1160">
        <v>39.131999999999998</v>
      </c>
      <c r="G1160">
        <v>0</v>
      </c>
      <c r="H1160" t="s">
        <v>110</v>
      </c>
      <c r="I1160">
        <v>39.130000000000003</v>
      </c>
      <c r="J1160" t="s">
        <v>34</v>
      </c>
      <c r="K1160">
        <v>46.133671999999997</v>
      </c>
      <c r="L1160">
        <v>-122.898416</v>
      </c>
      <c r="M1160" t="s">
        <v>2430</v>
      </c>
      <c r="N1160" t="s">
        <v>2431</v>
      </c>
      <c r="O1160" t="s">
        <v>113</v>
      </c>
      <c r="P1160">
        <v>214</v>
      </c>
      <c r="Q1160">
        <v>1611</v>
      </c>
      <c r="R1160">
        <v>1611</v>
      </c>
      <c r="S1160">
        <v>1611</v>
      </c>
      <c r="T1160">
        <v>1611</v>
      </c>
      <c r="U1160">
        <v>1607</v>
      </c>
      <c r="V1160">
        <v>1607</v>
      </c>
      <c r="W1160">
        <v>9999</v>
      </c>
      <c r="X1160" t="s">
        <v>38</v>
      </c>
      <c r="Y1160">
        <v>1</v>
      </c>
      <c r="Z1160">
        <f>ROUND(Table_hqolymsql14p_BridgeInventoryLocation_BRIDGEUNDERLOCATIONS[[#This Row],[VCMIN]] / 100, 0) * 12 + MOD(Table_hqolymsql14p_BridgeInventoryLocation_BRIDGEUNDERLOCATIONS[[#This Row],[VCMIN]], 100)</f>
        <v>203</v>
      </c>
      <c r="AA1160">
        <f>Table_hqolymsql14p_BridgeInventoryLocation_BRIDGEUNDERLOCATIONS[[#This Row],[VCMIN_Inches]]-3</f>
        <v>200</v>
      </c>
      <c r="AB1160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161" spans="1:28" x14ac:dyDescent="0.3">
      <c r="A1161">
        <v>1160</v>
      </c>
      <c r="B1161" t="s">
        <v>1396</v>
      </c>
      <c r="C1161" t="s">
        <v>1397</v>
      </c>
      <c r="D1161" t="s">
        <v>2314</v>
      </c>
      <c r="E1161">
        <v>57.41</v>
      </c>
      <c r="G1161">
        <v>0</v>
      </c>
      <c r="H1161" t="s">
        <v>110</v>
      </c>
      <c r="I1161">
        <v>57.34</v>
      </c>
      <c r="J1161" t="s">
        <v>34</v>
      </c>
      <c r="K1161">
        <v>46.390374000000001</v>
      </c>
      <c r="L1161">
        <v>-122.901796</v>
      </c>
      <c r="M1161" t="s">
        <v>1398</v>
      </c>
      <c r="N1161" t="s">
        <v>1399</v>
      </c>
      <c r="O1161" t="s">
        <v>113</v>
      </c>
      <c r="P1161">
        <v>164</v>
      </c>
      <c r="Q1161">
        <v>1611</v>
      </c>
      <c r="R1161">
        <v>1607</v>
      </c>
      <c r="S1161">
        <v>1611</v>
      </c>
      <c r="T1161">
        <v>1607</v>
      </c>
      <c r="U1161">
        <v>1607</v>
      </c>
      <c r="V1161">
        <v>1606</v>
      </c>
      <c r="W1161">
        <v>9999</v>
      </c>
      <c r="X1161" t="s">
        <v>38</v>
      </c>
      <c r="Y1161">
        <v>1</v>
      </c>
      <c r="Z1161">
        <f>ROUND(Table_hqolymsql14p_BridgeInventoryLocation_BRIDGEUNDERLOCATIONS[[#This Row],[VCMIN]] / 100, 0) * 12 + MOD(Table_hqolymsql14p_BridgeInventoryLocation_BRIDGEUNDERLOCATIONS[[#This Row],[VCMIN]], 100)</f>
        <v>199</v>
      </c>
      <c r="AA1161">
        <f>Table_hqolymsql14p_BridgeInventoryLocation_BRIDGEUNDERLOCATIONS[[#This Row],[VCMIN_Inches]]-3</f>
        <v>196</v>
      </c>
      <c r="AB116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162" spans="1:28" x14ac:dyDescent="0.3">
      <c r="A1162">
        <v>1161</v>
      </c>
      <c r="B1162" t="s">
        <v>1875</v>
      </c>
      <c r="C1162" t="s">
        <v>1876</v>
      </c>
      <c r="D1162" t="s">
        <v>2314</v>
      </c>
      <c r="E1162">
        <v>0.186</v>
      </c>
      <c r="G1162">
        <v>0</v>
      </c>
      <c r="H1162" t="s">
        <v>3622</v>
      </c>
      <c r="I1162">
        <v>0.19</v>
      </c>
      <c r="J1162" t="s">
        <v>34</v>
      </c>
      <c r="K1162">
        <v>47.849829</v>
      </c>
      <c r="L1162">
        <v>-122.25801199999999</v>
      </c>
      <c r="M1162" t="s">
        <v>3623</v>
      </c>
      <c r="N1162" t="s">
        <v>678</v>
      </c>
      <c r="O1162" t="s">
        <v>113</v>
      </c>
      <c r="P1162">
        <v>323</v>
      </c>
      <c r="Q1162">
        <v>1807</v>
      </c>
      <c r="R1162">
        <v>1807</v>
      </c>
      <c r="U1162">
        <v>1807</v>
      </c>
      <c r="V1162">
        <v>1807</v>
      </c>
      <c r="W1162">
        <v>9999</v>
      </c>
      <c r="X1162" t="s">
        <v>32</v>
      </c>
      <c r="Y1162">
        <v>1</v>
      </c>
      <c r="Z1162">
        <f>ROUND(Table_hqolymsql14p_BridgeInventoryLocation_BRIDGEUNDERLOCATIONS[[#This Row],[VCMIN]] / 100, 0) * 12 + MOD(Table_hqolymsql14p_BridgeInventoryLocation_BRIDGEUNDERLOCATIONS[[#This Row],[VCMIN]], 100)</f>
        <v>223</v>
      </c>
      <c r="AA1162">
        <f>Table_hqolymsql14p_BridgeInventoryLocation_BRIDGEUNDERLOCATIONS[[#This Row],[VCMIN_Inches]]-3</f>
        <v>220</v>
      </c>
      <c r="AB1162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163" spans="1:28" x14ac:dyDescent="0.3">
      <c r="A1163">
        <v>1162</v>
      </c>
      <c r="B1163" t="s">
        <v>1201</v>
      </c>
      <c r="C1163" t="s">
        <v>1202</v>
      </c>
      <c r="D1163" t="s">
        <v>2314</v>
      </c>
      <c r="E1163">
        <v>27.119</v>
      </c>
      <c r="G1163">
        <v>0</v>
      </c>
      <c r="H1163" t="s">
        <v>344</v>
      </c>
      <c r="I1163">
        <v>33.380000000000003</v>
      </c>
      <c r="J1163" t="s">
        <v>34</v>
      </c>
      <c r="K1163">
        <v>47.632354999999997</v>
      </c>
      <c r="L1163">
        <v>-122.34344299999999</v>
      </c>
      <c r="M1163" t="s">
        <v>1203</v>
      </c>
      <c r="N1163" t="s">
        <v>1204</v>
      </c>
      <c r="O1163" t="s">
        <v>452</v>
      </c>
      <c r="P1163">
        <v>162</v>
      </c>
      <c r="Q1163">
        <v>1804</v>
      </c>
      <c r="R1163">
        <v>1706</v>
      </c>
      <c r="S1163">
        <v>1804</v>
      </c>
      <c r="T1163">
        <v>1706</v>
      </c>
      <c r="U1163">
        <v>1807</v>
      </c>
      <c r="V1163">
        <v>1706</v>
      </c>
      <c r="W1163">
        <v>9999</v>
      </c>
      <c r="X1163" t="s">
        <v>38</v>
      </c>
      <c r="Y1163">
        <v>1</v>
      </c>
      <c r="Z1163">
        <f>ROUND(Table_hqolymsql14p_BridgeInventoryLocation_BRIDGEUNDERLOCATIONS[[#This Row],[VCMIN]] / 100, 0) * 12 + MOD(Table_hqolymsql14p_BridgeInventoryLocation_BRIDGEUNDERLOCATIONS[[#This Row],[VCMIN]], 100)</f>
        <v>210</v>
      </c>
      <c r="AA1163">
        <f>Table_hqolymsql14p_BridgeInventoryLocation_BRIDGEUNDERLOCATIONS[[#This Row],[VCMIN_Inches]]-3</f>
        <v>207</v>
      </c>
      <c r="AB1163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64" spans="1:28" x14ac:dyDescent="0.3">
      <c r="A1164">
        <v>1163</v>
      </c>
      <c r="B1164" t="s">
        <v>330</v>
      </c>
      <c r="C1164" t="s">
        <v>331</v>
      </c>
      <c r="D1164" t="s">
        <v>2314</v>
      </c>
      <c r="E1164">
        <v>207.82</v>
      </c>
      <c r="G1164">
        <v>0</v>
      </c>
      <c r="H1164" t="s">
        <v>110</v>
      </c>
      <c r="I1164">
        <v>207.77</v>
      </c>
      <c r="J1164" t="s">
        <v>34</v>
      </c>
      <c r="K1164">
        <v>48.17651</v>
      </c>
      <c r="L1164">
        <v>-122.193161</v>
      </c>
      <c r="M1164" t="s">
        <v>332</v>
      </c>
      <c r="N1164" t="s">
        <v>333</v>
      </c>
      <c r="O1164" t="s">
        <v>113</v>
      </c>
      <c r="P1164">
        <v>254</v>
      </c>
      <c r="Q1164">
        <v>1811</v>
      </c>
      <c r="R1164">
        <v>1706</v>
      </c>
      <c r="S1164">
        <v>1811</v>
      </c>
      <c r="T1164">
        <v>1706</v>
      </c>
      <c r="U1164">
        <v>2005</v>
      </c>
      <c r="V1164">
        <v>1906</v>
      </c>
      <c r="W1164">
        <v>9999</v>
      </c>
      <c r="X1164" t="s">
        <v>38</v>
      </c>
      <c r="Y1164">
        <v>1</v>
      </c>
      <c r="Z1164">
        <f>ROUND(Table_hqolymsql14p_BridgeInventoryLocation_BRIDGEUNDERLOCATIONS[[#This Row],[VCMIN]] / 100, 0) * 12 + MOD(Table_hqolymsql14p_BridgeInventoryLocation_BRIDGEUNDERLOCATIONS[[#This Row],[VCMIN]], 100)</f>
        <v>210</v>
      </c>
      <c r="AA1164">
        <f>Table_hqolymsql14p_BridgeInventoryLocation_BRIDGEUNDERLOCATIONS[[#This Row],[VCMIN_Inches]]-3</f>
        <v>207</v>
      </c>
      <c r="AB116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65" spans="1:28" x14ac:dyDescent="0.3">
      <c r="A1165">
        <v>1164</v>
      </c>
      <c r="B1165" t="s">
        <v>3258</v>
      </c>
      <c r="C1165" t="s">
        <v>3259</v>
      </c>
      <c r="D1165" t="s">
        <v>2314</v>
      </c>
      <c r="E1165">
        <v>287.86</v>
      </c>
      <c r="G1165">
        <v>0</v>
      </c>
      <c r="H1165" t="s">
        <v>397</v>
      </c>
      <c r="I1165">
        <v>295.95999999999998</v>
      </c>
      <c r="J1165" t="s">
        <v>34</v>
      </c>
      <c r="K1165">
        <v>47.775486000000001</v>
      </c>
      <c r="L1165">
        <v>-117.372872</v>
      </c>
      <c r="M1165" t="s">
        <v>3260</v>
      </c>
      <c r="N1165" t="s">
        <v>237</v>
      </c>
      <c r="O1165" t="s">
        <v>616</v>
      </c>
      <c r="P1165">
        <v>240</v>
      </c>
      <c r="Q1165">
        <v>2203</v>
      </c>
      <c r="R1165">
        <v>2109</v>
      </c>
      <c r="S1165">
        <v>2203</v>
      </c>
      <c r="T1165">
        <v>2109</v>
      </c>
      <c r="U1165">
        <v>2010</v>
      </c>
      <c r="V1165">
        <v>2006</v>
      </c>
      <c r="W1165">
        <v>9999</v>
      </c>
      <c r="X1165" t="s">
        <v>38</v>
      </c>
      <c r="Y1165">
        <v>1</v>
      </c>
      <c r="Z1165">
        <f>ROUND(Table_hqolymsql14p_BridgeInventoryLocation_BRIDGEUNDERLOCATIONS[[#This Row],[VCMIN]] / 100, 0) * 12 + MOD(Table_hqolymsql14p_BridgeInventoryLocation_BRIDGEUNDERLOCATIONS[[#This Row],[VCMIN]], 100)</f>
        <v>261</v>
      </c>
      <c r="AA1165">
        <f>Table_hqolymsql14p_BridgeInventoryLocation_BRIDGEUNDERLOCATIONS[[#This Row],[VCMIN_Inches]]-3</f>
        <v>258</v>
      </c>
      <c r="AB1165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1166" spans="1:28" x14ac:dyDescent="0.3">
      <c r="A1166">
        <v>1165</v>
      </c>
      <c r="B1166" t="s">
        <v>2036</v>
      </c>
      <c r="C1166" t="s">
        <v>2037</v>
      </c>
      <c r="D1166" t="s">
        <v>2314</v>
      </c>
      <c r="E1166">
        <v>131.97999999999999</v>
      </c>
      <c r="G1166">
        <v>0</v>
      </c>
      <c r="H1166" t="s">
        <v>110</v>
      </c>
      <c r="I1166">
        <v>131.91999999999999</v>
      </c>
      <c r="J1166" t="s">
        <v>34</v>
      </c>
      <c r="K1166">
        <v>47.224359</v>
      </c>
      <c r="L1166">
        <v>-122.46324799999999</v>
      </c>
      <c r="M1166" t="s">
        <v>2038</v>
      </c>
      <c r="N1166" t="s">
        <v>1476</v>
      </c>
      <c r="O1166" t="s">
        <v>113</v>
      </c>
      <c r="P1166">
        <v>597</v>
      </c>
      <c r="Q1166">
        <v>2406</v>
      </c>
      <c r="R1166">
        <v>2403</v>
      </c>
      <c r="S1166">
        <v>2406</v>
      </c>
      <c r="T1166">
        <v>2403</v>
      </c>
      <c r="U1166">
        <v>2408</v>
      </c>
      <c r="V1166">
        <v>1909</v>
      </c>
      <c r="W1166">
        <v>9999</v>
      </c>
      <c r="X1166" t="s">
        <v>38</v>
      </c>
      <c r="Y1166">
        <v>1</v>
      </c>
      <c r="Z1166">
        <f>ROUND(Table_hqolymsql14p_BridgeInventoryLocation_BRIDGEUNDERLOCATIONS[[#This Row],[VCMIN]] / 100, 0) * 12 + MOD(Table_hqolymsql14p_BridgeInventoryLocation_BRIDGEUNDERLOCATIONS[[#This Row],[VCMIN]], 100)</f>
        <v>291</v>
      </c>
      <c r="AA1166">
        <f>Table_hqolymsql14p_BridgeInventoryLocation_BRIDGEUNDERLOCATIONS[[#This Row],[VCMIN_Inches]]-3</f>
        <v>288</v>
      </c>
      <c r="AB1166">
        <f>(TRUNC((Table_hqolymsql14p_BridgeInventoryLocation_BRIDGEUNDERLOCATIONS[[#This Row],[Reported Inches]]/12))*100) + MOD(Table_hqolymsql14p_BridgeInventoryLocation_BRIDGEUNDERLOCATIONS[[#This Row],[Reported Inches]], 12)</f>
        <v>2400</v>
      </c>
    </row>
    <row r="1167" spans="1:28" x14ac:dyDescent="0.3">
      <c r="A1167">
        <v>1166</v>
      </c>
      <c r="B1167" t="s">
        <v>240</v>
      </c>
      <c r="C1167" t="s">
        <v>241</v>
      </c>
      <c r="D1167" t="s">
        <v>2314</v>
      </c>
      <c r="E1167">
        <v>0.219</v>
      </c>
      <c r="G1167">
        <v>0</v>
      </c>
      <c r="H1167" t="s">
        <v>3624</v>
      </c>
      <c r="I1167">
        <v>0.22</v>
      </c>
      <c r="J1167" t="s">
        <v>34</v>
      </c>
      <c r="K1167">
        <v>47.669381000000001</v>
      </c>
      <c r="L1167">
        <v>-117.196613</v>
      </c>
      <c r="M1167" t="s">
        <v>3625</v>
      </c>
      <c r="N1167" t="s">
        <v>243</v>
      </c>
      <c r="O1167" t="s">
        <v>37</v>
      </c>
      <c r="P1167">
        <v>189</v>
      </c>
      <c r="Q1167">
        <v>1606</v>
      </c>
      <c r="R1167">
        <v>1606</v>
      </c>
      <c r="U1167">
        <v>1606</v>
      </c>
      <c r="V1167">
        <v>1606</v>
      </c>
      <c r="W1167">
        <v>9999</v>
      </c>
      <c r="X1167" t="s">
        <v>89</v>
      </c>
      <c r="Y1167">
        <v>1</v>
      </c>
      <c r="Z1167">
        <f>ROUND(Table_hqolymsql14p_BridgeInventoryLocation_BRIDGEUNDERLOCATIONS[[#This Row],[VCMIN]] / 100, 0) * 12 + MOD(Table_hqolymsql14p_BridgeInventoryLocation_BRIDGEUNDERLOCATIONS[[#This Row],[VCMIN]], 100)</f>
        <v>198</v>
      </c>
      <c r="AA1167">
        <f>Table_hqolymsql14p_BridgeInventoryLocation_BRIDGEUNDERLOCATIONS[[#This Row],[VCMIN_Inches]]-3</f>
        <v>195</v>
      </c>
      <c r="AB116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168" spans="1:28" x14ac:dyDescent="0.3">
      <c r="A1168">
        <v>1167</v>
      </c>
      <c r="B1168" t="s">
        <v>2591</v>
      </c>
      <c r="C1168" t="s">
        <v>2592</v>
      </c>
      <c r="D1168" t="s">
        <v>2314</v>
      </c>
      <c r="E1168">
        <v>10.862</v>
      </c>
      <c r="G1168">
        <v>0</v>
      </c>
      <c r="H1168" t="s">
        <v>73</v>
      </c>
      <c r="I1168">
        <v>10.86</v>
      </c>
      <c r="J1168" t="s">
        <v>34</v>
      </c>
      <c r="K1168">
        <v>47.186199000000002</v>
      </c>
      <c r="L1168">
        <v>-122.28284600000001</v>
      </c>
      <c r="M1168" t="s">
        <v>2593</v>
      </c>
      <c r="N1168" t="s">
        <v>2594</v>
      </c>
      <c r="O1168" t="s">
        <v>76</v>
      </c>
      <c r="P1168">
        <v>276</v>
      </c>
      <c r="Q1168">
        <v>1610</v>
      </c>
      <c r="R1168">
        <v>1610</v>
      </c>
      <c r="S1168">
        <v>1610</v>
      </c>
      <c r="T1168">
        <v>1610</v>
      </c>
      <c r="U1168">
        <v>1701</v>
      </c>
      <c r="V1168">
        <v>1611</v>
      </c>
      <c r="W1168">
        <v>9999</v>
      </c>
      <c r="X1168" t="s">
        <v>38</v>
      </c>
      <c r="Y1168">
        <v>1</v>
      </c>
      <c r="Z1168">
        <f>ROUND(Table_hqolymsql14p_BridgeInventoryLocation_BRIDGEUNDERLOCATIONS[[#This Row],[VCMIN]] / 100, 0) * 12 + MOD(Table_hqolymsql14p_BridgeInventoryLocation_BRIDGEUNDERLOCATIONS[[#This Row],[VCMIN]], 100)</f>
        <v>202</v>
      </c>
      <c r="AA1168">
        <f>Table_hqolymsql14p_BridgeInventoryLocation_BRIDGEUNDERLOCATIONS[[#This Row],[VCMIN_Inches]]-3</f>
        <v>199</v>
      </c>
      <c r="AB116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69" spans="1:28" x14ac:dyDescent="0.3">
      <c r="A1169">
        <v>1168</v>
      </c>
      <c r="B1169" t="s">
        <v>1233</v>
      </c>
      <c r="C1169" t="s">
        <v>1234</v>
      </c>
      <c r="D1169" t="s">
        <v>2314</v>
      </c>
      <c r="E1169">
        <v>0.41</v>
      </c>
      <c r="G1169">
        <v>0</v>
      </c>
      <c r="H1169" t="s">
        <v>110</v>
      </c>
      <c r="I1169">
        <v>0.41</v>
      </c>
      <c r="J1169" t="s">
        <v>34</v>
      </c>
      <c r="K1169">
        <v>45.623227999999997</v>
      </c>
      <c r="L1169">
        <v>-122.671273</v>
      </c>
      <c r="M1169" t="s">
        <v>1235</v>
      </c>
      <c r="N1169" t="s">
        <v>298</v>
      </c>
      <c r="O1169" t="s">
        <v>113</v>
      </c>
      <c r="P1169">
        <v>228</v>
      </c>
      <c r="Q1169">
        <v>1705</v>
      </c>
      <c r="R1169">
        <v>1610</v>
      </c>
      <c r="S1169">
        <v>1705</v>
      </c>
      <c r="T1169">
        <v>1610</v>
      </c>
      <c r="U1169">
        <v>1611</v>
      </c>
      <c r="V1169">
        <v>1609</v>
      </c>
      <c r="W1169">
        <v>9999</v>
      </c>
      <c r="X1169" t="s">
        <v>38</v>
      </c>
      <c r="Y1169">
        <v>1</v>
      </c>
      <c r="Z1169">
        <f>ROUND(Table_hqolymsql14p_BridgeInventoryLocation_BRIDGEUNDERLOCATIONS[[#This Row],[VCMIN]] / 100, 0) * 12 + MOD(Table_hqolymsql14p_BridgeInventoryLocation_BRIDGEUNDERLOCATIONS[[#This Row],[VCMIN]], 100)</f>
        <v>202</v>
      </c>
      <c r="AA1169">
        <f>Table_hqolymsql14p_BridgeInventoryLocation_BRIDGEUNDERLOCATIONS[[#This Row],[VCMIN_Inches]]-3</f>
        <v>199</v>
      </c>
      <c r="AB1169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70" spans="1:28" x14ac:dyDescent="0.3">
      <c r="A1170">
        <v>1169</v>
      </c>
      <c r="B1170" t="s">
        <v>3025</v>
      </c>
      <c r="C1170" t="s">
        <v>3026</v>
      </c>
      <c r="D1170" t="s">
        <v>2314</v>
      </c>
      <c r="E1170">
        <v>99.62</v>
      </c>
      <c r="G1170">
        <v>0</v>
      </c>
      <c r="H1170" t="s">
        <v>68</v>
      </c>
      <c r="I1170">
        <v>93.06</v>
      </c>
      <c r="J1170" t="s">
        <v>34</v>
      </c>
      <c r="K1170">
        <v>47.074641</v>
      </c>
      <c r="L1170">
        <v>-118.410005</v>
      </c>
      <c r="M1170" t="s">
        <v>3027</v>
      </c>
      <c r="N1170" t="s">
        <v>3028</v>
      </c>
      <c r="O1170" t="s">
        <v>237</v>
      </c>
      <c r="P1170">
        <v>258</v>
      </c>
      <c r="Q1170">
        <v>1806</v>
      </c>
      <c r="R1170">
        <v>1801</v>
      </c>
      <c r="S1170">
        <v>1806</v>
      </c>
      <c r="T1170">
        <v>1801</v>
      </c>
      <c r="U1170">
        <v>1610</v>
      </c>
      <c r="V1170">
        <v>1609</v>
      </c>
      <c r="W1170">
        <v>9999</v>
      </c>
      <c r="X1170" t="s">
        <v>38</v>
      </c>
      <c r="Y1170">
        <v>1</v>
      </c>
      <c r="Z1170">
        <f>ROUND(Table_hqolymsql14p_BridgeInventoryLocation_BRIDGEUNDERLOCATIONS[[#This Row],[VCMIN]] / 100, 0) * 12 + MOD(Table_hqolymsql14p_BridgeInventoryLocation_BRIDGEUNDERLOCATIONS[[#This Row],[VCMIN]], 100)</f>
        <v>217</v>
      </c>
      <c r="AA1170">
        <f>Table_hqolymsql14p_BridgeInventoryLocation_BRIDGEUNDERLOCATIONS[[#This Row],[VCMIN_Inches]]-3</f>
        <v>214</v>
      </c>
      <c r="AB1170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171" spans="1:28" x14ac:dyDescent="0.3">
      <c r="A1171">
        <v>1170</v>
      </c>
      <c r="B1171" t="s">
        <v>1541</v>
      </c>
      <c r="C1171" t="s">
        <v>1542</v>
      </c>
      <c r="D1171" t="s">
        <v>2314</v>
      </c>
      <c r="E1171">
        <v>31.35</v>
      </c>
      <c r="G1171">
        <v>0</v>
      </c>
      <c r="H1171" t="s">
        <v>92</v>
      </c>
      <c r="I1171">
        <v>31.38</v>
      </c>
      <c r="J1171" t="s">
        <v>34</v>
      </c>
      <c r="K1171">
        <v>46.626463000000001</v>
      </c>
      <c r="L1171">
        <v>-120.508143</v>
      </c>
      <c r="M1171" t="s">
        <v>1543</v>
      </c>
      <c r="N1171" t="s">
        <v>1544</v>
      </c>
      <c r="O1171" t="s">
        <v>95</v>
      </c>
      <c r="P1171">
        <v>385</v>
      </c>
      <c r="Q1171">
        <v>1700</v>
      </c>
      <c r="R1171">
        <v>1610</v>
      </c>
      <c r="S1171">
        <v>1700</v>
      </c>
      <c r="T1171">
        <v>1610</v>
      </c>
      <c r="U1171">
        <v>1808</v>
      </c>
      <c r="V1171">
        <v>1808</v>
      </c>
      <c r="W1171">
        <v>9999</v>
      </c>
      <c r="X1171" t="s">
        <v>38</v>
      </c>
      <c r="Y1171">
        <v>1</v>
      </c>
      <c r="Z1171">
        <f>ROUND(Table_hqolymsql14p_BridgeInventoryLocation_BRIDGEUNDERLOCATIONS[[#This Row],[VCMIN]] / 100, 0) * 12 + MOD(Table_hqolymsql14p_BridgeInventoryLocation_BRIDGEUNDERLOCATIONS[[#This Row],[VCMIN]], 100)</f>
        <v>202</v>
      </c>
      <c r="AA1171">
        <f>Table_hqolymsql14p_BridgeInventoryLocation_BRIDGEUNDERLOCATIONS[[#This Row],[VCMIN_Inches]]-3</f>
        <v>199</v>
      </c>
      <c r="AB117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72" spans="1:28" x14ac:dyDescent="0.3">
      <c r="A1172">
        <v>1171</v>
      </c>
      <c r="B1172" t="s">
        <v>3626</v>
      </c>
      <c r="C1172" t="s">
        <v>3627</v>
      </c>
      <c r="D1172" t="s">
        <v>2314</v>
      </c>
      <c r="E1172">
        <v>0.13</v>
      </c>
      <c r="G1172">
        <v>0</v>
      </c>
      <c r="H1172" t="s">
        <v>3628</v>
      </c>
      <c r="I1172">
        <v>0.13</v>
      </c>
      <c r="J1172" t="s">
        <v>89</v>
      </c>
      <c r="K1172">
        <v>46.627806999999997</v>
      </c>
      <c r="L1172">
        <v>-120.512137</v>
      </c>
      <c r="M1172" t="s">
        <v>3629</v>
      </c>
      <c r="N1172" t="s">
        <v>95</v>
      </c>
      <c r="O1172" t="s">
        <v>3630</v>
      </c>
      <c r="P1172">
        <v>222</v>
      </c>
      <c r="Q1172">
        <v>1700</v>
      </c>
      <c r="R1172">
        <v>1700</v>
      </c>
      <c r="S1172">
        <v>1700</v>
      </c>
      <c r="T1172">
        <v>1700</v>
      </c>
      <c r="W1172">
        <v>9999</v>
      </c>
      <c r="X1172" t="s">
        <v>38</v>
      </c>
      <c r="Y1172">
        <v>1</v>
      </c>
      <c r="Z1172">
        <f>ROUND(Table_hqolymsql14p_BridgeInventoryLocation_BRIDGEUNDERLOCATIONS[[#This Row],[VCMIN]] / 100, 0) * 12 + MOD(Table_hqolymsql14p_BridgeInventoryLocation_BRIDGEUNDERLOCATIONS[[#This Row],[VCMIN]], 100)</f>
        <v>204</v>
      </c>
      <c r="AA1172">
        <f>Table_hqolymsql14p_BridgeInventoryLocation_BRIDGEUNDERLOCATIONS[[#This Row],[VCMIN_Inches]]-3</f>
        <v>201</v>
      </c>
      <c r="AB117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173" spans="1:28" x14ac:dyDescent="0.3">
      <c r="A1173">
        <v>1172</v>
      </c>
      <c r="B1173" t="s">
        <v>2432</v>
      </c>
      <c r="C1173" t="s">
        <v>2433</v>
      </c>
      <c r="D1173" t="s">
        <v>2314</v>
      </c>
      <c r="E1173">
        <v>2.7E-2</v>
      </c>
      <c r="G1173">
        <v>0</v>
      </c>
      <c r="H1173" t="s">
        <v>2924</v>
      </c>
      <c r="I1173">
        <v>0.03</v>
      </c>
      <c r="J1173" t="s">
        <v>34</v>
      </c>
      <c r="K1173">
        <v>47.632696000000003</v>
      </c>
      <c r="L1173">
        <v>-122.18853</v>
      </c>
      <c r="M1173" t="s">
        <v>3631</v>
      </c>
      <c r="N1173" t="s">
        <v>2435</v>
      </c>
      <c r="O1173" t="s">
        <v>394</v>
      </c>
      <c r="P1173">
        <v>720</v>
      </c>
      <c r="Q1173">
        <v>2906</v>
      </c>
      <c r="R1173">
        <v>2906</v>
      </c>
      <c r="U1173">
        <v>2906</v>
      </c>
      <c r="V1173">
        <v>2906</v>
      </c>
      <c r="W1173">
        <v>9999</v>
      </c>
      <c r="X1173" t="s">
        <v>239</v>
      </c>
      <c r="Y1173">
        <v>1</v>
      </c>
      <c r="Z1173">
        <f>ROUND(Table_hqolymsql14p_BridgeInventoryLocation_BRIDGEUNDERLOCATIONS[[#This Row],[VCMIN]] / 100, 0) * 12 + MOD(Table_hqolymsql14p_BridgeInventoryLocation_BRIDGEUNDERLOCATIONS[[#This Row],[VCMIN]], 100)</f>
        <v>354</v>
      </c>
      <c r="AA1173">
        <f>Table_hqolymsql14p_BridgeInventoryLocation_BRIDGEUNDERLOCATIONS[[#This Row],[VCMIN_Inches]]-3</f>
        <v>351</v>
      </c>
      <c r="AB1173">
        <f>(TRUNC((Table_hqolymsql14p_BridgeInventoryLocation_BRIDGEUNDERLOCATIONS[[#This Row],[Reported Inches]]/12))*100) + MOD(Table_hqolymsql14p_BridgeInventoryLocation_BRIDGEUNDERLOCATIONS[[#This Row],[Reported Inches]], 12)</f>
        <v>2903</v>
      </c>
    </row>
    <row r="1174" spans="1:28" x14ac:dyDescent="0.3">
      <c r="A1174">
        <v>1173</v>
      </c>
      <c r="B1174" t="s">
        <v>3632</v>
      </c>
      <c r="C1174" t="s">
        <v>3633</v>
      </c>
      <c r="D1174" t="s">
        <v>2314</v>
      </c>
      <c r="E1174">
        <v>0.09</v>
      </c>
      <c r="G1174">
        <v>0</v>
      </c>
      <c r="H1174" t="s">
        <v>3634</v>
      </c>
      <c r="I1174">
        <v>0.09</v>
      </c>
      <c r="J1174" t="s">
        <v>34</v>
      </c>
      <c r="K1174">
        <v>46.107218000000003</v>
      </c>
      <c r="L1174">
        <v>-122.882577</v>
      </c>
      <c r="M1174" t="s">
        <v>3635</v>
      </c>
      <c r="N1174" t="s">
        <v>3636</v>
      </c>
      <c r="O1174" t="s">
        <v>2522</v>
      </c>
      <c r="P1174">
        <v>126</v>
      </c>
      <c r="Q1174">
        <v>1608</v>
      </c>
      <c r="R1174">
        <v>1608</v>
      </c>
      <c r="U1174">
        <v>1608</v>
      </c>
      <c r="V1174">
        <v>1608</v>
      </c>
      <c r="W1174">
        <v>9999</v>
      </c>
      <c r="X1174" t="s">
        <v>38</v>
      </c>
      <c r="Y1174">
        <v>1</v>
      </c>
      <c r="Z1174">
        <f>ROUND(Table_hqolymsql14p_BridgeInventoryLocation_BRIDGEUNDERLOCATIONS[[#This Row],[VCMIN]] / 100, 0) * 12 + MOD(Table_hqolymsql14p_BridgeInventoryLocation_BRIDGEUNDERLOCATIONS[[#This Row],[VCMIN]], 100)</f>
        <v>200</v>
      </c>
      <c r="AA1174">
        <f>Table_hqolymsql14p_BridgeInventoryLocation_BRIDGEUNDERLOCATIONS[[#This Row],[VCMIN_Inches]]-3</f>
        <v>197</v>
      </c>
      <c r="AB117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175" spans="1:28" x14ac:dyDescent="0.3">
      <c r="A1175">
        <v>1174</v>
      </c>
      <c r="B1175" t="s">
        <v>275</v>
      </c>
      <c r="C1175" t="s">
        <v>276</v>
      </c>
      <c r="D1175" t="s">
        <v>2314</v>
      </c>
      <c r="E1175">
        <v>0.03</v>
      </c>
      <c r="G1175">
        <v>0</v>
      </c>
      <c r="H1175" t="s">
        <v>3637</v>
      </c>
      <c r="I1175">
        <v>0.03</v>
      </c>
      <c r="J1175" t="s">
        <v>34</v>
      </c>
      <c r="K1175">
        <v>47.495075999999997</v>
      </c>
      <c r="L1175">
        <v>-122.283034</v>
      </c>
      <c r="M1175" t="s">
        <v>3638</v>
      </c>
      <c r="N1175" t="s">
        <v>278</v>
      </c>
      <c r="O1175" t="s">
        <v>65</v>
      </c>
      <c r="P1175">
        <v>240</v>
      </c>
      <c r="Q1175">
        <v>1611</v>
      </c>
      <c r="R1175">
        <v>1611</v>
      </c>
      <c r="U1175">
        <v>1611</v>
      </c>
      <c r="V1175">
        <v>1611</v>
      </c>
      <c r="X1175" t="s">
        <v>89</v>
      </c>
      <c r="Y1175">
        <v>1</v>
      </c>
      <c r="Z1175">
        <f>ROUND(Table_hqolymsql14p_BridgeInventoryLocation_BRIDGEUNDERLOCATIONS[[#This Row],[VCMIN]] / 100, 0) * 12 + MOD(Table_hqolymsql14p_BridgeInventoryLocation_BRIDGEUNDERLOCATIONS[[#This Row],[VCMIN]], 100)</f>
        <v>203</v>
      </c>
      <c r="AA1175">
        <f>Table_hqolymsql14p_BridgeInventoryLocation_BRIDGEUNDERLOCATIONS[[#This Row],[VCMIN_Inches]]-3</f>
        <v>200</v>
      </c>
      <c r="AB1175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176" spans="1:28" x14ac:dyDescent="0.3">
      <c r="A1176">
        <v>1175</v>
      </c>
      <c r="B1176" t="s">
        <v>1152</v>
      </c>
      <c r="C1176" t="s">
        <v>1153</v>
      </c>
      <c r="D1176" t="s">
        <v>2314</v>
      </c>
      <c r="E1176">
        <v>164.58</v>
      </c>
      <c r="G1176">
        <v>0</v>
      </c>
      <c r="H1176" t="s">
        <v>110</v>
      </c>
      <c r="I1176">
        <v>164.52</v>
      </c>
      <c r="J1176" t="s">
        <v>34</v>
      </c>
      <c r="K1176">
        <v>47.594183999999998</v>
      </c>
      <c r="L1176">
        <v>-122.320498</v>
      </c>
      <c r="M1176" t="s">
        <v>1154</v>
      </c>
      <c r="N1176" t="s">
        <v>1155</v>
      </c>
      <c r="O1176" t="s">
        <v>1156</v>
      </c>
      <c r="P1176">
        <v>1659</v>
      </c>
      <c r="Q1176">
        <v>3602</v>
      </c>
      <c r="R1176">
        <v>3602</v>
      </c>
      <c r="S1176">
        <v>3602</v>
      </c>
      <c r="T1176">
        <v>3602</v>
      </c>
      <c r="U1176">
        <v>3602</v>
      </c>
      <c r="V1176">
        <v>3602</v>
      </c>
      <c r="W1176">
        <v>9999</v>
      </c>
      <c r="X1176" t="s">
        <v>38</v>
      </c>
      <c r="Y1176">
        <v>1</v>
      </c>
      <c r="Z1176">
        <f>ROUND(Table_hqolymsql14p_BridgeInventoryLocation_BRIDGEUNDERLOCATIONS[[#This Row],[VCMIN]] / 100, 0) * 12 + MOD(Table_hqolymsql14p_BridgeInventoryLocation_BRIDGEUNDERLOCATIONS[[#This Row],[VCMIN]], 100)</f>
        <v>434</v>
      </c>
      <c r="AA1176">
        <f>Table_hqolymsql14p_BridgeInventoryLocation_BRIDGEUNDERLOCATIONS[[#This Row],[VCMIN_Inches]]-3</f>
        <v>431</v>
      </c>
      <c r="AB1176">
        <f>(TRUNC((Table_hqolymsql14p_BridgeInventoryLocation_BRIDGEUNDERLOCATIONS[[#This Row],[Reported Inches]]/12))*100) + MOD(Table_hqolymsql14p_BridgeInventoryLocation_BRIDGEUNDERLOCATIONS[[#This Row],[Reported Inches]], 12)</f>
        <v>3511</v>
      </c>
    </row>
    <row r="1177" spans="1:28" x14ac:dyDescent="0.3">
      <c r="A1177">
        <v>1176</v>
      </c>
      <c r="B1177" t="s">
        <v>3265</v>
      </c>
      <c r="C1177" t="s">
        <v>3266</v>
      </c>
      <c r="D1177" t="s">
        <v>2314</v>
      </c>
      <c r="E1177">
        <v>12.24</v>
      </c>
      <c r="G1177">
        <v>0</v>
      </c>
      <c r="H1177" t="s">
        <v>120</v>
      </c>
      <c r="I1177">
        <v>12.24</v>
      </c>
      <c r="J1177" t="s">
        <v>34</v>
      </c>
      <c r="K1177">
        <v>46.248776999999997</v>
      </c>
      <c r="L1177">
        <v>-119.126606</v>
      </c>
      <c r="M1177" t="s">
        <v>3267</v>
      </c>
      <c r="N1177" t="s">
        <v>3168</v>
      </c>
      <c r="O1177" t="s">
        <v>123</v>
      </c>
      <c r="P1177">
        <v>326</v>
      </c>
      <c r="Q1177">
        <v>1904</v>
      </c>
      <c r="R1177">
        <v>1805</v>
      </c>
      <c r="S1177">
        <v>1904</v>
      </c>
      <c r="T1177">
        <v>1805</v>
      </c>
      <c r="U1177">
        <v>2205</v>
      </c>
      <c r="V1177">
        <v>2008</v>
      </c>
      <c r="W1177">
        <v>9999</v>
      </c>
      <c r="X1177" t="s">
        <v>38</v>
      </c>
      <c r="Y1177">
        <v>1</v>
      </c>
      <c r="Z1177">
        <f>ROUND(Table_hqolymsql14p_BridgeInventoryLocation_BRIDGEUNDERLOCATIONS[[#This Row],[VCMIN]] / 100, 0) * 12 + MOD(Table_hqolymsql14p_BridgeInventoryLocation_BRIDGEUNDERLOCATIONS[[#This Row],[VCMIN]], 100)</f>
        <v>221</v>
      </c>
      <c r="AA1177">
        <f>Table_hqolymsql14p_BridgeInventoryLocation_BRIDGEUNDERLOCATIONS[[#This Row],[VCMIN_Inches]]-3</f>
        <v>218</v>
      </c>
      <c r="AB1177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178" spans="1:28" x14ac:dyDescent="0.3">
      <c r="A1178">
        <v>1177</v>
      </c>
      <c r="B1178" t="s">
        <v>389</v>
      </c>
      <c r="C1178" t="s">
        <v>390</v>
      </c>
      <c r="D1178" t="s">
        <v>2314</v>
      </c>
      <c r="E1178">
        <v>10.130000000000001</v>
      </c>
      <c r="G1178">
        <v>0</v>
      </c>
      <c r="H1178" t="s">
        <v>391</v>
      </c>
      <c r="I1178">
        <v>10.14</v>
      </c>
      <c r="J1178" t="s">
        <v>34</v>
      </c>
      <c r="K1178">
        <v>47.646025999999999</v>
      </c>
      <c r="L1178">
        <v>-122.13480199999999</v>
      </c>
      <c r="M1178" t="s">
        <v>392</v>
      </c>
      <c r="N1178" t="s">
        <v>393</v>
      </c>
      <c r="O1178" t="s">
        <v>394</v>
      </c>
      <c r="P1178">
        <v>219</v>
      </c>
      <c r="Q1178">
        <v>1706</v>
      </c>
      <c r="R1178">
        <v>1607</v>
      </c>
      <c r="S1178">
        <v>1706</v>
      </c>
      <c r="T1178">
        <v>1607</v>
      </c>
      <c r="U1178">
        <v>2101</v>
      </c>
      <c r="V1178">
        <v>1909</v>
      </c>
      <c r="W1178">
        <v>9999</v>
      </c>
      <c r="X1178" t="s">
        <v>38</v>
      </c>
      <c r="Y1178">
        <v>1</v>
      </c>
      <c r="Z1178">
        <f>ROUND(Table_hqolymsql14p_BridgeInventoryLocation_BRIDGEUNDERLOCATIONS[[#This Row],[VCMIN]] / 100, 0) * 12 + MOD(Table_hqolymsql14p_BridgeInventoryLocation_BRIDGEUNDERLOCATIONS[[#This Row],[VCMIN]], 100)</f>
        <v>199</v>
      </c>
      <c r="AA1178">
        <f>Table_hqolymsql14p_BridgeInventoryLocation_BRIDGEUNDERLOCATIONS[[#This Row],[VCMIN_Inches]]-3</f>
        <v>196</v>
      </c>
      <c r="AB117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179" spans="1:28" x14ac:dyDescent="0.3">
      <c r="A1179">
        <v>1178</v>
      </c>
      <c r="B1179" t="s">
        <v>1005</v>
      </c>
      <c r="C1179" t="s">
        <v>1006</v>
      </c>
      <c r="D1179" t="s">
        <v>2314</v>
      </c>
      <c r="E1179">
        <v>0.22500000000000001</v>
      </c>
      <c r="G1179">
        <v>0</v>
      </c>
      <c r="H1179" t="s">
        <v>3614</v>
      </c>
      <c r="I1179">
        <v>0.23</v>
      </c>
      <c r="J1179" t="s">
        <v>34</v>
      </c>
      <c r="K1179">
        <v>46.215159</v>
      </c>
      <c r="L1179">
        <v>-119.74391199999999</v>
      </c>
      <c r="M1179" t="s">
        <v>3639</v>
      </c>
      <c r="N1179" t="s">
        <v>444</v>
      </c>
      <c r="O1179" t="s">
        <v>1007</v>
      </c>
      <c r="P1179">
        <v>414</v>
      </c>
      <c r="Q1179">
        <v>1606</v>
      </c>
      <c r="R1179">
        <v>1606</v>
      </c>
      <c r="S1179">
        <v>1606</v>
      </c>
      <c r="T1179">
        <v>1606</v>
      </c>
      <c r="W1179">
        <v>9999</v>
      </c>
      <c r="X1179" t="s">
        <v>32</v>
      </c>
      <c r="Y1179">
        <v>1</v>
      </c>
      <c r="Z1179">
        <f>ROUND(Table_hqolymsql14p_BridgeInventoryLocation_BRIDGEUNDERLOCATIONS[[#This Row],[VCMIN]] / 100, 0) * 12 + MOD(Table_hqolymsql14p_BridgeInventoryLocation_BRIDGEUNDERLOCATIONS[[#This Row],[VCMIN]], 100)</f>
        <v>198</v>
      </c>
      <c r="AA1179">
        <f>Table_hqolymsql14p_BridgeInventoryLocation_BRIDGEUNDERLOCATIONS[[#This Row],[VCMIN_Inches]]-3</f>
        <v>195</v>
      </c>
      <c r="AB117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180" spans="1:28" x14ac:dyDescent="0.3">
      <c r="A1180">
        <v>1179</v>
      </c>
      <c r="B1180" t="s">
        <v>932</v>
      </c>
      <c r="C1180" t="s">
        <v>933</v>
      </c>
      <c r="D1180" t="s">
        <v>2314</v>
      </c>
      <c r="E1180">
        <v>9.17</v>
      </c>
      <c r="G1180">
        <v>0</v>
      </c>
      <c r="H1180" t="s">
        <v>391</v>
      </c>
      <c r="I1180">
        <v>9.18</v>
      </c>
      <c r="J1180" t="s">
        <v>34</v>
      </c>
      <c r="K1180">
        <v>47.634338</v>
      </c>
      <c r="L1180">
        <v>-122.143067</v>
      </c>
      <c r="M1180" t="s">
        <v>934</v>
      </c>
      <c r="N1180" t="s">
        <v>935</v>
      </c>
      <c r="O1180" t="s">
        <v>394</v>
      </c>
      <c r="P1180">
        <v>325</v>
      </c>
      <c r="Q1180">
        <v>1906</v>
      </c>
      <c r="R1180">
        <v>1901</v>
      </c>
      <c r="S1180">
        <v>1906</v>
      </c>
      <c r="T1180">
        <v>1901</v>
      </c>
      <c r="U1180">
        <v>1806</v>
      </c>
      <c r="V1180">
        <v>1805</v>
      </c>
      <c r="W1180">
        <v>9999</v>
      </c>
      <c r="X1180" t="s">
        <v>38</v>
      </c>
      <c r="Y1180">
        <v>1</v>
      </c>
      <c r="Z1180">
        <f>ROUND(Table_hqolymsql14p_BridgeInventoryLocation_BRIDGEUNDERLOCATIONS[[#This Row],[VCMIN]] / 100, 0) * 12 + MOD(Table_hqolymsql14p_BridgeInventoryLocation_BRIDGEUNDERLOCATIONS[[#This Row],[VCMIN]], 100)</f>
        <v>229</v>
      </c>
      <c r="AA1180">
        <f>Table_hqolymsql14p_BridgeInventoryLocation_BRIDGEUNDERLOCATIONS[[#This Row],[VCMIN_Inches]]-3</f>
        <v>226</v>
      </c>
      <c r="AB1180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181" spans="1:28" x14ac:dyDescent="0.3">
      <c r="A1181">
        <v>1180</v>
      </c>
      <c r="B1181" t="s">
        <v>129</v>
      </c>
      <c r="C1181" t="s">
        <v>130</v>
      </c>
      <c r="D1181" t="s">
        <v>2314</v>
      </c>
      <c r="E1181">
        <v>49.23</v>
      </c>
      <c r="G1181">
        <v>0</v>
      </c>
      <c r="H1181" t="s">
        <v>110</v>
      </c>
      <c r="I1181">
        <v>49.16</v>
      </c>
      <c r="J1181" t="s">
        <v>34</v>
      </c>
      <c r="K1181">
        <v>46.275495999999997</v>
      </c>
      <c r="L1181">
        <v>-122.897144</v>
      </c>
      <c r="M1181" t="s">
        <v>131</v>
      </c>
      <c r="N1181" t="s">
        <v>132</v>
      </c>
      <c r="O1181" t="s">
        <v>113</v>
      </c>
      <c r="P1181">
        <v>360</v>
      </c>
      <c r="Q1181">
        <v>1810</v>
      </c>
      <c r="R1181">
        <v>1801</v>
      </c>
      <c r="S1181">
        <v>1810</v>
      </c>
      <c r="T1181">
        <v>1801</v>
      </c>
      <c r="U1181">
        <v>1907</v>
      </c>
      <c r="V1181">
        <v>1711</v>
      </c>
      <c r="W1181">
        <v>9999</v>
      </c>
      <c r="X1181" t="s">
        <v>38</v>
      </c>
      <c r="Y1181">
        <v>1</v>
      </c>
      <c r="Z1181">
        <f>ROUND(Table_hqolymsql14p_BridgeInventoryLocation_BRIDGEUNDERLOCATIONS[[#This Row],[VCMIN]] / 100, 0) * 12 + MOD(Table_hqolymsql14p_BridgeInventoryLocation_BRIDGEUNDERLOCATIONS[[#This Row],[VCMIN]], 100)</f>
        <v>217</v>
      </c>
      <c r="AA1181">
        <f>Table_hqolymsql14p_BridgeInventoryLocation_BRIDGEUNDERLOCATIONS[[#This Row],[VCMIN_Inches]]-3</f>
        <v>214</v>
      </c>
      <c r="AB1181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182" spans="1:28" x14ac:dyDescent="0.3">
      <c r="A1182">
        <v>1181</v>
      </c>
      <c r="B1182" t="s">
        <v>3640</v>
      </c>
      <c r="C1182" t="s">
        <v>3641</v>
      </c>
      <c r="D1182" t="s">
        <v>2314</v>
      </c>
      <c r="E1182">
        <v>0.02</v>
      </c>
      <c r="G1182">
        <v>0</v>
      </c>
      <c r="H1182" t="s">
        <v>3628</v>
      </c>
      <c r="I1182">
        <v>0.02</v>
      </c>
      <c r="J1182" t="s">
        <v>89</v>
      </c>
      <c r="K1182">
        <v>46.626204999999999</v>
      </c>
      <c r="L1182">
        <v>-120.511878</v>
      </c>
      <c r="M1182" t="s">
        <v>3642</v>
      </c>
      <c r="N1182" t="s">
        <v>365</v>
      </c>
      <c r="O1182" t="s">
        <v>3643</v>
      </c>
      <c r="P1182">
        <v>212</v>
      </c>
      <c r="Q1182">
        <v>1606</v>
      </c>
      <c r="R1182">
        <v>1606</v>
      </c>
      <c r="S1182">
        <v>1606</v>
      </c>
      <c r="T1182">
        <v>1606</v>
      </c>
      <c r="W1182">
        <v>9999</v>
      </c>
      <c r="X1182" t="s">
        <v>38</v>
      </c>
      <c r="Y1182">
        <v>1</v>
      </c>
      <c r="Z1182">
        <f>ROUND(Table_hqolymsql14p_BridgeInventoryLocation_BRIDGEUNDERLOCATIONS[[#This Row],[VCMIN]] / 100, 0) * 12 + MOD(Table_hqolymsql14p_BridgeInventoryLocation_BRIDGEUNDERLOCATIONS[[#This Row],[VCMIN]], 100)</f>
        <v>198</v>
      </c>
      <c r="AA1182">
        <f>Table_hqolymsql14p_BridgeInventoryLocation_BRIDGEUNDERLOCATIONS[[#This Row],[VCMIN_Inches]]-3</f>
        <v>195</v>
      </c>
      <c r="AB118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183" spans="1:28" x14ac:dyDescent="0.3">
      <c r="A1183">
        <v>1182</v>
      </c>
      <c r="B1183" t="s">
        <v>1506</v>
      </c>
      <c r="C1183" t="s">
        <v>1507</v>
      </c>
      <c r="D1183" t="s">
        <v>2314</v>
      </c>
      <c r="E1183">
        <v>261.58</v>
      </c>
      <c r="G1183">
        <v>0</v>
      </c>
      <c r="H1183" t="s">
        <v>110</v>
      </c>
      <c r="I1183">
        <v>261.52</v>
      </c>
      <c r="J1183" t="s">
        <v>34</v>
      </c>
      <c r="K1183">
        <v>48.833897999999998</v>
      </c>
      <c r="L1183">
        <v>-122.564139</v>
      </c>
      <c r="M1183" t="s">
        <v>1508</v>
      </c>
      <c r="N1183" t="s">
        <v>1509</v>
      </c>
      <c r="O1183" t="s">
        <v>113</v>
      </c>
      <c r="P1183">
        <v>369</v>
      </c>
      <c r="Q1183">
        <v>1610</v>
      </c>
      <c r="R1183">
        <v>1610</v>
      </c>
      <c r="S1183">
        <v>1610</v>
      </c>
      <c r="T1183">
        <v>1610</v>
      </c>
      <c r="U1183">
        <v>1704</v>
      </c>
      <c r="V1183">
        <v>1704</v>
      </c>
      <c r="W1183">
        <v>9999</v>
      </c>
      <c r="X1183" t="s">
        <v>38</v>
      </c>
      <c r="Y1183">
        <v>1</v>
      </c>
      <c r="Z1183">
        <f>ROUND(Table_hqolymsql14p_BridgeInventoryLocation_BRIDGEUNDERLOCATIONS[[#This Row],[VCMIN]] / 100, 0) * 12 + MOD(Table_hqolymsql14p_BridgeInventoryLocation_BRIDGEUNDERLOCATIONS[[#This Row],[VCMIN]], 100)</f>
        <v>202</v>
      </c>
      <c r="AA1183">
        <f>Table_hqolymsql14p_BridgeInventoryLocation_BRIDGEUNDERLOCATIONS[[#This Row],[VCMIN_Inches]]-3</f>
        <v>199</v>
      </c>
      <c r="AB118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184" spans="1:28" x14ac:dyDescent="0.3">
      <c r="A1184">
        <v>1183</v>
      </c>
      <c r="B1184" t="s">
        <v>1170</v>
      </c>
      <c r="C1184" t="s">
        <v>1171</v>
      </c>
      <c r="D1184" t="s">
        <v>2314</v>
      </c>
      <c r="E1184">
        <v>133.292</v>
      </c>
      <c r="G1184">
        <v>0</v>
      </c>
      <c r="H1184" t="s">
        <v>110</v>
      </c>
      <c r="I1184">
        <v>133.22999999999999</v>
      </c>
      <c r="J1184" t="s">
        <v>34</v>
      </c>
      <c r="K1184">
        <v>47.230797000000003</v>
      </c>
      <c r="L1184">
        <v>-122.44311500000001</v>
      </c>
      <c r="M1184" t="s">
        <v>1172</v>
      </c>
      <c r="N1184" t="s">
        <v>1173</v>
      </c>
      <c r="O1184" t="s">
        <v>113</v>
      </c>
      <c r="P1184">
        <v>391</v>
      </c>
      <c r="Q1184">
        <v>1909</v>
      </c>
      <c r="R1184">
        <v>1908</v>
      </c>
      <c r="S1184">
        <v>1909</v>
      </c>
      <c r="T1184">
        <v>1908</v>
      </c>
      <c r="U1184">
        <v>1903</v>
      </c>
      <c r="V1184">
        <v>1900</v>
      </c>
      <c r="W1184">
        <v>9999</v>
      </c>
      <c r="X1184" t="s">
        <v>38</v>
      </c>
      <c r="Y1184">
        <v>1</v>
      </c>
      <c r="Z1184">
        <f>ROUND(Table_hqolymsql14p_BridgeInventoryLocation_BRIDGEUNDERLOCATIONS[[#This Row],[VCMIN]] / 100, 0) * 12 + MOD(Table_hqolymsql14p_BridgeInventoryLocation_BRIDGEUNDERLOCATIONS[[#This Row],[VCMIN]], 100)</f>
        <v>236</v>
      </c>
      <c r="AA1184">
        <f>Table_hqolymsql14p_BridgeInventoryLocation_BRIDGEUNDERLOCATIONS[[#This Row],[VCMIN_Inches]]-3</f>
        <v>233</v>
      </c>
      <c r="AB1184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1185" spans="1:28" x14ac:dyDescent="0.3">
      <c r="A1185">
        <v>1184</v>
      </c>
      <c r="B1185" t="s">
        <v>3644</v>
      </c>
      <c r="C1185" t="s">
        <v>3645</v>
      </c>
      <c r="D1185" t="s">
        <v>2314</v>
      </c>
      <c r="E1185">
        <v>5.3999999999999999E-2</v>
      </c>
      <c r="G1185">
        <v>0</v>
      </c>
      <c r="H1185" t="s">
        <v>3646</v>
      </c>
      <c r="I1185">
        <v>0.05</v>
      </c>
      <c r="J1185" t="s">
        <v>34</v>
      </c>
      <c r="K1185">
        <v>47.549788999999997</v>
      </c>
      <c r="L1185">
        <v>-122.060576</v>
      </c>
      <c r="M1185" t="s">
        <v>3647</v>
      </c>
      <c r="N1185" t="s">
        <v>3648</v>
      </c>
      <c r="O1185" t="s">
        <v>3202</v>
      </c>
      <c r="P1185">
        <v>820</v>
      </c>
      <c r="Q1185">
        <v>1706</v>
      </c>
      <c r="R1185">
        <v>1706</v>
      </c>
      <c r="U1185">
        <v>1706</v>
      </c>
      <c r="V1185">
        <v>1706</v>
      </c>
      <c r="W1185">
        <v>9999</v>
      </c>
      <c r="X1185" t="s">
        <v>38</v>
      </c>
      <c r="Y1185">
        <v>1</v>
      </c>
      <c r="Z1185">
        <f>ROUND(Table_hqolymsql14p_BridgeInventoryLocation_BRIDGEUNDERLOCATIONS[[#This Row],[VCMIN]] / 100, 0) * 12 + MOD(Table_hqolymsql14p_BridgeInventoryLocation_BRIDGEUNDERLOCATIONS[[#This Row],[VCMIN]], 100)</f>
        <v>210</v>
      </c>
      <c r="AA1185">
        <f>Table_hqolymsql14p_BridgeInventoryLocation_BRIDGEUNDERLOCATIONS[[#This Row],[VCMIN_Inches]]-3</f>
        <v>207</v>
      </c>
      <c r="AB118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86" spans="1:28" x14ac:dyDescent="0.3">
      <c r="A1186">
        <v>1185</v>
      </c>
      <c r="B1186" t="s">
        <v>1720</v>
      </c>
      <c r="C1186" t="s">
        <v>1721</v>
      </c>
      <c r="D1186" t="s">
        <v>2314</v>
      </c>
      <c r="E1186">
        <v>0.16800000000000001</v>
      </c>
      <c r="G1186">
        <v>0</v>
      </c>
      <c r="H1186" t="s">
        <v>3559</v>
      </c>
      <c r="I1186">
        <v>0.17</v>
      </c>
      <c r="J1186" t="s">
        <v>34</v>
      </c>
      <c r="K1186">
        <v>47.587102000000002</v>
      </c>
      <c r="L1186">
        <v>-122.23169799999999</v>
      </c>
      <c r="M1186" t="s">
        <v>3649</v>
      </c>
      <c r="N1186" t="s">
        <v>1723</v>
      </c>
      <c r="O1186" t="s">
        <v>37</v>
      </c>
      <c r="P1186">
        <v>384</v>
      </c>
      <c r="Q1186">
        <v>2300</v>
      </c>
      <c r="R1186">
        <v>2300</v>
      </c>
      <c r="S1186">
        <v>2300</v>
      </c>
      <c r="T1186">
        <v>2300</v>
      </c>
      <c r="W1186">
        <v>9999</v>
      </c>
      <c r="X1186" t="s">
        <v>239</v>
      </c>
      <c r="Y1186">
        <v>1</v>
      </c>
      <c r="Z1186">
        <f>ROUND(Table_hqolymsql14p_BridgeInventoryLocation_BRIDGEUNDERLOCATIONS[[#This Row],[VCMIN]] / 100, 0) * 12 + MOD(Table_hqolymsql14p_BridgeInventoryLocation_BRIDGEUNDERLOCATIONS[[#This Row],[VCMIN]], 100)</f>
        <v>276</v>
      </c>
      <c r="AA1186">
        <f>Table_hqolymsql14p_BridgeInventoryLocation_BRIDGEUNDERLOCATIONS[[#This Row],[VCMIN_Inches]]-3</f>
        <v>273</v>
      </c>
      <c r="AB1186">
        <f>(TRUNC((Table_hqolymsql14p_BridgeInventoryLocation_BRIDGEUNDERLOCATIONS[[#This Row],[Reported Inches]]/12))*100) + MOD(Table_hqolymsql14p_BridgeInventoryLocation_BRIDGEUNDERLOCATIONS[[#This Row],[Reported Inches]], 12)</f>
        <v>2209</v>
      </c>
    </row>
    <row r="1187" spans="1:28" x14ac:dyDescent="0.3">
      <c r="A1187">
        <v>1186</v>
      </c>
      <c r="B1187" t="s">
        <v>1073</v>
      </c>
      <c r="C1187" t="s">
        <v>1074</v>
      </c>
      <c r="D1187" t="s">
        <v>2314</v>
      </c>
      <c r="E1187">
        <v>0.31</v>
      </c>
      <c r="G1187">
        <v>0</v>
      </c>
      <c r="H1187" t="s">
        <v>572</v>
      </c>
      <c r="I1187">
        <v>0.31</v>
      </c>
      <c r="J1187" t="s">
        <v>34</v>
      </c>
      <c r="K1187">
        <v>47.701234999999997</v>
      </c>
      <c r="L1187">
        <v>-122.685771</v>
      </c>
      <c r="M1187" t="s">
        <v>3650</v>
      </c>
      <c r="N1187" t="s">
        <v>1076</v>
      </c>
      <c r="O1187" t="s">
        <v>779</v>
      </c>
      <c r="P1187">
        <v>612</v>
      </c>
      <c r="Q1187">
        <v>4000</v>
      </c>
      <c r="R1187">
        <v>4000</v>
      </c>
      <c r="S1187">
        <v>4000</v>
      </c>
      <c r="T1187">
        <v>4000</v>
      </c>
      <c r="W1187">
        <v>9999</v>
      </c>
      <c r="X1187" t="s">
        <v>239</v>
      </c>
      <c r="Y1187">
        <v>1</v>
      </c>
      <c r="Z1187">
        <f>ROUND(Table_hqolymsql14p_BridgeInventoryLocation_BRIDGEUNDERLOCATIONS[[#This Row],[VCMIN]] / 100, 0) * 12 + MOD(Table_hqolymsql14p_BridgeInventoryLocation_BRIDGEUNDERLOCATIONS[[#This Row],[VCMIN]], 100)</f>
        <v>480</v>
      </c>
      <c r="AA1187">
        <f>Table_hqolymsql14p_BridgeInventoryLocation_BRIDGEUNDERLOCATIONS[[#This Row],[VCMIN_Inches]]-3</f>
        <v>477</v>
      </c>
      <c r="AB1187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1188" spans="1:28" x14ac:dyDescent="0.3">
      <c r="A1188">
        <v>1187</v>
      </c>
      <c r="B1188" t="s">
        <v>1734</v>
      </c>
      <c r="C1188" t="s">
        <v>1735</v>
      </c>
      <c r="D1188" t="s">
        <v>2314</v>
      </c>
      <c r="E1188">
        <v>6.69</v>
      </c>
      <c r="G1188">
        <v>0</v>
      </c>
      <c r="H1188" t="s">
        <v>201</v>
      </c>
      <c r="I1188">
        <v>8.77</v>
      </c>
      <c r="J1188" t="s">
        <v>34</v>
      </c>
      <c r="K1188">
        <v>47.279828999999999</v>
      </c>
      <c r="L1188">
        <v>-122.560525</v>
      </c>
      <c r="M1188" t="s">
        <v>1736</v>
      </c>
      <c r="N1188" t="s">
        <v>1737</v>
      </c>
      <c r="O1188" t="s">
        <v>204</v>
      </c>
      <c r="P1188">
        <v>259</v>
      </c>
      <c r="Q1188">
        <v>1808</v>
      </c>
      <c r="R1188">
        <v>1808</v>
      </c>
      <c r="S1188">
        <v>1808</v>
      </c>
      <c r="T1188">
        <v>1808</v>
      </c>
      <c r="U1188">
        <v>1802</v>
      </c>
      <c r="V1188">
        <v>1802</v>
      </c>
      <c r="W1188">
        <v>9999</v>
      </c>
      <c r="X1188" t="s">
        <v>38</v>
      </c>
      <c r="Y1188">
        <v>1</v>
      </c>
      <c r="Z1188">
        <f>ROUND(Table_hqolymsql14p_BridgeInventoryLocation_BRIDGEUNDERLOCATIONS[[#This Row],[VCMIN]] / 100, 0) * 12 + MOD(Table_hqolymsql14p_BridgeInventoryLocation_BRIDGEUNDERLOCATIONS[[#This Row],[VCMIN]], 100)</f>
        <v>224</v>
      </c>
      <c r="AA1188">
        <f>Table_hqolymsql14p_BridgeInventoryLocation_BRIDGEUNDERLOCATIONS[[#This Row],[VCMIN_Inches]]-3</f>
        <v>221</v>
      </c>
      <c r="AB1188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189" spans="1:28" x14ac:dyDescent="0.3">
      <c r="A1189">
        <v>1188</v>
      </c>
      <c r="B1189" t="s">
        <v>1001</v>
      </c>
      <c r="C1189" t="s">
        <v>1002</v>
      </c>
      <c r="D1189" t="s">
        <v>2314</v>
      </c>
      <c r="E1189">
        <v>0.17100000000000001</v>
      </c>
      <c r="G1189">
        <v>0</v>
      </c>
      <c r="H1189" t="s">
        <v>3651</v>
      </c>
      <c r="I1189">
        <v>0.17</v>
      </c>
      <c r="J1189" t="s">
        <v>34</v>
      </c>
      <c r="K1189">
        <v>47.663755999999999</v>
      </c>
      <c r="L1189">
        <v>-117.312459</v>
      </c>
      <c r="M1189" t="s">
        <v>3652</v>
      </c>
      <c r="N1189" t="s">
        <v>1004</v>
      </c>
      <c r="O1189" t="s">
        <v>37</v>
      </c>
      <c r="P1189">
        <v>332</v>
      </c>
      <c r="Q1189">
        <v>1810</v>
      </c>
      <c r="R1189">
        <v>1810</v>
      </c>
      <c r="S1189">
        <v>1810</v>
      </c>
      <c r="T1189">
        <v>1810</v>
      </c>
      <c r="W1189">
        <v>9999</v>
      </c>
      <c r="X1189" t="s">
        <v>89</v>
      </c>
      <c r="Y1189">
        <v>1</v>
      </c>
      <c r="Z1189">
        <f>ROUND(Table_hqolymsql14p_BridgeInventoryLocation_BRIDGEUNDERLOCATIONS[[#This Row],[VCMIN]] / 100, 0) * 12 + MOD(Table_hqolymsql14p_BridgeInventoryLocation_BRIDGEUNDERLOCATIONS[[#This Row],[VCMIN]], 100)</f>
        <v>226</v>
      </c>
      <c r="AA1189">
        <f>Table_hqolymsql14p_BridgeInventoryLocation_BRIDGEUNDERLOCATIONS[[#This Row],[VCMIN_Inches]]-3</f>
        <v>223</v>
      </c>
      <c r="AB1189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190" spans="1:28" x14ac:dyDescent="0.3">
      <c r="A1190">
        <v>1189</v>
      </c>
      <c r="B1190" t="s">
        <v>584</v>
      </c>
      <c r="C1190" t="s">
        <v>585</v>
      </c>
      <c r="D1190" t="s">
        <v>2314</v>
      </c>
      <c r="E1190">
        <v>8.74</v>
      </c>
      <c r="G1190">
        <v>0</v>
      </c>
      <c r="H1190" t="s">
        <v>73</v>
      </c>
      <c r="I1190">
        <v>8.74</v>
      </c>
      <c r="J1190" t="s">
        <v>34</v>
      </c>
      <c r="K1190">
        <v>47.161304999999999</v>
      </c>
      <c r="L1190">
        <v>-122.297087</v>
      </c>
      <c r="M1190" t="s">
        <v>586</v>
      </c>
      <c r="N1190" t="s">
        <v>587</v>
      </c>
      <c r="O1190" t="s">
        <v>76</v>
      </c>
      <c r="P1190">
        <v>278</v>
      </c>
      <c r="Q1190">
        <v>1806</v>
      </c>
      <c r="R1190">
        <v>1609</v>
      </c>
      <c r="S1190">
        <v>1806</v>
      </c>
      <c r="T1190">
        <v>1609</v>
      </c>
      <c r="U1190">
        <v>2007</v>
      </c>
      <c r="V1190">
        <v>1807</v>
      </c>
      <c r="W1190">
        <v>9999</v>
      </c>
      <c r="X1190" t="s">
        <v>38</v>
      </c>
      <c r="Y1190">
        <v>1</v>
      </c>
      <c r="Z1190">
        <f>ROUND(Table_hqolymsql14p_BridgeInventoryLocation_BRIDGEUNDERLOCATIONS[[#This Row],[VCMIN]] / 100, 0) * 12 + MOD(Table_hqolymsql14p_BridgeInventoryLocation_BRIDGEUNDERLOCATIONS[[#This Row],[VCMIN]], 100)</f>
        <v>201</v>
      </c>
      <c r="AA1190">
        <f>Table_hqolymsql14p_BridgeInventoryLocation_BRIDGEUNDERLOCATIONS[[#This Row],[VCMIN_Inches]]-3</f>
        <v>198</v>
      </c>
      <c r="AB119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91" spans="1:28" x14ac:dyDescent="0.3">
      <c r="A1191">
        <v>1190</v>
      </c>
      <c r="B1191" t="s">
        <v>2101</v>
      </c>
      <c r="C1191" t="s">
        <v>2102</v>
      </c>
      <c r="D1191" t="s">
        <v>2314</v>
      </c>
      <c r="E1191">
        <v>13.942</v>
      </c>
      <c r="G1191">
        <v>0</v>
      </c>
      <c r="H1191" t="s">
        <v>98</v>
      </c>
      <c r="I1191">
        <v>13.95</v>
      </c>
      <c r="J1191" t="s">
        <v>34</v>
      </c>
      <c r="K1191">
        <v>47.619273999999997</v>
      </c>
      <c r="L1191">
        <v>-122.18855499999999</v>
      </c>
      <c r="M1191" t="s">
        <v>2103</v>
      </c>
      <c r="N1191" t="s">
        <v>2104</v>
      </c>
      <c r="O1191" t="s">
        <v>101</v>
      </c>
      <c r="P1191">
        <v>372</v>
      </c>
      <c r="Q1191">
        <v>2504</v>
      </c>
      <c r="R1191">
        <v>2504</v>
      </c>
      <c r="S1191">
        <v>2504</v>
      </c>
      <c r="T1191">
        <v>2504</v>
      </c>
      <c r="U1191">
        <v>2504</v>
      </c>
      <c r="V1191">
        <v>2504</v>
      </c>
      <c r="W1191">
        <v>9999</v>
      </c>
      <c r="X1191" t="s">
        <v>38</v>
      </c>
      <c r="Y1191">
        <v>1</v>
      </c>
      <c r="Z1191">
        <f>ROUND(Table_hqolymsql14p_BridgeInventoryLocation_BRIDGEUNDERLOCATIONS[[#This Row],[VCMIN]] / 100, 0) * 12 + MOD(Table_hqolymsql14p_BridgeInventoryLocation_BRIDGEUNDERLOCATIONS[[#This Row],[VCMIN]], 100)</f>
        <v>304</v>
      </c>
      <c r="AA1191">
        <f>Table_hqolymsql14p_BridgeInventoryLocation_BRIDGEUNDERLOCATIONS[[#This Row],[VCMIN_Inches]]-3</f>
        <v>301</v>
      </c>
      <c r="AB1191">
        <f>(TRUNC((Table_hqolymsql14p_BridgeInventoryLocation_BRIDGEUNDERLOCATIONS[[#This Row],[Reported Inches]]/12))*100) + MOD(Table_hqolymsql14p_BridgeInventoryLocation_BRIDGEUNDERLOCATIONS[[#This Row],[Reported Inches]], 12)</f>
        <v>2501</v>
      </c>
    </row>
    <row r="1192" spans="1:28" x14ac:dyDescent="0.3">
      <c r="A1192">
        <v>1191</v>
      </c>
      <c r="B1192" t="s">
        <v>1766</v>
      </c>
      <c r="C1192" t="s">
        <v>1767</v>
      </c>
      <c r="D1192" t="s">
        <v>2314</v>
      </c>
      <c r="E1192">
        <v>11.75</v>
      </c>
      <c r="G1192">
        <v>0</v>
      </c>
      <c r="H1192" t="s">
        <v>45</v>
      </c>
      <c r="I1192">
        <v>11.22</v>
      </c>
      <c r="J1192" t="s">
        <v>34</v>
      </c>
      <c r="K1192">
        <v>47.355879999999999</v>
      </c>
      <c r="L1192">
        <v>-122.123907</v>
      </c>
      <c r="M1192" t="s">
        <v>1768</v>
      </c>
      <c r="N1192" t="s">
        <v>1769</v>
      </c>
      <c r="O1192" t="s">
        <v>48</v>
      </c>
      <c r="P1192">
        <v>328</v>
      </c>
      <c r="Q1192">
        <v>1709</v>
      </c>
      <c r="R1192">
        <v>1709</v>
      </c>
      <c r="S1192">
        <v>1709</v>
      </c>
      <c r="T1192">
        <v>1709</v>
      </c>
      <c r="U1192">
        <v>1904</v>
      </c>
      <c r="V1192">
        <v>1904</v>
      </c>
      <c r="W1192">
        <v>9999</v>
      </c>
      <c r="X1192" t="s">
        <v>38</v>
      </c>
      <c r="Y1192">
        <v>1</v>
      </c>
      <c r="Z1192">
        <f>ROUND(Table_hqolymsql14p_BridgeInventoryLocation_BRIDGEUNDERLOCATIONS[[#This Row],[VCMIN]] / 100, 0) * 12 + MOD(Table_hqolymsql14p_BridgeInventoryLocation_BRIDGEUNDERLOCATIONS[[#This Row],[VCMIN]], 100)</f>
        <v>213</v>
      </c>
      <c r="AA1192">
        <f>Table_hqolymsql14p_BridgeInventoryLocation_BRIDGEUNDERLOCATIONS[[#This Row],[VCMIN_Inches]]-3</f>
        <v>210</v>
      </c>
      <c r="AB1192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193" spans="1:28" x14ac:dyDescent="0.3">
      <c r="A1193">
        <v>1192</v>
      </c>
      <c r="B1193" t="s">
        <v>2015</v>
      </c>
      <c r="C1193" t="s">
        <v>2016</v>
      </c>
      <c r="D1193" t="s">
        <v>2314</v>
      </c>
      <c r="E1193">
        <v>112.01</v>
      </c>
      <c r="G1193">
        <v>0</v>
      </c>
      <c r="H1193" t="s">
        <v>110</v>
      </c>
      <c r="I1193">
        <v>111.94</v>
      </c>
      <c r="J1193" t="s">
        <v>34</v>
      </c>
      <c r="K1193">
        <v>47.063335000000002</v>
      </c>
      <c r="L1193">
        <v>-122.765289</v>
      </c>
      <c r="M1193" t="s">
        <v>2017</v>
      </c>
      <c r="N1193" t="s">
        <v>2018</v>
      </c>
      <c r="O1193" t="s">
        <v>113</v>
      </c>
      <c r="P1193">
        <v>212</v>
      </c>
      <c r="Q1193">
        <v>1906</v>
      </c>
      <c r="R1193">
        <v>1901</v>
      </c>
      <c r="S1193">
        <v>1906</v>
      </c>
      <c r="T1193">
        <v>1901</v>
      </c>
      <c r="U1193">
        <v>1709</v>
      </c>
      <c r="V1193">
        <v>1706</v>
      </c>
      <c r="W1193">
        <v>9999</v>
      </c>
      <c r="X1193" t="s">
        <v>38</v>
      </c>
      <c r="Y1193">
        <v>1</v>
      </c>
      <c r="Z1193">
        <f>ROUND(Table_hqolymsql14p_BridgeInventoryLocation_BRIDGEUNDERLOCATIONS[[#This Row],[VCMIN]] / 100, 0) * 12 + MOD(Table_hqolymsql14p_BridgeInventoryLocation_BRIDGEUNDERLOCATIONS[[#This Row],[VCMIN]], 100)</f>
        <v>229</v>
      </c>
      <c r="AA1193">
        <f>Table_hqolymsql14p_BridgeInventoryLocation_BRIDGEUNDERLOCATIONS[[#This Row],[VCMIN_Inches]]-3</f>
        <v>226</v>
      </c>
      <c r="AB1193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194" spans="1:28" x14ac:dyDescent="0.3">
      <c r="A1194">
        <v>1193</v>
      </c>
      <c r="B1194" t="s">
        <v>3653</v>
      </c>
      <c r="C1194" t="s">
        <v>3654</v>
      </c>
      <c r="D1194" t="s">
        <v>2314</v>
      </c>
      <c r="E1194">
        <v>1.01</v>
      </c>
      <c r="G1194">
        <v>0</v>
      </c>
      <c r="H1194" t="s">
        <v>2941</v>
      </c>
      <c r="I1194">
        <v>1.01</v>
      </c>
      <c r="J1194" t="s">
        <v>34</v>
      </c>
      <c r="K1194">
        <v>47.783307999999998</v>
      </c>
      <c r="L1194">
        <v>-122.315912</v>
      </c>
      <c r="M1194" t="s">
        <v>3655</v>
      </c>
      <c r="N1194" t="s">
        <v>2373</v>
      </c>
      <c r="O1194" t="s">
        <v>3656</v>
      </c>
      <c r="P1194">
        <v>383</v>
      </c>
      <c r="Q1194">
        <v>1710</v>
      </c>
      <c r="R1194">
        <v>1702</v>
      </c>
      <c r="S1194">
        <v>1710</v>
      </c>
      <c r="T1194">
        <v>1702</v>
      </c>
      <c r="W1194">
        <v>9999</v>
      </c>
      <c r="X1194" t="s">
        <v>38</v>
      </c>
      <c r="Y1194">
        <v>1</v>
      </c>
      <c r="Z1194">
        <f>ROUND(Table_hqolymsql14p_BridgeInventoryLocation_BRIDGEUNDERLOCATIONS[[#This Row],[VCMIN]] / 100, 0) * 12 + MOD(Table_hqolymsql14p_BridgeInventoryLocation_BRIDGEUNDERLOCATIONS[[#This Row],[VCMIN]], 100)</f>
        <v>206</v>
      </c>
      <c r="AA1194">
        <f>Table_hqolymsql14p_BridgeInventoryLocation_BRIDGEUNDERLOCATIONS[[#This Row],[VCMIN_Inches]]-3</f>
        <v>203</v>
      </c>
      <c r="AB119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195" spans="1:28" x14ac:dyDescent="0.3">
      <c r="A1195">
        <v>1194</v>
      </c>
      <c r="B1195" t="s">
        <v>2350</v>
      </c>
      <c r="C1195" t="s">
        <v>2351</v>
      </c>
      <c r="D1195" t="s">
        <v>2314</v>
      </c>
      <c r="E1195">
        <v>5.28</v>
      </c>
      <c r="G1195">
        <v>0</v>
      </c>
      <c r="H1195" t="s">
        <v>2636</v>
      </c>
      <c r="I1195">
        <v>5.16</v>
      </c>
      <c r="J1195" t="s">
        <v>34</v>
      </c>
      <c r="K1195">
        <v>47.820937000000001</v>
      </c>
      <c r="L1195">
        <v>-122.281048</v>
      </c>
      <c r="M1195" t="s">
        <v>3657</v>
      </c>
      <c r="N1195" t="s">
        <v>2353</v>
      </c>
      <c r="O1195" t="s">
        <v>2354</v>
      </c>
      <c r="P1195">
        <v>356</v>
      </c>
      <c r="Q1195">
        <v>1706</v>
      </c>
      <c r="R1195">
        <v>1706</v>
      </c>
      <c r="S1195">
        <v>1706</v>
      </c>
      <c r="T1195">
        <v>1706</v>
      </c>
      <c r="W1195">
        <v>9999</v>
      </c>
      <c r="X1195" t="s">
        <v>38</v>
      </c>
      <c r="Y1195">
        <v>1</v>
      </c>
      <c r="Z1195">
        <f>ROUND(Table_hqolymsql14p_BridgeInventoryLocation_BRIDGEUNDERLOCATIONS[[#This Row],[VCMIN]] / 100, 0) * 12 + MOD(Table_hqolymsql14p_BridgeInventoryLocation_BRIDGEUNDERLOCATIONS[[#This Row],[VCMIN]], 100)</f>
        <v>210</v>
      </c>
      <c r="AA1195">
        <f>Table_hqolymsql14p_BridgeInventoryLocation_BRIDGEUNDERLOCATIONS[[#This Row],[VCMIN_Inches]]-3</f>
        <v>207</v>
      </c>
      <c r="AB119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196" spans="1:28" x14ac:dyDescent="0.3">
      <c r="A1196">
        <v>1195</v>
      </c>
      <c r="B1196" t="s">
        <v>2355</v>
      </c>
      <c r="C1196" t="s">
        <v>2356</v>
      </c>
      <c r="D1196" t="s">
        <v>2314</v>
      </c>
      <c r="E1196">
        <v>9.41</v>
      </c>
      <c r="G1196">
        <v>0</v>
      </c>
      <c r="H1196" t="s">
        <v>362</v>
      </c>
      <c r="I1196">
        <v>9.41</v>
      </c>
      <c r="J1196" t="s">
        <v>34</v>
      </c>
      <c r="K1196">
        <v>46.975436000000002</v>
      </c>
      <c r="L1196">
        <v>-123.621571</v>
      </c>
      <c r="M1196" t="s">
        <v>3257</v>
      </c>
      <c r="N1196" t="s">
        <v>2359</v>
      </c>
      <c r="O1196" t="s">
        <v>365</v>
      </c>
      <c r="P1196">
        <v>247</v>
      </c>
      <c r="Q1196">
        <v>1701</v>
      </c>
      <c r="R1196">
        <v>1609</v>
      </c>
      <c r="S1196">
        <v>1701</v>
      </c>
      <c r="T1196">
        <v>1609</v>
      </c>
      <c r="U1196">
        <v>1704</v>
      </c>
      <c r="V1196">
        <v>1703</v>
      </c>
      <c r="W1196">
        <v>9999</v>
      </c>
      <c r="X1196" t="s">
        <v>38</v>
      </c>
      <c r="Y1196">
        <v>1</v>
      </c>
      <c r="Z1196">
        <f>ROUND(Table_hqolymsql14p_BridgeInventoryLocation_BRIDGEUNDERLOCATIONS[[#This Row],[VCMIN]] / 100, 0) * 12 + MOD(Table_hqolymsql14p_BridgeInventoryLocation_BRIDGEUNDERLOCATIONS[[#This Row],[VCMIN]], 100)</f>
        <v>201</v>
      </c>
      <c r="AA1196">
        <f>Table_hqolymsql14p_BridgeInventoryLocation_BRIDGEUNDERLOCATIONS[[#This Row],[VCMIN_Inches]]-3</f>
        <v>198</v>
      </c>
      <c r="AB119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97" spans="1:28" x14ac:dyDescent="0.3">
      <c r="A1197">
        <v>1196</v>
      </c>
      <c r="B1197" t="s">
        <v>3658</v>
      </c>
      <c r="C1197" t="s">
        <v>3659</v>
      </c>
      <c r="D1197" t="s">
        <v>2314</v>
      </c>
      <c r="E1197">
        <v>0.02</v>
      </c>
      <c r="G1197">
        <v>0</v>
      </c>
      <c r="H1197" t="s">
        <v>1211</v>
      </c>
      <c r="I1197">
        <v>0.02</v>
      </c>
      <c r="J1197" t="s">
        <v>34</v>
      </c>
      <c r="K1197">
        <v>46.142299000000001</v>
      </c>
      <c r="L1197">
        <v>-119.201836</v>
      </c>
      <c r="M1197" t="s">
        <v>3660</v>
      </c>
      <c r="N1197" t="s">
        <v>95</v>
      </c>
      <c r="O1197" t="s">
        <v>3661</v>
      </c>
      <c r="P1197">
        <v>126</v>
      </c>
      <c r="Q1197">
        <v>1609</v>
      </c>
      <c r="R1197">
        <v>1609</v>
      </c>
      <c r="S1197">
        <v>1609</v>
      </c>
      <c r="T1197">
        <v>1609</v>
      </c>
      <c r="W1197">
        <v>9999</v>
      </c>
      <c r="X1197" t="s">
        <v>38</v>
      </c>
      <c r="Y1197">
        <v>1</v>
      </c>
      <c r="Z1197">
        <f>ROUND(Table_hqolymsql14p_BridgeInventoryLocation_BRIDGEUNDERLOCATIONS[[#This Row],[VCMIN]] / 100, 0) * 12 + MOD(Table_hqolymsql14p_BridgeInventoryLocation_BRIDGEUNDERLOCATIONS[[#This Row],[VCMIN]], 100)</f>
        <v>201</v>
      </c>
      <c r="AA1197">
        <f>Table_hqolymsql14p_BridgeInventoryLocation_BRIDGEUNDERLOCATIONS[[#This Row],[VCMIN_Inches]]-3</f>
        <v>198</v>
      </c>
      <c r="AB119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198" spans="1:28" x14ac:dyDescent="0.3">
      <c r="A1198">
        <v>1197</v>
      </c>
      <c r="B1198" t="s">
        <v>3662</v>
      </c>
      <c r="C1198" t="s">
        <v>3663</v>
      </c>
      <c r="D1198" t="s">
        <v>2314</v>
      </c>
      <c r="E1198">
        <v>8.5000000000000006E-2</v>
      </c>
      <c r="G1198">
        <v>0</v>
      </c>
      <c r="H1198" t="s">
        <v>3318</v>
      </c>
      <c r="I1198">
        <v>0.08</v>
      </c>
      <c r="J1198" t="s">
        <v>34</v>
      </c>
      <c r="K1198">
        <v>47.580440000000003</v>
      </c>
      <c r="L1198">
        <v>-122.14158399999999</v>
      </c>
      <c r="M1198" t="s">
        <v>3664</v>
      </c>
      <c r="N1198" t="s">
        <v>3665</v>
      </c>
      <c r="O1198" t="s">
        <v>3666</v>
      </c>
      <c r="P1198">
        <v>460</v>
      </c>
      <c r="Q1198">
        <v>1606</v>
      </c>
      <c r="R1198">
        <v>1601</v>
      </c>
      <c r="U1198">
        <v>1606</v>
      </c>
      <c r="V1198">
        <v>1601</v>
      </c>
      <c r="W1198">
        <v>9999</v>
      </c>
      <c r="X1198" t="s">
        <v>38</v>
      </c>
      <c r="Y1198">
        <v>1</v>
      </c>
      <c r="Z1198">
        <f>ROUND(Table_hqolymsql14p_BridgeInventoryLocation_BRIDGEUNDERLOCATIONS[[#This Row],[VCMIN]] / 100, 0) * 12 + MOD(Table_hqolymsql14p_BridgeInventoryLocation_BRIDGEUNDERLOCATIONS[[#This Row],[VCMIN]], 100)</f>
        <v>193</v>
      </c>
      <c r="AA1198">
        <f>Table_hqolymsql14p_BridgeInventoryLocation_BRIDGEUNDERLOCATIONS[[#This Row],[VCMIN_Inches]]-3</f>
        <v>190</v>
      </c>
      <c r="AB1198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199" spans="1:28" x14ac:dyDescent="0.3">
      <c r="A1199">
        <v>1198</v>
      </c>
      <c r="B1199" t="s">
        <v>3667</v>
      </c>
      <c r="C1199" t="s">
        <v>3668</v>
      </c>
      <c r="D1199" t="s">
        <v>2314</v>
      </c>
      <c r="E1199">
        <v>7.78</v>
      </c>
      <c r="G1199">
        <v>0</v>
      </c>
      <c r="H1199" t="s">
        <v>3669</v>
      </c>
      <c r="I1199">
        <v>55.67</v>
      </c>
      <c r="J1199" t="s">
        <v>34</v>
      </c>
      <c r="K1199">
        <v>48.507154999999997</v>
      </c>
      <c r="L1199">
        <v>-122.677695</v>
      </c>
      <c r="M1199" t="s">
        <v>3670</v>
      </c>
      <c r="N1199" t="s">
        <v>3671</v>
      </c>
      <c r="O1199" t="s">
        <v>3672</v>
      </c>
      <c r="P1199">
        <v>465</v>
      </c>
      <c r="Q1199">
        <v>1600</v>
      </c>
      <c r="R1199">
        <v>1600</v>
      </c>
      <c r="S1199">
        <v>1600</v>
      </c>
      <c r="T1199">
        <v>1600</v>
      </c>
      <c r="W1199">
        <v>9999</v>
      </c>
      <c r="X1199" t="s">
        <v>38</v>
      </c>
      <c r="Y1199">
        <v>1</v>
      </c>
      <c r="Z1199">
        <f>ROUND(Table_hqolymsql14p_BridgeInventoryLocation_BRIDGEUNDERLOCATIONS[[#This Row],[VCMIN]] / 100, 0) * 12 + MOD(Table_hqolymsql14p_BridgeInventoryLocation_BRIDGEUNDERLOCATIONS[[#This Row],[VCMIN]], 100)</f>
        <v>192</v>
      </c>
      <c r="AA1199">
        <f>Table_hqolymsql14p_BridgeInventoryLocation_BRIDGEUNDERLOCATIONS[[#This Row],[VCMIN_Inches]]-3</f>
        <v>189</v>
      </c>
      <c r="AB1199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200" spans="1:28" x14ac:dyDescent="0.3">
      <c r="A1200">
        <v>1199</v>
      </c>
      <c r="B1200" t="s">
        <v>441</v>
      </c>
      <c r="C1200" t="s">
        <v>442</v>
      </c>
      <c r="D1200" t="s">
        <v>2314</v>
      </c>
      <c r="E1200">
        <v>0.34</v>
      </c>
      <c r="G1200">
        <v>0</v>
      </c>
      <c r="H1200" t="s">
        <v>110</v>
      </c>
      <c r="I1200">
        <v>0.34</v>
      </c>
      <c r="J1200" t="s">
        <v>34</v>
      </c>
      <c r="K1200">
        <v>45.622483000000003</v>
      </c>
      <c r="L1200">
        <v>-122.67219799999999</v>
      </c>
      <c r="M1200" t="s">
        <v>443</v>
      </c>
      <c r="N1200" t="s">
        <v>444</v>
      </c>
      <c r="O1200" t="s">
        <v>113</v>
      </c>
      <c r="P1200">
        <v>284</v>
      </c>
      <c r="Q1200">
        <v>1907</v>
      </c>
      <c r="R1200">
        <v>1801</v>
      </c>
      <c r="S1200">
        <v>1907</v>
      </c>
      <c r="T1200">
        <v>1801</v>
      </c>
      <c r="U1200">
        <v>1804</v>
      </c>
      <c r="V1200">
        <v>1605</v>
      </c>
      <c r="W1200">
        <v>9999</v>
      </c>
      <c r="X1200" t="s">
        <v>38</v>
      </c>
      <c r="Y1200">
        <v>1</v>
      </c>
      <c r="Z1200">
        <f>ROUND(Table_hqolymsql14p_BridgeInventoryLocation_BRIDGEUNDERLOCATIONS[[#This Row],[VCMIN]] / 100, 0) * 12 + MOD(Table_hqolymsql14p_BridgeInventoryLocation_BRIDGEUNDERLOCATIONS[[#This Row],[VCMIN]], 100)</f>
        <v>217</v>
      </c>
      <c r="AA1200">
        <f>Table_hqolymsql14p_BridgeInventoryLocation_BRIDGEUNDERLOCATIONS[[#This Row],[VCMIN_Inches]]-3</f>
        <v>214</v>
      </c>
      <c r="AB1200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201" spans="1:28" x14ac:dyDescent="0.3">
      <c r="A1201">
        <v>1200</v>
      </c>
      <c r="B1201" t="s">
        <v>2269</v>
      </c>
      <c r="C1201" t="s">
        <v>2270</v>
      </c>
      <c r="D1201" t="s">
        <v>2314</v>
      </c>
      <c r="E1201">
        <v>0.42699999999999999</v>
      </c>
      <c r="G1201">
        <v>0</v>
      </c>
      <c r="H1201" t="s">
        <v>3673</v>
      </c>
      <c r="I1201">
        <v>0.43</v>
      </c>
      <c r="J1201" t="s">
        <v>34</v>
      </c>
      <c r="K1201">
        <v>47.921098999999998</v>
      </c>
      <c r="L1201">
        <v>-122.205269</v>
      </c>
      <c r="M1201" t="s">
        <v>3674</v>
      </c>
      <c r="N1201" t="s">
        <v>2272</v>
      </c>
      <c r="O1201" t="s">
        <v>2273</v>
      </c>
      <c r="P1201">
        <v>1043</v>
      </c>
      <c r="Q1201">
        <v>1900</v>
      </c>
      <c r="R1201">
        <v>1900</v>
      </c>
      <c r="S1201">
        <v>1900</v>
      </c>
      <c r="T1201">
        <v>1900</v>
      </c>
      <c r="W1201">
        <v>9999</v>
      </c>
      <c r="X1201" t="s">
        <v>32</v>
      </c>
      <c r="Y1201">
        <v>1</v>
      </c>
      <c r="Z1201">
        <f>ROUND(Table_hqolymsql14p_BridgeInventoryLocation_BRIDGEUNDERLOCATIONS[[#This Row],[VCMIN]] / 100, 0) * 12 + MOD(Table_hqolymsql14p_BridgeInventoryLocation_BRIDGEUNDERLOCATIONS[[#This Row],[VCMIN]], 100)</f>
        <v>228</v>
      </c>
      <c r="AA1201">
        <f>Table_hqolymsql14p_BridgeInventoryLocation_BRIDGEUNDERLOCATIONS[[#This Row],[VCMIN_Inches]]-3</f>
        <v>225</v>
      </c>
      <c r="AB1201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202" spans="1:28" x14ac:dyDescent="0.3">
      <c r="A1202">
        <v>1201</v>
      </c>
      <c r="B1202" t="s">
        <v>701</v>
      </c>
      <c r="C1202" t="s">
        <v>702</v>
      </c>
      <c r="D1202" t="s">
        <v>2314</v>
      </c>
      <c r="E1202">
        <v>0.20300000000000001</v>
      </c>
      <c r="G1202">
        <v>0</v>
      </c>
      <c r="H1202" t="s">
        <v>2370</v>
      </c>
      <c r="I1202">
        <v>0.2</v>
      </c>
      <c r="J1202" t="s">
        <v>34</v>
      </c>
      <c r="K1202">
        <v>47.608569000000003</v>
      </c>
      <c r="L1202">
        <v>-122.33143800000001</v>
      </c>
      <c r="M1202" t="s">
        <v>3675</v>
      </c>
      <c r="N1202" t="s">
        <v>704</v>
      </c>
      <c r="O1202" t="s">
        <v>113</v>
      </c>
      <c r="P1202">
        <v>253</v>
      </c>
      <c r="Q1202">
        <v>2007</v>
      </c>
      <c r="R1202">
        <v>2007</v>
      </c>
      <c r="U1202">
        <v>2007</v>
      </c>
      <c r="V1202">
        <v>2007</v>
      </c>
      <c r="W1202">
        <v>9999</v>
      </c>
      <c r="X1202" t="s">
        <v>645</v>
      </c>
      <c r="Y1202">
        <v>1</v>
      </c>
      <c r="Z1202">
        <f>ROUND(Table_hqolymsql14p_BridgeInventoryLocation_BRIDGEUNDERLOCATIONS[[#This Row],[VCMIN]] / 100, 0) * 12 + MOD(Table_hqolymsql14p_BridgeInventoryLocation_BRIDGEUNDERLOCATIONS[[#This Row],[VCMIN]], 100)</f>
        <v>247</v>
      </c>
      <c r="AA1202">
        <f>Table_hqolymsql14p_BridgeInventoryLocation_BRIDGEUNDERLOCATIONS[[#This Row],[VCMIN_Inches]]-3</f>
        <v>244</v>
      </c>
      <c r="AB1202">
        <f>(TRUNC((Table_hqolymsql14p_BridgeInventoryLocation_BRIDGEUNDERLOCATIONS[[#This Row],[Reported Inches]]/12))*100) + MOD(Table_hqolymsql14p_BridgeInventoryLocation_BRIDGEUNDERLOCATIONS[[#This Row],[Reported Inches]], 12)</f>
        <v>2004</v>
      </c>
    </row>
    <row r="1203" spans="1:28" x14ac:dyDescent="0.3">
      <c r="A1203">
        <v>1202</v>
      </c>
      <c r="B1203" t="s">
        <v>3640</v>
      </c>
      <c r="C1203" t="s">
        <v>3641</v>
      </c>
      <c r="D1203" t="s">
        <v>2314</v>
      </c>
      <c r="E1203">
        <v>0</v>
      </c>
      <c r="G1203">
        <v>0</v>
      </c>
      <c r="H1203" t="s">
        <v>3676</v>
      </c>
      <c r="I1203">
        <v>0</v>
      </c>
      <c r="J1203" t="s">
        <v>34</v>
      </c>
      <c r="K1203">
        <v>46.626206000000003</v>
      </c>
      <c r="L1203">
        <v>-120.511878</v>
      </c>
      <c r="M1203" t="s">
        <v>3677</v>
      </c>
      <c r="N1203" t="s">
        <v>365</v>
      </c>
      <c r="O1203" t="s">
        <v>3643</v>
      </c>
      <c r="P1203">
        <v>212</v>
      </c>
      <c r="Q1203">
        <v>1603</v>
      </c>
      <c r="R1203">
        <v>1603</v>
      </c>
      <c r="S1203">
        <v>1603</v>
      </c>
      <c r="T1203">
        <v>1603</v>
      </c>
      <c r="W1203">
        <v>9999</v>
      </c>
      <c r="X1203" t="s">
        <v>32</v>
      </c>
      <c r="Y1203">
        <v>1</v>
      </c>
      <c r="Z1203">
        <f>ROUND(Table_hqolymsql14p_BridgeInventoryLocation_BRIDGEUNDERLOCATIONS[[#This Row],[VCMIN]] / 100, 0) * 12 + MOD(Table_hqolymsql14p_BridgeInventoryLocation_BRIDGEUNDERLOCATIONS[[#This Row],[VCMIN]], 100)</f>
        <v>195</v>
      </c>
      <c r="AA1203">
        <f>Table_hqolymsql14p_BridgeInventoryLocation_BRIDGEUNDERLOCATIONS[[#This Row],[VCMIN_Inches]]-3</f>
        <v>192</v>
      </c>
      <c r="AB1203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204" spans="1:28" x14ac:dyDescent="0.3">
      <c r="A1204">
        <v>1203</v>
      </c>
      <c r="B1204" t="s">
        <v>3678</v>
      </c>
      <c r="C1204" t="s">
        <v>3679</v>
      </c>
      <c r="D1204" t="s">
        <v>2314</v>
      </c>
      <c r="E1204">
        <v>7.9000000000000001E-2</v>
      </c>
      <c r="G1204">
        <v>0</v>
      </c>
      <c r="H1204" t="s">
        <v>3680</v>
      </c>
      <c r="I1204">
        <v>0.08</v>
      </c>
      <c r="J1204" t="s">
        <v>34</v>
      </c>
      <c r="K1204">
        <v>45.927244000000002</v>
      </c>
      <c r="L1204">
        <v>-122.756978</v>
      </c>
      <c r="M1204" t="s">
        <v>3681</v>
      </c>
      <c r="N1204" t="s">
        <v>169</v>
      </c>
      <c r="O1204" t="s">
        <v>3682</v>
      </c>
      <c r="P1204">
        <v>51</v>
      </c>
      <c r="Q1204">
        <v>1507</v>
      </c>
      <c r="R1204">
        <v>1507</v>
      </c>
      <c r="S1204">
        <v>1507</v>
      </c>
      <c r="T1204">
        <v>1507</v>
      </c>
      <c r="W1204">
        <v>9999</v>
      </c>
      <c r="X1204" t="s">
        <v>38</v>
      </c>
      <c r="Y1204">
        <v>1</v>
      </c>
      <c r="Z1204">
        <f>ROUND(Table_hqolymsql14p_BridgeInventoryLocation_BRIDGEUNDERLOCATIONS[[#This Row],[VCMIN]] / 100, 0) * 12 + MOD(Table_hqolymsql14p_BridgeInventoryLocation_BRIDGEUNDERLOCATIONS[[#This Row],[VCMIN]], 100)</f>
        <v>187</v>
      </c>
      <c r="AA1204">
        <f>Table_hqolymsql14p_BridgeInventoryLocation_BRIDGEUNDERLOCATIONS[[#This Row],[VCMIN_Inches]]-3</f>
        <v>184</v>
      </c>
      <c r="AB1204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1205" spans="1:28" x14ac:dyDescent="0.3">
      <c r="A1205">
        <v>1204</v>
      </c>
      <c r="B1205" t="s">
        <v>1464</v>
      </c>
      <c r="C1205" t="s">
        <v>1465</v>
      </c>
      <c r="D1205" t="s">
        <v>2314</v>
      </c>
      <c r="E1205">
        <v>0.193</v>
      </c>
      <c r="G1205">
        <v>0</v>
      </c>
      <c r="H1205" t="s">
        <v>3683</v>
      </c>
      <c r="I1205">
        <v>0.19</v>
      </c>
      <c r="J1205" t="s">
        <v>34</v>
      </c>
      <c r="K1205">
        <v>47.758473000000002</v>
      </c>
      <c r="L1205">
        <v>-122.184754</v>
      </c>
      <c r="M1205" t="s">
        <v>3684</v>
      </c>
      <c r="N1205" t="s">
        <v>210</v>
      </c>
      <c r="O1205" t="s">
        <v>1467</v>
      </c>
      <c r="P1205">
        <v>2335</v>
      </c>
      <c r="Q1205">
        <v>1604</v>
      </c>
      <c r="R1205">
        <v>1604</v>
      </c>
      <c r="S1205">
        <v>1604</v>
      </c>
      <c r="T1205">
        <v>1604</v>
      </c>
      <c r="W1205">
        <v>9999</v>
      </c>
      <c r="X1205" t="s">
        <v>89</v>
      </c>
      <c r="Y1205">
        <v>1</v>
      </c>
      <c r="Z1205">
        <f>ROUND(Table_hqolymsql14p_BridgeInventoryLocation_BRIDGEUNDERLOCATIONS[[#This Row],[VCMIN]] / 100, 0) * 12 + MOD(Table_hqolymsql14p_BridgeInventoryLocation_BRIDGEUNDERLOCATIONS[[#This Row],[VCMIN]], 100)</f>
        <v>196</v>
      </c>
      <c r="AA1205">
        <f>Table_hqolymsql14p_BridgeInventoryLocation_BRIDGEUNDERLOCATIONS[[#This Row],[VCMIN_Inches]]-3</f>
        <v>193</v>
      </c>
      <c r="AB120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206" spans="1:28" x14ac:dyDescent="0.3">
      <c r="A1206">
        <v>1205</v>
      </c>
      <c r="B1206" t="s">
        <v>2380</v>
      </c>
      <c r="C1206" t="s">
        <v>2381</v>
      </c>
      <c r="D1206" t="s">
        <v>2314</v>
      </c>
      <c r="E1206">
        <v>7.23</v>
      </c>
      <c r="G1206">
        <v>0</v>
      </c>
      <c r="H1206" t="s">
        <v>33</v>
      </c>
      <c r="I1206">
        <v>9.17</v>
      </c>
      <c r="J1206" t="s">
        <v>34</v>
      </c>
      <c r="K1206">
        <v>47.579113</v>
      </c>
      <c r="L1206">
        <v>-122.19077</v>
      </c>
      <c r="M1206" t="s">
        <v>3685</v>
      </c>
      <c r="N1206" t="s">
        <v>2384</v>
      </c>
      <c r="O1206" t="s">
        <v>2385</v>
      </c>
      <c r="P1206">
        <v>1333</v>
      </c>
      <c r="Q1206">
        <v>2906</v>
      </c>
      <c r="R1206">
        <v>2000</v>
      </c>
      <c r="S1206">
        <v>2906</v>
      </c>
      <c r="T1206">
        <v>2000</v>
      </c>
      <c r="W1206">
        <v>9999</v>
      </c>
      <c r="X1206" t="s">
        <v>38</v>
      </c>
      <c r="Y1206">
        <v>1</v>
      </c>
      <c r="Z1206">
        <f>ROUND(Table_hqolymsql14p_BridgeInventoryLocation_BRIDGEUNDERLOCATIONS[[#This Row],[VCMIN]] / 100, 0) * 12 + MOD(Table_hqolymsql14p_BridgeInventoryLocation_BRIDGEUNDERLOCATIONS[[#This Row],[VCMIN]], 100)</f>
        <v>240</v>
      </c>
      <c r="AA1206">
        <f>Table_hqolymsql14p_BridgeInventoryLocation_BRIDGEUNDERLOCATIONS[[#This Row],[VCMIN_Inches]]-3</f>
        <v>237</v>
      </c>
      <c r="AB1206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207" spans="1:28" x14ac:dyDescent="0.3">
      <c r="A1207">
        <v>1206</v>
      </c>
      <c r="B1207" t="s">
        <v>2282</v>
      </c>
      <c r="C1207" t="s">
        <v>2283</v>
      </c>
      <c r="D1207" t="s">
        <v>2314</v>
      </c>
      <c r="E1207">
        <v>12.78</v>
      </c>
      <c r="G1207">
        <v>0</v>
      </c>
      <c r="H1207" t="s">
        <v>201</v>
      </c>
      <c r="I1207">
        <v>14.86</v>
      </c>
      <c r="J1207" t="s">
        <v>34</v>
      </c>
      <c r="K1207">
        <v>47.358562999999997</v>
      </c>
      <c r="L1207">
        <v>-122.614403</v>
      </c>
      <c r="M1207" t="s">
        <v>2284</v>
      </c>
      <c r="N1207" t="s">
        <v>2285</v>
      </c>
      <c r="O1207" t="s">
        <v>204</v>
      </c>
      <c r="P1207">
        <v>228</v>
      </c>
      <c r="Q1207">
        <v>1707</v>
      </c>
      <c r="R1207">
        <v>1703</v>
      </c>
      <c r="S1207">
        <v>1707</v>
      </c>
      <c r="T1207">
        <v>1703</v>
      </c>
      <c r="U1207">
        <v>1606</v>
      </c>
      <c r="V1207">
        <v>1606</v>
      </c>
      <c r="W1207">
        <v>9999</v>
      </c>
      <c r="X1207" t="s">
        <v>38</v>
      </c>
      <c r="Y1207">
        <v>1</v>
      </c>
      <c r="Z1207">
        <f>ROUND(Table_hqolymsql14p_BridgeInventoryLocation_BRIDGEUNDERLOCATIONS[[#This Row],[VCMIN]] / 100, 0) * 12 + MOD(Table_hqolymsql14p_BridgeInventoryLocation_BRIDGEUNDERLOCATIONS[[#This Row],[VCMIN]], 100)</f>
        <v>207</v>
      </c>
      <c r="AA1207">
        <f>Table_hqolymsql14p_BridgeInventoryLocation_BRIDGEUNDERLOCATIONS[[#This Row],[VCMIN_Inches]]-3</f>
        <v>204</v>
      </c>
      <c r="AB1207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208" spans="1:28" x14ac:dyDescent="0.3">
      <c r="A1208">
        <v>1207</v>
      </c>
      <c r="B1208" t="s">
        <v>3686</v>
      </c>
      <c r="C1208" t="s">
        <v>3687</v>
      </c>
      <c r="D1208" t="s">
        <v>2314</v>
      </c>
      <c r="E1208">
        <v>0.32200000000000001</v>
      </c>
      <c r="G1208">
        <v>0</v>
      </c>
      <c r="H1208" t="s">
        <v>3688</v>
      </c>
      <c r="I1208">
        <v>0.32</v>
      </c>
      <c r="J1208" t="s">
        <v>34</v>
      </c>
      <c r="K1208">
        <v>47.577337999999997</v>
      </c>
      <c r="L1208">
        <v>-122.141374</v>
      </c>
      <c r="M1208" t="s">
        <v>3689</v>
      </c>
      <c r="N1208" t="s">
        <v>3690</v>
      </c>
      <c r="O1208" t="s">
        <v>535</v>
      </c>
      <c r="P1208">
        <v>266</v>
      </c>
      <c r="Q1208">
        <v>1905</v>
      </c>
      <c r="R1208">
        <v>1810</v>
      </c>
      <c r="S1208">
        <v>1905</v>
      </c>
      <c r="T1208">
        <v>1810</v>
      </c>
      <c r="W1208">
        <v>9999</v>
      </c>
      <c r="X1208" t="s">
        <v>38</v>
      </c>
      <c r="Y1208">
        <v>1</v>
      </c>
      <c r="Z1208">
        <f>ROUND(Table_hqolymsql14p_BridgeInventoryLocation_BRIDGEUNDERLOCATIONS[[#This Row],[VCMIN]] / 100, 0) * 12 + MOD(Table_hqolymsql14p_BridgeInventoryLocation_BRIDGEUNDERLOCATIONS[[#This Row],[VCMIN]], 100)</f>
        <v>226</v>
      </c>
      <c r="AA1208">
        <f>Table_hqolymsql14p_BridgeInventoryLocation_BRIDGEUNDERLOCATIONS[[#This Row],[VCMIN_Inches]]-3</f>
        <v>223</v>
      </c>
      <c r="AB1208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209" spans="1:28" x14ac:dyDescent="0.3">
      <c r="A1209">
        <v>1208</v>
      </c>
      <c r="B1209" t="s">
        <v>3691</v>
      </c>
      <c r="C1209" t="s">
        <v>3692</v>
      </c>
      <c r="D1209" t="s">
        <v>2314</v>
      </c>
      <c r="E1209">
        <v>0.08</v>
      </c>
      <c r="G1209">
        <v>0</v>
      </c>
      <c r="H1209" t="s">
        <v>3693</v>
      </c>
      <c r="I1209">
        <v>0.08</v>
      </c>
      <c r="J1209" t="s">
        <v>34</v>
      </c>
      <c r="K1209">
        <v>45.926093000000002</v>
      </c>
      <c r="L1209">
        <v>-122.75687000000001</v>
      </c>
      <c r="M1209" t="s">
        <v>3694</v>
      </c>
      <c r="N1209" t="s">
        <v>3695</v>
      </c>
      <c r="O1209" t="s">
        <v>3696</v>
      </c>
      <c r="P1209">
        <v>53</v>
      </c>
      <c r="Q1209">
        <v>1510</v>
      </c>
      <c r="R1209">
        <v>1510</v>
      </c>
      <c r="U1209">
        <v>1510</v>
      </c>
      <c r="V1209">
        <v>1510</v>
      </c>
      <c r="W1209">
        <v>9999</v>
      </c>
      <c r="X1209" t="s">
        <v>38</v>
      </c>
      <c r="Y1209">
        <v>1</v>
      </c>
      <c r="Z1209">
        <f>ROUND(Table_hqolymsql14p_BridgeInventoryLocation_BRIDGEUNDERLOCATIONS[[#This Row],[VCMIN]] / 100, 0) * 12 + MOD(Table_hqolymsql14p_BridgeInventoryLocation_BRIDGEUNDERLOCATIONS[[#This Row],[VCMIN]], 100)</f>
        <v>190</v>
      </c>
      <c r="AA1209">
        <f>Table_hqolymsql14p_BridgeInventoryLocation_BRIDGEUNDERLOCATIONS[[#This Row],[VCMIN_Inches]]-3</f>
        <v>187</v>
      </c>
      <c r="AB1209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210" spans="1:28" x14ac:dyDescent="0.3">
      <c r="A1210">
        <v>1209</v>
      </c>
      <c r="B1210" t="s">
        <v>1443</v>
      </c>
      <c r="C1210" t="s">
        <v>1444</v>
      </c>
      <c r="D1210" t="s">
        <v>2314</v>
      </c>
      <c r="E1210">
        <v>0.216</v>
      </c>
      <c r="G1210">
        <v>0</v>
      </c>
      <c r="H1210" t="s">
        <v>3697</v>
      </c>
      <c r="I1210">
        <v>0.22</v>
      </c>
      <c r="J1210" t="s">
        <v>34</v>
      </c>
      <c r="K1210">
        <v>45.622059999999998</v>
      </c>
      <c r="L1210">
        <v>-122.66951</v>
      </c>
      <c r="M1210" t="s">
        <v>3698</v>
      </c>
      <c r="N1210" t="s">
        <v>1445</v>
      </c>
      <c r="O1210" t="s">
        <v>298</v>
      </c>
      <c r="P1210">
        <v>427</v>
      </c>
      <c r="Q1210">
        <v>1809</v>
      </c>
      <c r="R1210">
        <v>1809</v>
      </c>
      <c r="S1210">
        <v>1809</v>
      </c>
      <c r="T1210">
        <v>1809</v>
      </c>
      <c r="W1210">
        <v>9999</v>
      </c>
      <c r="X1210" t="s">
        <v>32</v>
      </c>
      <c r="Y1210">
        <v>1</v>
      </c>
      <c r="Z1210">
        <f>ROUND(Table_hqolymsql14p_BridgeInventoryLocation_BRIDGEUNDERLOCATIONS[[#This Row],[VCMIN]] / 100, 0) * 12 + MOD(Table_hqolymsql14p_BridgeInventoryLocation_BRIDGEUNDERLOCATIONS[[#This Row],[VCMIN]], 100)</f>
        <v>225</v>
      </c>
      <c r="AA1210">
        <f>Table_hqolymsql14p_BridgeInventoryLocation_BRIDGEUNDERLOCATIONS[[#This Row],[VCMIN_Inches]]-3</f>
        <v>222</v>
      </c>
      <c r="AB1210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1211" spans="1:28" x14ac:dyDescent="0.3">
      <c r="A1211">
        <v>1210</v>
      </c>
      <c r="B1211" t="s">
        <v>400</v>
      </c>
      <c r="C1211" t="s">
        <v>401</v>
      </c>
      <c r="D1211" t="s">
        <v>2314</v>
      </c>
      <c r="E1211">
        <v>7.75</v>
      </c>
      <c r="G1211">
        <v>0</v>
      </c>
      <c r="H1211" t="s">
        <v>402</v>
      </c>
      <c r="I1211">
        <v>7.75</v>
      </c>
      <c r="J1211" t="s">
        <v>34</v>
      </c>
      <c r="K1211">
        <v>47.669677</v>
      </c>
      <c r="L1211">
        <v>-122.107365</v>
      </c>
      <c r="M1211" t="s">
        <v>403</v>
      </c>
      <c r="N1211" t="s">
        <v>394</v>
      </c>
      <c r="O1211" t="s">
        <v>404</v>
      </c>
      <c r="P1211">
        <v>463</v>
      </c>
      <c r="Q1211">
        <v>2207</v>
      </c>
      <c r="R1211">
        <v>2207</v>
      </c>
      <c r="S1211">
        <v>2207</v>
      </c>
      <c r="T1211">
        <v>2207</v>
      </c>
      <c r="U1211">
        <v>2201</v>
      </c>
      <c r="V1211">
        <v>2201</v>
      </c>
      <c r="W1211">
        <v>9999</v>
      </c>
      <c r="X1211" t="s">
        <v>38</v>
      </c>
      <c r="Y1211">
        <v>1</v>
      </c>
      <c r="Z1211">
        <f>ROUND(Table_hqolymsql14p_BridgeInventoryLocation_BRIDGEUNDERLOCATIONS[[#This Row],[VCMIN]] / 100, 0) * 12 + MOD(Table_hqolymsql14p_BridgeInventoryLocation_BRIDGEUNDERLOCATIONS[[#This Row],[VCMIN]], 100)</f>
        <v>271</v>
      </c>
      <c r="AA1211">
        <f>Table_hqolymsql14p_BridgeInventoryLocation_BRIDGEUNDERLOCATIONS[[#This Row],[VCMIN_Inches]]-3</f>
        <v>268</v>
      </c>
      <c r="AB1211">
        <f>(TRUNC((Table_hqolymsql14p_BridgeInventoryLocation_BRIDGEUNDERLOCATIONS[[#This Row],[Reported Inches]]/12))*100) + MOD(Table_hqolymsql14p_BridgeInventoryLocation_BRIDGEUNDERLOCATIONS[[#This Row],[Reported Inches]], 12)</f>
        <v>2204</v>
      </c>
    </row>
    <row r="1212" spans="1:28" x14ac:dyDescent="0.3">
      <c r="A1212">
        <v>1211</v>
      </c>
      <c r="B1212" t="s">
        <v>3699</v>
      </c>
      <c r="C1212" t="s">
        <v>3700</v>
      </c>
      <c r="D1212" t="s">
        <v>2314</v>
      </c>
      <c r="E1212">
        <v>0.28000000000000003</v>
      </c>
      <c r="G1212">
        <v>0</v>
      </c>
      <c r="H1212" t="s">
        <v>3701</v>
      </c>
      <c r="I1212">
        <v>0.28000000000000003</v>
      </c>
      <c r="J1212" t="s">
        <v>34</v>
      </c>
      <c r="K1212">
        <v>46.625964000000003</v>
      </c>
      <c r="L1212">
        <v>-120.51178</v>
      </c>
      <c r="M1212" t="s">
        <v>3702</v>
      </c>
      <c r="N1212" t="s">
        <v>365</v>
      </c>
      <c r="O1212" t="s">
        <v>3643</v>
      </c>
      <c r="P1212">
        <v>212</v>
      </c>
      <c r="Q1212">
        <v>1608</v>
      </c>
      <c r="R1212">
        <v>1604</v>
      </c>
      <c r="S1212">
        <v>1608</v>
      </c>
      <c r="T1212">
        <v>1604</v>
      </c>
      <c r="W1212">
        <v>9999</v>
      </c>
      <c r="X1212" t="s">
        <v>89</v>
      </c>
      <c r="Y1212">
        <v>1</v>
      </c>
      <c r="Z1212">
        <f>ROUND(Table_hqolymsql14p_BridgeInventoryLocation_BRIDGEUNDERLOCATIONS[[#This Row],[VCMIN]] / 100, 0) * 12 + MOD(Table_hqolymsql14p_BridgeInventoryLocation_BRIDGEUNDERLOCATIONS[[#This Row],[VCMIN]], 100)</f>
        <v>196</v>
      </c>
      <c r="AA1212">
        <f>Table_hqolymsql14p_BridgeInventoryLocation_BRIDGEUNDERLOCATIONS[[#This Row],[VCMIN_Inches]]-3</f>
        <v>193</v>
      </c>
      <c r="AB1212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213" spans="1:28" x14ac:dyDescent="0.3">
      <c r="A1213">
        <v>1212</v>
      </c>
      <c r="B1213" t="s">
        <v>610</v>
      </c>
      <c r="C1213" t="s">
        <v>611</v>
      </c>
      <c r="D1213" t="s">
        <v>2314</v>
      </c>
      <c r="E1213">
        <v>11.74</v>
      </c>
      <c r="G1213">
        <v>0</v>
      </c>
      <c r="H1213" t="s">
        <v>57</v>
      </c>
      <c r="I1213">
        <v>11.47</v>
      </c>
      <c r="J1213" t="s">
        <v>34</v>
      </c>
      <c r="K1213">
        <v>47.358099000000003</v>
      </c>
      <c r="L1213">
        <v>-122.120862</v>
      </c>
      <c r="M1213" t="s">
        <v>58</v>
      </c>
      <c r="N1213" t="s">
        <v>48</v>
      </c>
      <c r="O1213" t="s">
        <v>59</v>
      </c>
      <c r="P1213">
        <v>297</v>
      </c>
      <c r="Q1213">
        <v>1706</v>
      </c>
      <c r="R1213">
        <v>1706</v>
      </c>
      <c r="S1213">
        <v>1706</v>
      </c>
      <c r="T1213">
        <v>1706</v>
      </c>
      <c r="U1213">
        <v>1706</v>
      </c>
      <c r="V1213">
        <v>1706</v>
      </c>
      <c r="W1213">
        <v>9999</v>
      </c>
      <c r="X1213" t="s">
        <v>38</v>
      </c>
      <c r="Y1213">
        <v>1</v>
      </c>
      <c r="Z1213">
        <f>ROUND(Table_hqolymsql14p_BridgeInventoryLocation_BRIDGEUNDERLOCATIONS[[#This Row],[VCMIN]] / 100, 0) * 12 + MOD(Table_hqolymsql14p_BridgeInventoryLocation_BRIDGEUNDERLOCATIONS[[#This Row],[VCMIN]], 100)</f>
        <v>210</v>
      </c>
      <c r="AA1213">
        <f>Table_hqolymsql14p_BridgeInventoryLocation_BRIDGEUNDERLOCATIONS[[#This Row],[VCMIN_Inches]]-3</f>
        <v>207</v>
      </c>
      <c r="AB1213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214" spans="1:28" x14ac:dyDescent="0.3">
      <c r="A1214">
        <v>1213</v>
      </c>
      <c r="B1214" t="s">
        <v>3703</v>
      </c>
      <c r="C1214" t="s">
        <v>3704</v>
      </c>
      <c r="D1214" t="s">
        <v>2314</v>
      </c>
      <c r="E1214">
        <v>0.1</v>
      </c>
      <c r="G1214">
        <v>0</v>
      </c>
      <c r="H1214" t="s">
        <v>3680</v>
      </c>
      <c r="I1214">
        <v>0.1</v>
      </c>
      <c r="J1214" t="s">
        <v>34</v>
      </c>
      <c r="K1214">
        <v>45.927300000000002</v>
      </c>
      <c r="L1214">
        <v>-122.756788</v>
      </c>
      <c r="M1214" t="s">
        <v>3705</v>
      </c>
      <c r="N1214" t="s">
        <v>113</v>
      </c>
      <c r="O1214" t="s">
        <v>3706</v>
      </c>
      <c r="P1214">
        <v>675</v>
      </c>
      <c r="Q1214">
        <v>3000</v>
      </c>
      <c r="R1214">
        <v>3000</v>
      </c>
      <c r="S1214">
        <v>3000</v>
      </c>
      <c r="T1214">
        <v>3000</v>
      </c>
      <c r="W1214">
        <v>9999</v>
      </c>
      <c r="X1214" t="s">
        <v>38</v>
      </c>
      <c r="Y1214">
        <v>1</v>
      </c>
      <c r="Z1214">
        <f>ROUND(Table_hqolymsql14p_BridgeInventoryLocation_BRIDGEUNDERLOCATIONS[[#This Row],[VCMIN]] / 100, 0) * 12 + MOD(Table_hqolymsql14p_BridgeInventoryLocation_BRIDGEUNDERLOCATIONS[[#This Row],[VCMIN]], 100)</f>
        <v>360</v>
      </c>
      <c r="AA1214">
        <f>Table_hqolymsql14p_BridgeInventoryLocation_BRIDGEUNDERLOCATIONS[[#This Row],[VCMIN_Inches]]-3</f>
        <v>357</v>
      </c>
      <c r="AB1214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1215" spans="1:28" x14ac:dyDescent="0.3">
      <c r="A1215">
        <v>1214</v>
      </c>
      <c r="B1215" t="s">
        <v>1464</v>
      </c>
      <c r="C1215" t="s">
        <v>1465</v>
      </c>
      <c r="D1215" t="s">
        <v>2314</v>
      </c>
      <c r="E1215">
        <v>23.73</v>
      </c>
      <c r="G1215">
        <v>0</v>
      </c>
      <c r="H1215" t="s">
        <v>98</v>
      </c>
      <c r="I1215">
        <v>23.74</v>
      </c>
      <c r="J1215" t="s">
        <v>34</v>
      </c>
      <c r="K1215">
        <v>47.758879</v>
      </c>
      <c r="L1215">
        <v>-122.18389999999999</v>
      </c>
      <c r="M1215" t="s">
        <v>2484</v>
      </c>
      <c r="N1215" t="s">
        <v>210</v>
      </c>
      <c r="O1215" t="s">
        <v>1467</v>
      </c>
      <c r="P1215">
        <v>2335</v>
      </c>
      <c r="Q1215">
        <v>3609</v>
      </c>
      <c r="R1215">
        <v>3109</v>
      </c>
      <c r="S1215">
        <v>3609</v>
      </c>
      <c r="T1215">
        <v>3109</v>
      </c>
      <c r="U1215">
        <v>3309</v>
      </c>
      <c r="V1215">
        <v>3109</v>
      </c>
      <c r="W1215">
        <v>9999</v>
      </c>
      <c r="X1215" t="s">
        <v>38</v>
      </c>
      <c r="Y1215">
        <v>1</v>
      </c>
      <c r="Z1215">
        <f>ROUND(Table_hqolymsql14p_BridgeInventoryLocation_BRIDGEUNDERLOCATIONS[[#This Row],[VCMIN]] / 100, 0) * 12 + MOD(Table_hqolymsql14p_BridgeInventoryLocation_BRIDGEUNDERLOCATIONS[[#This Row],[VCMIN]], 100)</f>
        <v>381</v>
      </c>
      <c r="AA1215">
        <f>Table_hqolymsql14p_BridgeInventoryLocation_BRIDGEUNDERLOCATIONS[[#This Row],[VCMIN_Inches]]-3</f>
        <v>378</v>
      </c>
      <c r="AB1215">
        <f>(TRUNC((Table_hqolymsql14p_BridgeInventoryLocation_BRIDGEUNDERLOCATIONS[[#This Row],[Reported Inches]]/12))*100) + MOD(Table_hqolymsql14p_BridgeInventoryLocation_BRIDGEUNDERLOCATIONS[[#This Row],[Reported Inches]], 12)</f>
        <v>3106</v>
      </c>
    </row>
    <row r="1216" spans="1:28" x14ac:dyDescent="0.3">
      <c r="A1216">
        <v>1215</v>
      </c>
      <c r="B1216" t="s">
        <v>626</v>
      </c>
      <c r="C1216" t="s">
        <v>627</v>
      </c>
      <c r="D1216" t="s">
        <v>2314</v>
      </c>
      <c r="E1216">
        <v>9.0999999999999998E-2</v>
      </c>
      <c r="G1216">
        <v>0</v>
      </c>
      <c r="H1216" t="s">
        <v>3707</v>
      </c>
      <c r="I1216">
        <v>0.09</v>
      </c>
      <c r="J1216" t="s">
        <v>34</v>
      </c>
      <c r="K1216">
        <v>47.978439000000002</v>
      </c>
      <c r="L1216">
        <v>-122.137247</v>
      </c>
      <c r="M1216" t="s">
        <v>628</v>
      </c>
      <c r="N1216" t="s">
        <v>629</v>
      </c>
      <c r="O1216" t="s">
        <v>630</v>
      </c>
      <c r="P1216">
        <v>463</v>
      </c>
      <c r="Q1216">
        <v>1709</v>
      </c>
      <c r="R1216">
        <v>1701</v>
      </c>
      <c r="U1216">
        <v>1709</v>
      </c>
      <c r="V1216">
        <v>1701</v>
      </c>
      <c r="W1216">
        <v>9999</v>
      </c>
      <c r="X1216" t="s">
        <v>32</v>
      </c>
      <c r="Y1216">
        <v>1</v>
      </c>
      <c r="Z1216">
        <f>ROUND(Table_hqolymsql14p_BridgeInventoryLocation_BRIDGEUNDERLOCATIONS[[#This Row],[VCMIN]] / 100, 0) * 12 + MOD(Table_hqolymsql14p_BridgeInventoryLocation_BRIDGEUNDERLOCATIONS[[#This Row],[VCMIN]], 100)</f>
        <v>205</v>
      </c>
      <c r="AA1216">
        <f>Table_hqolymsql14p_BridgeInventoryLocation_BRIDGEUNDERLOCATIONS[[#This Row],[VCMIN_Inches]]-3</f>
        <v>202</v>
      </c>
      <c r="AB121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17" spans="1:28" x14ac:dyDescent="0.3">
      <c r="A1217">
        <v>1216</v>
      </c>
      <c r="B1217" t="s">
        <v>3708</v>
      </c>
      <c r="C1217" t="s">
        <v>3709</v>
      </c>
      <c r="D1217" t="s">
        <v>2314</v>
      </c>
      <c r="E1217">
        <v>0.19</v>
      </c>
      <c r="G1217">
        <v>0</v>
      </c>
      <c r="H1217" t="s">
        <v>3710</v>
      </c>
      <c r="I1217">
        <v>0.19</v>
      </c>
      <c r="J1217" t="s">
        <v>34</v>
      </c>
      <c r="K1217">
        <v>47.590282999999999</v>
      </c>
      <c r="L1217">
        <v>-122.33293399999999</v>
      </c>
      <c r="M1217" t="s">
        <v>3711</v>
      </c>
      <c r="N1217" t="s">
        <v>426</v>
      </c>
      <c r="O1217" t="s">
        <v>3712</v>
      </c>
      <c r="P1217">
        <v>120</v>
      </c>
      <c r="Q1217">
        <v>3008</v>
      </c>
      <c r="R1217">
        <v>3008</v>
      </c>
      <c r="S1217">
        <v>3008</v>
      </c>
      <c r="T1217">
        <v>3008</v>
      </c>
      <c r="W1217">
        <v>9999</v>
      </c>
      <c r="X1217" t="s">
        <v>38</v>
      </c>
      <c r="Y1217">
        <v>1</v>
      </c>
      <c r="Z1217">
        <f>ROUND(Table_hqolymsql14p_BridgeInventoryLocation_BRIDGEUNDERLOCATIONS[[#This Row],[VCMIN]] / 100, 0) * 12 + MOD(Table_hqolymsql14p_BridgeInventoryLocation_BRIDGEUNDERLOCATIONS[[#This Row],[VCMIN]], 100)</f>
        <v>368</v>
      </c>
      <c r="AA1217">
        <f>Table_hqolymsql14p_BridgeInventoryLocation_BRIDGEUNDERLOCATIONS[[#This Row],[VCMIN_Inches]]-3</f>
        <v>365</v>
      </c>
      <c r="AB1217">
        <f>(TRUNC((Table_hqolymsql14p_BridgeInventoryLocation_BRIDGEUNDERLOCATIONS[[#This Row],[Reported Inches]]/12))*100) + MOD(Table_hqolymsql14p_BridgeInventoryLocation_BRIDGEUNDERLOCATIONS[[#This Row],[Reported Inches]], 12)</f>
        <v>3005</v>
      </c>
    </row>
    <row r="1218" spans="1:28" x14ac:dyDescent="0.3">
      <c r="A1218">
        <v>1217</v>
      </c>
      <c r="B1218" t="s">
        <v>3713</v>
      </c>
      <c r="C1218" t="s">
        <v>3714</v>
      </c>
      <c r="D1218" t="s">
        <v>2314</v>
      </c>
      <c r="E1218">
        <v>0.14599999999999999</v>
      </c>
      <c r="G1218">
        <v>0</v>
      </c>
      <c r="H1218" t="s">
        <v>3715</v>
      </c>
      <c r="I1218">
        <v>0.15</v>
      </c>
      <c r="J1218" t="s">
        <v>34</v>
      </c>
      <c r="K1218">
        <v>47.019897</v>
      </c>
      <c r="L1218">
        <v>-122.90677100000001</v>
      </c>
      <c r="M1218" t="s">
        <v>3716</v>
      </c>
      <c r="N1218" t="s">
        <v>3717</v>
      </c>
      <c r="O1218" t="s">
        <v>3718</v>
      </c>
      <c r="P1218">
        <v>240</v>
      </c>
      <c r="Q1218">
        <v>1707</v>
      </c>
      <c r="R1218">
        <v>1707</v>
      </c>
      <c r="U1218">
        <v>1707</v>
      </c>
      <c r="V1218">
        <v>1707</v>
      </c>
      <c r="W1218">
        <v>9999</v>
      </c>
      <c r="X1218" t="s">
        <v>38</v>
      </c>
      <c r="Y1218">
        <v>1</v>
      </c>
      <c r="Z1218">
        <f>ROUND(Table_hqolymsql14p_BridgeInventoryLocation_BRIDGEUNDERLOCATIONS[[#This Row],[VCMIN]] / 100, 0) * 12 + MOD(Table_hqolymsql14p_BridgeInventoryLocation_BRIDGEUNDERLOCATIONS[[#This Row],[VCMIN]], 100)</f>
        <v>211</v>
      </c>
      <c r="AA1218">
        <f>Table_hqolymsql14p_BridgeInventoryLocation_BRIDGEUNDERLOCATIONS[[#This Row],[VCMIN_Inches]]-3</f>
        <v>208</v>
      </c>
      <c r="AB121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219" spans="1:28" x14ac:dyDescent="0.3">
      <c r="A1219">
        <v>1218</v>
      </c>
      <c r="B1219" t="s">
        <v>1918</v>
      </c>
      <c r="C1219" t="s">
        <v>1919</v>
      </c>
      <c r="D1219" t="s">
        <v>2314</v>
      </c>
      <c r="E1219">
        <v>2.4260000000000002</v>
      </c>
      <c r="G1219">
        <v>0</v>
      </c>
      <c r="H1219" t="s">
        <v>120</v>
      </c>
      <c r="I1219">
        <v>2.4300000000000002</v>
      </c>
      <c r="J1219" t="s">
        <v>34</v>
      </c>
      <c r="K1219">
        <v>46.251387000000001</v>
      </c>
      <c r="L1219">
        <v>-119.313377</v>
      </c>
      <c r="M1219" t="s">
        <v>1920</v>
      </c>
      <c r="N1219" t="s">
        <v>1921</v>
      </c>
      <c r="O1219" t="s">
        <v>123</v>
      </c>
      <c r="P1219">
        <v>418</v>
      </c>
      <c r="Q1219">
        <v>1708</v>
      </c>
      <c r="R1219">
        <v>1611</v>
      </c>
      <c r="S1219">
        <v>1708</v>
      </c>
      <c r="T1219">
        <v>1611</v>
      </c>
      <c r="U1219">
        <v>1611</v>
      </c>
      <c r="V1219">
        <v>1609</v>
      </c>
      <c r="W1219">
        <v>9999</v>
      </c>
      <c r="X1219" t="s">
        <v>38</v>
      </c>
      <c r="Y1219">
        <v>1</v>
      </c>
      <c r="Z1219">
        <f>ROUND(Table_hqolymsql14p_BridgeInventoryLocation_BRIDGEUNDERLOCATIONS[[#This Row],[VCMIN]] / 100, 0) * 12 + MOD(Table_hqolymsql14p_BridgeInventoryLocation_BRIDGEUNDERLOCATIONS[[#This Row],[VCMIN]], 100)</f>
        <v>203</v>
      </c>
      <c r="AA1219">
        <f>Table_hqolymsql14p_BridgeInventoryLocation_BRIDGEUNDERLOCATIONS[[#This Row],[VCMIN_Inches]]-3</f>
        <v>200</v>
      </c>
      <c r="AB1219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220" spans="1:28" x14ac:dyDescent="0.3">
      <c r="A1220">
        <v>1219</v>
      </c>
      <c r="B1220" t="s">
        <v>1374</v>
      </c>
      <c r="C1220" t="s">
        <v>1375</v>
      </c>
      <c r="D1220" t="s">
        <v>2314</v>
      </c>
      <c r="E1220">
        <v>75.02</v>
      </c>
      <c r="G1220">
        <v>0</v>
      </c>
      <c r="H1220" t="s">
        <v>92</v>
      </c>
      <c r="I1220">
        <v>75.05</v>
      </c>
      <c r="J1220" t="s">
        <v>34</v>
      </c>
      <c r="K1220">
        <v>46.255625999999999</v>
      </c>
      <c r="L1220">
        <v>-119.878748</v>
      </c>
      <c r="M1220" t="s">
        <v>1376</v>
      </c>
      <c r="N1220" t="s">
        <v>1377</v>
      </c>
      <c r="O1220" t="s">
        <v>95</v>
      </c>
      <c r="P1220">
        <v>226</v>
      </c>
      <c r="Q1220">
        <v>1607</v>
      </c>
      <c r="R1220">
        <v>1607</v>
      </c>
      <c r="S1220">
        <v>1607</v>
      </c>
      <c r="T1220">
        <v>1607</v>
      </c>
      <c r="U1220">
        <v>1701</v>
      </c>
      <c r="V1220">
        <v>1604</v>
      </c>
      <c r="W1220">
        <v>9999</v>
      </c>
      <c r="X1220" t="s">
        <v>38</v>
      </c>
      <c r="Y1220">
        <v>1</v>
      </c>
      <c r="Z1220">
        <f>ROUND(Table_hqolymsql14p_BridgeInventoryLocation_BRIDGEUNDERLOCATIONS[[#This Row],[VCMIN]] / 100, 0) * 12 + MOD(Table_hqolymsql14p_BridgeInventoryLocation_BRIDGEUNDERLOCATIONS[[#This Row],[VCMIN]], 100)</f>
        <v>199</v>
      </c>
      <c r="AA1220">
        <f>Table_hqolymsql14p_BridgeInventoryLocation_BRIDGEUNDERLOCATIONS[[#This Row],[VCMIN_Inches]]-3</f>
        <v>196</v>
      </c>
      <c r="AB122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21" spans="1:28" x14ac:dyDescent="0.3">
      <c r="A1221">
        <v>1220</v>
      </c>
      <c r="B1221" t="s">
        <v>2968</v>
      </c>
      <c r="C1221" t="s">
        <v>2969</v>
      </c>
      <c r="D1221" t="s">
        <v>2314</v>
      </c>
      <c r="E1221">
        <v>0.33100000000000002</v>
      </c>
      <c r="G1221">
        <v>0</v>
      </c>
      <c r="H1221" t="s">
        <v>3719</v>
      </c>
      <c r="I1221">
        <v>0.33</v>
      </c>
      <c r="J1221" t="s">
        <v>34</v>
      </c>
      <c r="K1221">
        <v>45.645076000000003</v>
      </c>
      <c r="L1221">
        <v>-122.662098</v>
      </c>
      <c r="M1221" t="s">
        <v>3720</v>
      </c>
      <c r="N1221" t="s">
        <v>2971</v>
      </c>
      <c r="O1221" t="s">
        <v>113</v>
      </c>
      <c r="P1221">
        <v>289</v>
      </c>
      <c r="Q1221">
        <v>1704</v>
      </c>
      <c r="R1221">
        <v>1704</v>
      </c>
      <c r="U1221">
        <v>1704</v>
      </c>
      <c r="V1221">
        <v>1704</v>
      </c>
      <c r="W1221">
        <v>9999</v>
      </c>
      <c r="X1221" t="s">
        <v>89</v>
      </c>
      <c r="Y1221">
        <v>1</v>
      </c>
      <c r="Z1221">
        <f>ROUND(Table_hqolymsql14p_BridgeInventoryLocation_BRIDGEUNDERLOCATIONS[[#This Row],[VCMIN]] / 100, 0) * 12 + MOD(Table_hqolymsql14p_BridgeInventoryLocation_BRIDGEUNDERLOCATIONS[[#This Row],[VCMIN]], 100)</f>
        <v>208</v>
      </c>
      <c r="AA1221">
        <f>Table_hqolymsql14p_BridgeInventoryLocation_BRIDGEUNDERLOCATIONS[[#This Row],[VCMIN_Inches]]-3</f>
        <v>205</v>
      </c>
      <c r="AB1221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222" spans="1:28" x14ac:dyDescent="0.3">
      <c r="A1222">
        <v>1221</v>
      </c>
      <c r="B1222" t="s">
        <v>3721</v>
      </c>
      <c r="C1222" t="s">
        <v>3722</v>
      </c>
      <c r="D1222" t="s">
        <v>2314</v>
      </c>
      <c r="E1222">
        <v>180.64</v>
      </c>
      <c r="G1222">
        <v>0</v>
      </c>
      <c r="H1222" t="s">
        <v>296</v>
      </c>
      <c r="I1222">
        <v>180.75</v>
      </c>
      <c r="J1222" t="s">
        <v>34</v>
      </c>
      <c r="K1222">
        <v>45.945428999999997</v>
      </c>
      <c r="L1222">
        <v>-119.335382</v>
      </c>
      <c r="M1222" t="s">
        <v>3723</v>
      </c>
      <c r="N1222" t="s">
        <v>95</v>
      </c>
      <c r="O1222" t="s">
        <v>298</v>
      </c>
      <c r="P1222">
        <v>113</v>
      </c>
      <c r="Q1222">
        <v>1603</v>
      </c>
      <c r="R1222">
        <v>1603</v>
      </c>
      <c r="S1222">
        <v>1603</v>
      </c>
      <c r="T1222">
        <v>1603</v>
      </c>
      <c r="W1222">
        <v>9999</v>
      </c>
      <c r="X1222" t="s">
        <v>38</v>
      </c>
      <c r="Y1222">
        <v>1</v>
      </c>
      <c r="Z1222">
        <f>ROUND(Table_hqolymsql14p_BridgeInventoryLocation_BRIDGEUNDERLOCATIONS[[#This Row],[VCMIN]] / 100, 0) * 12 + MOD(Table_hqolymsql14p_BridgeInventoryLocation_BRIDGEUNDERLOCATIONS[[#This Row],[VCMIN]], 100)</f>
        <v>195</v>
      </c>
      <c r="AA1222">
        <f>Table_hqolymsql14p_BridgeInventoryLocation_BRIDGEUNDERLOCATIONS[[#This Row],[VCMIN_Inches]]-3</f>
        <v>192</v>
      </c>
      <c r="AB122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223" spans="1:28" x14ac:dyDescent="0.3">
      <c r="A1223">
        <v>1222</v>
      </c>
      <c r="B1223" t="s">
        <v>1133</v>
      </c>
      <c r="C1223" t="s">
        <v>1134</v>
      </c>
      <c r="D1223" t="s">
        <v>2314</v>
      </c>
      <c r="E1223">
        <v>257.88</v>
      </c>
      <c r="G1223">
        <v>0</v>
      </c>
      <c r="H1223" t="s">
        <v>110</v>
      </c>
      <c r="I1223">
        <v>257.82</v>
      </c>
      <c r="J1223" t="s">
        <v>34</v>
      </c>
      <c r="K1223">
        <v>48.789605999999999</v>
      </c>
      <c r="L1223">
        <v>-122.518981</v>
      </c>
      <c r="M1223" t="s">
        <v>1013</v>
      </c>
      <c r="N1223" t="s">
        <v>1135</v>
      </c>
      <c r="O1223" t="s">
        <v>113</v>
      </c>
      <c r="P1223">
        <v>400</v>
      </c>
      <c r="Q1223">
        <v>1611</v>
      </c>
      <c r="R1223">
        <v>1610</v>
      </c>
      <c r="S1223">
        <v>1611</v>
      </c>
      <c r="T1223">
        <v>1610</v>
      </c>
      <c r="U1223">
        <v>1610</v>
      </c>
      <c r="V1223">
        <v>1607</v>
      </c>
      <c r="W1223">
        <v>9999</v>
      </c>
      <c r="X1223" t="s">
        <v>38</v>
      </c>
      <c r="Y1223">
        <v>1</v>
      </c>
      <c r="Z1223">
        <f>ROUND(Table_hqolymsql14p_BridgeInventoryLocation_BRIDGEUNDERLOCATIONS[[#This Row],[VCMIN]] / 100, 0) * 12 + MOD(Table_hqolymsql14p_BridgeInventoryLocation_BRIDGEUNDERLOCATIONS[[#This Row],[VCMIN]], 100)</f>
        <v>202</v>
      </c>
      <c r="AA1223">
        <f>Table_hqolymsql14p_BridgeInventoryLocation_BRIDGEUNDERLOCATIONS[[#This Row],[VCMIN_Inches]]-3</f>
        <v>199</v>
      </c>
      <c r="AB122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24" spans="1:28" x14ac:dyDescent="0.3">
      <c r="A1224">
        <v>1223</v>
      </c>
      <c r="B1224" t="s">
        <v>3699</v>
      </c>
      <c r="C1224" t="s">
        <v>3700</v>
      </c>
      <c r="D1224" t="s">
        <v>2314</v>
      </c>
      <c r="E1224">
        <v>0</v>
      </c>
      <c r="G1224">
        <v>0</v>
      </c>
      <c r="H1224" t="s">
        <v>3628</v>
      </c>
      <c r="I1224">
        <v>0</v>
      </c>
      <c r="J1224" t="s">
        <v>89</v>
      </c>
      <c r="K1224">
        <v>46.626038000000001</v>
      </c>
      <c r="L1224">
        <v>-120.511878</v>
      </c>
      <c r="M1224" t="s">
        <v>3724</v>
      </c>
      <c r="N1224" t="s">
        <v>365</v>
      </c>
      <c r="O1224" t="s">
        <v>3643</v>
      </c>
      <c r="P1224">
        <v>212</v>
      </c>
      <c r="Q1224">
        <v>1604</v>
      </c>
      <c r="R1224">
        <v>1604</v>
      </c>
      <c r="S1224">
        <v>1604</v>
      </c>
      <c r="T1224">
        <v>1604</v>
      </c>
      <c r="W1224">
        <v>9999</v>
      </c>
      <c r="X1224" t="s">
        <v>38</v>
      </c>
      <c r="Y1224">
        <v>1</v>
      </c>
      <c r="Z1224">
        <f>ROUND(Table_hqolymsql14p_BridgeInventoryLocation_BRIDGEUNDERLOCATIONS[[#This Row],[VCMIN]] / 100, 0) * 12 + MOD(Table_hqolymsql14p_BridgeInventoryLocation_BRIDGEUNDERLOCATIONS[[#This Row],[VCMIN]], 100)</f>
        <v>196</v>
      </c>
      <c r="AA1224">
        <f>Table_hqolymsql14p_BridgeInventoryLocation_BRIDGEUNDERLOCATIONS[[#This Row],[VCMIN_Inches]]-3</f>
        <v>193</v>
      </c>
      <c r="AB122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225" spans="1:28" x14ac:dyDescent="0.3">
      <c r="A1225">
        <v>1224</v>
      </c>
      <c r="B1225" t="s">
        <v>705</v>
      </c>
      <c r="C1225" t="s">
        <v>706</v>
      </c>
      <c r="D1225" t="s">
        <v>2314</v>
      </c>
      <c r="E1225">
        <v>218.61</v>
      </c>
      <c r="G1225">
        <v>0</v>
      </c>
      <c r="H1225" t="s">
        <v>110</v>
      </c>
      <c r="I1225">
        <v>218.56</v>
      </c>
      <c r="J1225" t="s">
        <v>34</v>
      </c>
      <c r="K1225">
        <v>48.307771000000002</v>
      </c>
      <c r="L1225">
        <v>-122.315622</v>
      </c>
      <c r="M1225" t="s">
        <v>707</v>
      </c>
      <c r="N1225" t="s">
        <v>708</v>
      </c>
      <c r="O1225" t="s">
        <v>113</v>
      </c>
      <c r="P1225">
        <v>363</v>
      </c>
      <c r="Q1225">
        <v>1610</v>
      </c>
      <c r="R1225">
        <v>1610</v>
      </c>
      <c r="S1225">
        <v>1610</v>
      </c>
      <c r="T1225">
        <v>1610</v>
      </c>
      <c r="U1225">
        <v>1610</v>
      </c>
      <c r="V1225">
        <v>1610</v>
      </c>
      <c r="W1225">
        <v>9999</v>
      </c>
      <c r="X1225" t="s">
        <v>38</v>
      </c>
      <c r="Y1225">
        <v>1</v>
      </c>
      <c r="Z1225">
        <f>ROUND(Table_hqolymsql14p_BridgeInventoryLocation_BRIDGEUNDERLOCATIONS[[#This Row],[VCMIN]] / 100, 0) * 12 + MOD(Table_hqolymsql14p_BridgeInventoryLocation_BRIDGEUNDERLOCATIONS[[#This Row],[VCMIN]], 100)</f>
        <v>202</v>
      </c>
      <c r="AA1225">
        <f>Table_hqolymsql14p_BridgeInventoryLocation_BRIDGEUNDERLOCATIONS[[#This Row],[VCMIN_Inches]]-3</f>
        <v>199</v>
      </c>
      <c r="AB122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26" spans="1:28" x14ac:dyDescent="0.3">
      <c r="A1226">
        <v>1225</v>
      </c>
      <c r="B1226" t="s">
        <v>1341</v>
      </c>
      <c r="C1226" t="s">
        <v>1342</v>
      </c>
      <c r="D1226" t="s">
        <v>2314</v>
      </c>
      <c r="E1226">
        <v>293.86</v>
      </c>
      <c r="G1226">
        <v>0</v>
      </c>
      <c r="H1226" t="s">
        <v>33</v>
      </c>
      <c r="I1226">
        <v>296.17</v>
      </c>
      <c r="J1226" t="s">
        <v>34</v>
      </c>
      <c r="K1226">
        <v>47.672269999999997</v>
      </c>
      <c r="L1226">
        <v>-117.10887200000001</v>
      </c>
      <c r="M1226" t="s">
        <v>1343</v>
      </c>
      <c r="N1226" t="s">
        <v>451</v>
      </c>
      <c r="O1226" t="s">
        <v>37</v>
      </c>
      <c r="P1226">
        <v>233</v>
      </c>
      <c r="Q1226">
        <v>2107</v>
      </c>
      <c r="R1226">
        <v>2107</v>
      </c>
      <c r="S1226">
        <v>2107</v>
      </c>
      <c r="T1226">
        <v>2107</v>
      </c>
      <c r="U1226">
        <v>2107</v>
      </c>
      <c r="V1226">
        <v>2107</v>
      </c>
      <c r="W1226">
        <v>9999</v>
      </c>
      <c r="X1226" t="s">
        <v>38</v>
      </c>
      <c r="Y1226">
        <v>1</v>
      </c>
      <c r="Z1226">
        <f>ROUND(Table_hqolymsql14p_BridgeInventoryLocation_BRIDGEUNDERLOCATIONS[[#This Row],[VCMIN]] / 100, 0) * 12 + MOD(Table_hqolymsql14p_BridgeInventoryLocation_BRIDGEUNDERLOCATIONS[[#This Row],[VCMIN]], 100)</f>
        <v>259</v>
      </c>
      <c r="AA1226">
        <f>Table_hqolymsql14p_BridgeInventoryLocation_BRIDGEUNDERLOCATIONS[[#This Row],[VCMIN_Inches]]-3</f>
        <v>256</v>
      </c>
      <c r="AB1226">
        <f>(TRUNC((Table_hqolymsql14p_BridgeInventoryLocation_BRIDGEUNDERLOCATIONS[[#This Row],[Reported Inches]]/12))*100) + MOD(Table_hqolymsql14p_BridgeInventoryLocation_BRIDGEUNDERLOCATIONS[[#This Row],[Reported Inches]], 12)</f>
        <v>2104</v>
      </c>
    </row>
    <row r="1227" spans="1:28" x14ac:dyDescent="0.3">
      <c r="A1227">
        <v>1226</v>
      </c>
      <c r="B1227" t="s">
        <v>2494</v>
      </c>
      <c r="C1227" t="s">
        <v>2495</v>
      </c>
      <c r="D1227" t="s">
        <v>2314</v>
      </c>
      <c r="E1227">
        <v>4.8600000000000003</v>
      </c>
      <c r="G1227">
        <v>0</v>
      </c>
      <c r="H1227" t="s">
        <v>1061</v>
      </c>
      <c r="I1227">
        <v>6.85</v>
      </c>
      <c r="J1227" t="s">
        <v>34</v>
      </c>
      <c r="K1227">
        <v>47.588667999999998</v>
      </c>
      <c r="L1227">
        <v>-122.23465299999999</v>
      </c>
      <c r="M1227" t="s">
        <v>3725</v>
      </c>
      <c r="N1227" t="s">
        <v>2497</v>
      </c>
      <c r="O1227" t="s">
        <v>37</v>
      </c>
      <c r="P1227">
        <v>287</v>
      </c>
      <c r="Q1227">
        <v>2201</v>
      </c>
      <c r="R1227">
        <v>2201</v>
      </c>
      <c r="S1227">
        <v>2201</v>
      </c>
      <c r="T1227">
        <v>2201</v>
      </c>
      <c r="W1227">
        <v>9999</v>
      </c>
      <c r="X1227" t="s">
        <v>89</v>
      </c>
      <c r="Y1227">
        <v>1</v>
      </c>
      <c r="Z1227">
        <f>ROUND(Table_hqolymsql14p_BridgeInventoryLocation_BRIDGEUNDERLOCATIONS[[#This Row],[VCMIN]] / 100, 0) * 12 + MOD(Table_hqolymsql14p_BridgeInventoryLocation_BRIDGEUNDERLOCATIONS[[#This Row],[VCMIN]], 100)</f>
        <v>265</v>
      </c>
      <c r="AA1227">
        <f>Table_hqolymsql14p_BridgeInventoryLocation_BRIDGEUNDERLOCATIONS[[#This Row],[VCMIN_Inches]]-3</f>
        <v>262</v>
      </c>
      <c r="AB1227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1228" spans="1:28" x14ac:dyDescent="0.3">
      <c r="A1228">
        <v>1227</v>
      </c>
      <c r="B1228" t="s">
        <v>1656</v>
      </c>
      <c r="C1228" t="s">
        <v>1657</v>
      </c>
      <c r="D1228" t="s">
        <v>2314</v>
      </c>
      <c r="E1228">
        <v>0.41399999999999998</v>
      </c>
      <c r="G1228">
        <v>0</v>
      </c>
      <c r="H1228" t="s">
        <v>2764</v>
      </c>
      <c r="I1228">
        <v>0.41</v>
      </c>
      <c r="J1228" t="s">
        <v>34</v>
      </c>
      <c r="K1228">
        <v>47.617345999999998</v>
      </c>
      <c r="L1228">
        <v>-122.189153</v>
      </c>
      <c r="M1228" t="s">
        <v>3726</v>
      </c>
      <c r="N1228" t="s">
        <v>1659</v>
      </c>
      <c r="O1228" t="s">
        <v>101</v>
      </c>
      <c r="P1228">
        <v>328</v>
      </c>
      <c r="Q1228">
        <v>1704</v>
      </c>
      <c r="R1228">
        <v>1704</v>
      </c>
      <c r="U1228">
        <v>1704</v>
      </c>
      <c r="V1228">
        <v>1704</v>
      </c>
      <c r="W1228">
        <v>9999</v>
      </c>
      <c r="X1228" t="s">
        <v>32</v>
      </c>
      <c r="Y1228">
        <v>1</v>
      </c>
      <c r="Z1228">
        <f>ROUND(Table_hqolymsql14p_BridgeInventoryLocation_BRIDGEUNDERLOCATIONS[[#This Row],[VCMIN]] / 100, 0) * 12 + MOD(Table_hqolymsql14p_BridgeInventoryLocation_BRIDGEUNDERLOCATIONS[[#This Row],[VCMIN]], 100)</f>
        <v>208</v>
      </c>
      <c r="AA1228">
        <f>Table_hqolymsql14p_BridgeInventoryLocation_BRIDGEUNDERLOCATIONS[[#This Row],[VCMIN_Inches]]-3</f>
        <v>205</v>
      </c>
      <c r="AB1228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229" spans="1:28" x14ac:dyDescent="0.3">
      <c r="A1229">
        <v>1228</v>
      </c>
      <c r="B1229" t="s">
        <v>1893</v>
      </c>
      <c r="C1229" t="s">
        <v>1894</v>
      </c>
      <c r="D1229" t="s">
        <v>2314</v>
      </c>
      <c r="E1229">
        <v>0.87</v>
      </c>
      <c r="G1229">
        <v>0</v>
      </c>
      <c r="H1229" t="s">
        <v>1061</v>
      </c>
      <c r="I1229">
        <v>2.86</v>
      </c>
      <c r="J1229" t="s">
        <v>34</v>
      </c>
      <c r="K1229">
        <v>47.594945000000003</v>
      </c>
      <c r="L1229">
        <v>-122.314189</v>
      </c>
      <c r="M1229" t="s">
        <v>1895</v>
      </c>
      <c r="N1229" t="s">
        <v>1896</v>
      </c>
      <c r="O1229" t="s">
        <v>1897</v>
      </c>
      <c r="P1229">
        <v>345</v>
      </c>
      <c r="Q1229">
        <v>2206</v>
      </c>
      <c r="R1229">
        <v>2206</v>
      </c>
      <c r="S1229">
        <v>2206</v>
      </c>
      <c r="T1229">
        <v>2206</v>
      </c>
      <c r="U1229">
        <v>1900</v>
      </c>
      <c r="V1229">
        <v>1900</v>
      </c>
      <c r="W1229">
        <v>9999</v>
      </c>
      <c r="X1229" t="s">
        <v>38</v>
      </c>
      <c r="Y1229">
        <v>1</v>
      </c>
      <c r="Z1229">
        <f>ROUND(Table_hqolymsql14p_BridgeInventoryLocation_BRIDGEUNDERLOCATIONS[[#This Row],[VCMIN]] / 100, 0) * 12 + MOD(Table_hqolymsql14p_BridgeInventoryLocation_BRIDGEUNDERLOCATIONS[[#This Row],[VCMIN]], 100)</f>
        <v>270</v>
      </c>
      <c r="AA1229">
        <f>Table_hqolymsql14p_BridgeInventoryLocation_BRIDGEUNDERLOCATIONS[[#This Row],[VCMIN_Inches]]-3</f>
        <v>267</v>
      </c>
      <c r="AB1229">
        <f>(TRUNC((Table_hqolymsql14p_BridgeInventoryLocation_BRIDGEUNDERLOCATIONS[[#This Row],[Reported Inches]]/12))*100) + MOD(Table_hqolymsql14p_BridgeInventoryLocation_BRIDGEUNDERLOCATIONS[[#This Row],[Reported Inches]], 12)</f>
        <v>2203</v>
      </c>
    </row>
    <row r="1230" spans="1:28" x14ac:dyDescent="0.3">
      <c r="A1230">
        <v>1229</v>
      </c>
      <c r="B1230" t="s">
        <v>1747</v>
      </c>
      <c r="C1230" t="s">
        <v>1748</v>
      </c>
      <c r="D1230" t="s">
        <v>2314</v>
      </c>
      <c r="E1230">
        <v>202.52</v>
      </c>
      <c r="G1230">
        <v>0</v>
      </c>
      <c r="H1230" t="s">
        <v>110</v>
      </c>
      <c r="I1230">
        <v>202.47</v>
      </c>
      <c r="J1230" t="s">
        <v>34</v>
      </c>
      <c r="K1230">
        <v>48.100119999999997</v>
      </c>
      <c r="L1230">
        <v>-122.184725</v>
      </c>
      <c r="M1230" t="s">
        <v>1749</v>
      </c>
      <c r="N1230" t="s">
        <v>1750</v>
      </c>
      <c r="O1230" t="s">
        <v>113</v>
      </c>
      <c r="P1230">
        <v>217</v>
      </c>
      <c r="Q1230">
        <v>1608</v>
      </c>
      <c r="R1230">
        <v>1605</v>
      </c>
      <c r="S1230">
        <v>1608</v>
      </c>
      <c r="T1230">
        <v>1605</v>
      </c>
      <c r="U1230">
        <v>1607</v>
      </c>
      <c r="V1230">
        <v>1603</v>
      </c>
      <c r="W1230">
        <v>9999</v>
      </c>
      <c r="X1230" t="s">
        <v>38</v>
      </c>
      <c r="Y1230">
        <v>1</v>
      </c>
      <c r="Z1230">
        <f>ROUND(Table_hqolymsql14p_BridgeInventoryLocation_BRIDGEUNDERLOCATIONS[[#This Row],[VCMIN]] / 100, 0) * 12 + MOD(Table_hqolymsql14p_BridgeInventoryLocation_BRIDGEUNDERLOCATIONS[[#This Row],[VCMIN]], 100)</f>
        <v>197</v>
      </c>
      <c r="AA1230">
        <f>Table_hqolymsql14p_BridgeInventoryLocation_BRIDGEUNDERLOCATIONS[[#This Row],[VCMIN_Inches]]-3</f>
        <v>194</v>
      </c>
      <c r="AB123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231" spans="1:28" x14ac:dyDescent="0.3">
      <c r="A1231">
        <v>1230</v>
      </c>
      <c r="B1231" t="s">
        <v>1501</v>
      </c>
      <c r="C1231" t="s">
        <v>1502</v>
      </c>
      <c r="D1231" t="s">
        <v>2314</v>
      </c>
      <c r="E1231">
        <v>7.97</v>
      </c>
      <c r="G1231">
        <v>0</v>
      </c>
      <c r="H1231" t="s">
        <v>33</v>
      </c>
      <c r="I1231">
        <v>9.91</v>
      </c>
      <c r="J1231" t="s">
        <v>34</v>
      </c>
      <c r="K1231">
        <v>47.580227000000001</v>
      </c>
      <c r="L1231">
        <v>-122.17489999999999</v>
      </c>
      <c r="M1231" t="s">
        <v>354</v>
      </c>
      <c r="N1231" t="s">
        <v>101</v>
      </c>
      <c r="O1231" t="s">
        <v>37</v>
      </c>
      <c r="P1231">
        <v>893</v>
      </c>
      <c r="Q1231">
        <v>4707</v>
      </c>
      <c r="R1231">
        <v>4707</v>
      </c>
      <c r="S1231">
        <v>4707</v>
      </c>
      <c r="T1231">
        <v>4707</v>
      </c>
      <c r="U1231">
        <v>4700</v>
      </c>
      <c r="V1231">
        <v>4700</v>
      </c>
      <c r="W1231">
        <v>9999</v>
      </c>
      <c r="X1231" t="s">
        <v>38</v>
      </c>
      <c r="Y1231">
        <v>1</v>
      </c>
      <c r="Z1231">
        <f>ROUND(Table_hqolymsql14p_BridgeInventoryLocation_BRIDGEUNDERLOCATIONS[[#This Row],[VCMIN]] / 100, 0) * 12 + MOD(Table_hqolymsql14p_BridgeInventoryLocation_BRIDGEUNDERLOCATIONS[[#This Row],[VCMIN]], 100)</f>
        <v>571</v>
      </c>
      <c r="AA1231">
        <f>Table_hqolymsql14p_BridgeInventoryLocation_BRIDGEUNDERLOCATIONS[[#This Row],[VCMIN_Inches]]-3</f>
        <v>568</v>
      </c>
      <c r="AB1231">
        <f>(TRUNC((Table_hqolymsql14p_BridgeInventoryLocation_BRIDGEUNDERLOCATIONS[[#This Row],[Reported Inches]]/12))*100) + MOD(Table_hqolymsql14p_BridgeInventoryLocation_BRIDGEUNDERLOCATIONS[[#This Row],[Reported Inches]], 12)</f>
        <v>4704</v>
      </c>
    </row>
    <row r="1232" spans="1:28" x14ac:dyDescent="0.3">
      <c r="A1232">
        <v>1231</v>
      </c>
      <c r="B1232" t="s">
        <v>993</v>
      </c>
      <c r="C1232" t="s">
        <v>994</v>
      </c>
      <c r="D1232" t="s">
        <v>2314</v>
      </c>
      <c r="E1232">
        <v>0.11899999999999999</v>
      </c>
      <c r="G1232">
        <v>0</v>
      </c>
      <c r="H1232" t="s">
        <v>3727</v>
      </c>
      <c r="I1232">
        <v>0.12</v>
      </c>
      <c r="J1232" t="s">
        <v>34</v>
      </c>
      <c r="K1232">
        <v>47.782980999999999</v>
      </c>
      <c r="L1232">
        <v>-122.143974</v>
      </c>
      <c r="M1232" t="s">
        <v>3728</v>
      </c>
      <c r="N1232" t="s">
        <v>996</v>
      </c>
      <c r="O1232" t="s">
        <v>210</v>
      </c>
      <c r="P1232">
        <v>367</v>
      </c>
      <c r="Q1232">
        <v>1508</v>
      </c>
      <c r="R1232">
        <v>1508</v>
      </c>
      <c r="U1232">
        <v>1508</v>
      </c>
      <c r="V1232">
        <v>1508</v>
      </c>
      <c r="W1232">
        <v>9999</v>
      </c>
      <c r="X1232" t="s">
        <v>89</v>
      </c>
      <c r="Y1232">
        <v>1</v>
      </c>
      <c r="Z1232">
        <f>ROUND(Table_hqolymsql14p_BridgeInventoryLocation_BRIDGEUNDERLOCATIONS[[#This Row],[VCMIN]] / 100, 0) * 12 + MOD(Table_hqolymsql14p_BridgeInventoryLocation_BRIDGEUNDERLOCATIONS[[#This Row],[VCMIN]], 100)</f>
        <v>188</v>
      </c>
      <c r="AA1232">
        <f>Table_hqolymsql14p_BridgeInventoryLocation_BRIDGEUNDERLOCATIONS[[#This Row],[VCMIN_Inches]]-3</f>
        <v>185</v>
      </c>
      <c r="AB1232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233" spans="1:28" x14ac:dyDescent="0.3">
      <c r="A1233">
        <v>1232</v>
      </c>
      <c r="B1233" t="s">
        <v>763</v>
      </c>
      <c r="C1233" t="s">
        <v>764</v>
      </c>
      <c r="D1233" t="s">
        <v>2314</v>
      </c>
      <c r="E1233">
        <v>3.64</v>
      </c>
      <c r="G1233">
        <v>0</v>
      </c>
      <c r="H1233" t="s">
        <v>110</v>
      </c>
      <c r="I1233">
        <v>3.64</v>
      </c>
      <c r="J1233" t="s">
        <v>34</v>
      </c>
      <c r="K1233">
        <v>45.667901999999998</v>
      </c>
      <c r="L1233">
        <v>-122.666374</v>
      </c>
      <c r="M1233" t="s">
        <v>765</v>
      </c>
      <c r="N1233" t="s">
        <v>766</v>
      </c>
      <c r="O1233" t="s">
        <v>113</v>
      </c>
      <c r="P1233">
        <v>154</v>
      </c>
      <c r="Q1233">
        <v>1904</v>
      </c>
      <c r="R1233">
        <v>1803</v>
      </c>
      <c r="S1233">
        <v>1904</v>
      </c>
      <c r="T1233">
        <v>1803</v>
      </c>
      <c r="U1233">
        <v>1801</v>
      </c>
      <c r="V1233">
        <v>1602</v>
      </c>
      <c r="W1233">
        <v>9999</v>
      </c>
      <c r="X1233" t="s">
        <v>38</v>
      </c>
      <c r="Y1233">
        <v>1</v>
      </c>
      <c r="Z1233">
        <f>ROUND(Table_hqolymsql14p_BridgeInventoryLocation_BRIDGEUNDERLOCATIONS[[#This Row],[VCMIN]] / 100, 0) * 12 + MOD(Table_hqolymsql14p_BridgeInventoryLocation_BRIDGEUNDERLOCATIONS[[#This Row],[VCMIN]], 100)</f>
        <v>219</v>
      </c>
      <c r="AA1233">
        <f>Table_hqolymsql14p_BridgeInventoryLocation_BRIDGEUNDERLOCATIONS[[#This Row],[VCMIN_Inches]]-3</f>
        <v>216</v>
      </c>
      <c r="AB1233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234" spans="1:28" x14ac:dyDescent="0.3">
      <c r="A1234">
        <v>1233</v>
      </c>
      <c r="B1234" t="s">
        <v>532</v>
      </c>
      <c r="C1234" t="s">
        <v>533</v>
      </c>
      <c r="D1234" t="s">
        <v>2314</v>
      </c>
      <c r="E1234">
        <v>7.0000000000000001E-3</v>
      </c>
      <c r="G1234">
        <v>0</v>
      </c>
      <c r="H1234" t="s">
        <v>3729</v>
      </c>
      <c r="I1234">
        <v>0.01</v>
      </c>
      <c r="J1234" t="s">
        <v>34</v>
      </c>
      <c r="K1234">
        <v>47.580007999999999</v>
      </c>
      <c r="L1234">
        <v>-122.181907</v>
      </c>
      <c r="M1234" t="s">
        <v>2744</v>
      </c>
      <c r="N1234" t="s">
        <v>535</v>
      </c>
      <c r="O1234" t="s">
        <v>536</v>
      </c>
      <c r="P1234">
        <v>2996</v>
      </c>
      <c r="Q1234">
        <v>3400</v>
      </c>
      <c r="R1234">
        <v>3400</v>
      </c>
      <c r="U1234">
        <v>3400</v>
      </c>
      <c r="V1234">
        <v>3400</v>
      </c>
      <c r="W1234">
        <v>9999</v>
      </c>
      <c r="X1234" t="s">
        <v>645</v>
      </c>
      <c r="Y1234">
        <v>1</v>
      </c>
      <c r="Z1234">
        <f>ROUND(Table_hqolymsql14p_BridgeInventoryLocation_BRIDGEUNDERLOCATIONS[[#This Row],[VCMIN]] / 100, 0) * 12 + MOD(Table_hqolymsql14p_BridgeInventoryLocation_BRIDGEUNDERLOCATIONS[[#This Row],[VCMIN]], 100)</f>
        <v>408</v>
      </c>
      <c r="AA1234">
        <f>Table_hqolymsql14p_BridgeInventoryLocation_BRIDGEUNDERLOCATIONS[[#This Row],[VCMIN_Inches]]-3</f>
        <v>405</v>
      </c>
      <c r="AB1234">
        <f>(TRUNC((Table_hqolymsql14p_BridgeInventoryLocation_BRIDGEUNDERLOCATIONS[[#This Row],[Reported Inches]]/12))*100) + MOD(Table_hqolymsql14p_BridgeInventoryLocation_BRIDGEUNDERLOCATIONS[[#This Row],[Reported Inches]], 12)</f>
        <v>3309</v>
      </c>
    </row>
    <row r="1235" spans="1:28" x14ac:dyDescent="0.3">
      <c r="A1235">
        <v>1234</v>
      </c>
      <c r="B1235" t="s">
        <v>2278</v>
      </c>
      <c r="C1235" t="s">
        <v>2279</v>
      </c>
      <c r="D1235" t="s">
        <v>2314</v>
      </c>
      <c r="E1235">
        <v>22.18</v>
      </c>
      <c r="G1235">
        <v>0</v>
      </c>
      <c r="H1235" t="s">
        <v>79</v>
      </c>
      <c r="I1235">
        <v>20.37</v>
      </c>
      <c r="J1235" t="s">
        <v>34</v>
      </c>
      <c r="K1235">
        <v>45.580233999999997</v>
      </c>
      <c r="L1235">
        <v>-122.385732</v>
      </c>
      <c r="M1235" t="s">
        <v>2280</v>
      </c>
      <c r="N1235" t="s">
        <v>298</v>
      </c>
      <c r="O1235" t="s">
        <v>2281</v>
      </c>
      <c r="P1235">
        <v>98</v>
      </c>
      <c r="Q1235">
        <v>1705</v>
      </c>
      <c r="R1235">
        <v>1705</v>
      </c>
      <c r="S1235">
        <v>1705</v>
      </c>
      <c r="T1235">
        <v>1705</v>
      </c>
      <c r="U1235">
        <v>1705</v>
      </c>
      <c r="V1235">
        <v>1705</v>
      </c>
      <c r="W1235">
        <v>9999</v>
      </c>
      <c r="X1235" t="s">
        <v>38</v>
      </c>
      <c r="Y1235">
        <v>1</v>
      </c>
      <c r="Z1235">
        <f>ROUND(Table_hqolymsql14p_BridgeInventoryLocation_BRIDGEUNDERLOCATIONS[[#This Row],[VCMIN]] / 100, 0) * 12 + MOD(Table_hqolymsql14p_BridgeInventoryLocation_BRIDGEUNDERLOCATIONS[[#This Row],[VCMIN]], 100)</f>
        <v>209</v>
      </c>
      <c r="AA1235">
        <f>Table_hqolymsql14p_BridgeInventoryLocation_BRIDGEUNDERLOCATIONS[[#This Row],[VCMIN_Inches]]-3</f>
        <v>206</v>
      </c>
      <c r="AB123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236" spans="1:28" x14ac:dyDescent="0.3">
      <c r="A1236">
        <v>1235</v>
      </c>
      <c r="B1236" t="s">
        <v>3730</v>
      </c>
      <c r="C1236" t="s">
        <v>3731</v>
      </c>
      <c r="D1236" t="s">
        <v>2314</v>
      </c>
      <c r="E1236">
        <v>0.16700000000000001</v>
      </c>
      <c r="G1236">
        <v>0</v>
      </c>
      <c r="H1236" t="s">
        <v>3732</v>
      </c>
      <c r="I1236">
        <v>0.17</v>
      </c>
      <c r="J1236" t="s">
        <v>34</v>
      </c>
      <c r="K1236">
        <v>47.590448000000002</v>
      </c>
      <c r="L1236">
        <v>-122.30739199999999</v>
      </c>
      <c r="M1236" t="s">
        <v>3733</v>
      </c>
      <c r="N1236" t="s">
        <v>426</v>
      </c>
      <c r="O1236" t="s">
        <v>3734</v>
      </c>
      <c r="P1236">
        <v>271</v>
      </c>
      <c r="W1236">
        <v>9999</v>
      </c>
      <c r="X1236" t="s">
        <v>38</v>
      </c>
      <c r="Y1236">
        <v>1</v>
      </c>
      <c r="Z1236">
        <f>ROUND(Table_hqolymsql14p_BridgeInventoryLocation_BRIDGEUNDERLOCATIONS[[#This Row],[VCMIN]] / 100, 0) * 12 + MOD(Table_hqolymsql14p_BridgeInventoryLocation_BRIDGEUNDERLOCATIONS[[#This Row],[VCMIN]], 100)</f>
        <v>0</v>
      </c>
      <c r="AA1236">
        <f>Table_hqolymsql14p_BridgeInventoryLocation_BRIDGEUNDERLOCATIONS[[#This Row],[VCMIN_Inches]]-3</f>
        <v>-3</v>
      </c>
      <c r="AB1236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1237" spans="1:28" x14ac:dyDescent="0.3">
      <c r="A1237">
        <v>1236</v>
      </c>
      <c r="B1237" t="s">
        <v>3735</v>
      </c>
      <c r="C1237" t="s">
        <v>3736</v>
      </c>
      <c r="D1237" t="s">
        <v>2314</v>
      </c>
      <c r="E1237">
        <v>0.54800000000000004</v>
      </c>
      <c r="G1237">
        <v>0</v>
      </c>
      <c r="H1237" t="s">
        <v>3737</v>
      </c>
      <c r="I1237">
        <v>0.55000000000000004</v>
      </c>
      <c r="J1237" t="s">
        <v>34</v>
      </c>
      <c r="K1237">
        <v>46.260449999999999</v>
      </c>
      <c r="L1237">
        <v>-119.264748</v>
      </c>
      <c r="M1237" t="s">
        <v>3738</v>
      </c>
      <c r="N1237" t="s">
        <v>521</v>
      </c>
      <c r="O1237" t="s">
        <v>3739</v>
      </c>
      <c r="P1237">
        <v>248</v>
      </c>
      <c r="Q1237">
        <v>1807</v>
      </c>
      <c r="R1237">
        <v>1807</v>
      </c>
      <c r="U1237">
        <v>1807</v>
      </c>
      <c r="V1237">
        <v>1807</v>
      </c>
      <c r="W1237">
        <v>9999</v>
      </c>
      <c r="X1237" t="s">
        <v>89</v>
      </c>
      <c r="Y1237">
        <v>1</v>
      </c>
      <c r="Z1237">
        <f>ROUND(Table_hqolymsql14p_BridgeInventoryLocation_BRIDGEUNDERLOCATIONS[[#This Row],[VCMIN]] / 100, 0) * 12 + MOD(Table_hqolymsql14p_BridgeInventoryLocation_BRIDGEUNDERLOCATIONS[[#This Row],[VCMIN]], 100)</f>
        <v>223</v>
      </c>
      <c r="AA1237">
        <f>Table_hqolymsql14p_BridgeInventoryLocation_BRIDGEUNDERLOCATIONS[[#This Row],[VCMIN_Inches]]-3</f>
        <v>220</v>
      </c>
      <c r="AB1237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238" spans="1:28" x14ac:dyDescent="0.3">
      <c r="A1238">
        <v>1237</v>
      </c>
      <c r="B1238" t="s">
        <v>3686</v>
      </c>
      <c r="C1238" t="s">
        <v>3687</v>
      </c>
      <c r="D1238" t="s">
        <v>2314</v>
      </c>
      <c r="E1238">
        <v>0.109</v>
      </c>
      <c r="G1238">
        <v>0</v>
      </c>
      <c r="H1238" t="s">
        <v>3740</v>
      </c>
      <c r="I1238">
        <v>0.11</v>
      </c>
      <c r="J1238" t="s">
        <v>34</v>
      </c>
      <c r="K1238">
        <v>47.577480999999999</v>
      </c>
      <c r="L1238">
        <v>-122.141195</v>
      </c>
      <c r="M1238" t="s">
        <v>3741</v>
      </c>
      <c r="N1238" t="s">
        <v>3690</v>
      </c>
      <c r="O1238" t="s">
        <v>535</v>
      </c>
      <c r="P1238">
        <v>266</v>
      </c>
      <c r="Q1238">
        <v>1707</v>
      </c>
      <c r="R1238">
        <v>1707</v>
      </c>
      <c r="S1238">
        <v>1707</v>
      </c>
      <c r="T1238">
        <v>1707</v>
      </c>
      <c r="W1238">
        <v>9999</v>
      </c>
      <c r="X1238" t="s">
        <v>89</v>
      </c>
      <c r="Y1238">
        <v>1</v>
      </c>
      <c r="Z1238">
        <f>ROUND(Table_hqolymsql14p_BridgeInventoryLocation_BRIDGEUNDERLOCATIONS[[#This Row],[VCMIN]] / 100, 0) * 12 + MOD(Table_hqolymsql14p_BridgeInventoryLocation_BRIDGEUNDERLOCATIONS[[#This Row],[VCMIN]], 100)</f>
        <v>211</v>
      </c>
      <c r="AA1238">
        <f>Table_hqolymsql14p_BridgeInventoryLocation_BRIDGEUNDERLOCATIONS[[#This Row],[VCMIN_Inches]]-3</f>
        <v>208</v>
      </c>
      <c r="AB123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239" spans="1:28" x14ac:dyDescent="0.3">
      <c r="A1239">
        <v>1238</v>
      </c>
      <c r="B1239" t="s">
        <v>223</v>
      </c>
      <c r="C1239" t="s">
        <v>224</v>
      </c>
      <c r="D1239" t="s">
        <v>2314</v>
      </c>
      <c r="E1239">
        <v>0.14099999999999999</v>
      </c>
      <c r="G1239">
        <v>0</v>
      </c>
      <c r="H1239" t="s">
        <v>3742</v>
      </c>
      <c r="I1239">
        <v>0.14000000000000001</v>
      </c>
      <c r="J1239" t="s">
        <v>34</v>
      </c>
      <c r="K1239">
        <v>45.638666000000001</v>
      </c>
      <c r="L1239">
        <v>-122.662221</v>
      </c>
      <c r="M1239" t="s">
        <v>3743</v>
      </c>
      <c r="N1239" t="s">
        <v>226</v>
      </c>
      <c r="O1239" t="s">
        <v>113</v>
      </c>
      <c r="P1239">
        <v>253</v>
      </c>
      <c r="Q1239">
        <v>1705</v>
      </c>
      <c r="R1239">
        <v>1705</v>
      </c>
      <c r="U1239">
        <v>1705</v>
      </c>
      <c r="V1239">
        <v>1705</v>
      </c>
      <c r="W1239">
        <v>9999</v>
      </c>
      <c r="X1239" t="s">
        <v>89</v>
      </c>
      <c r="Y1239">
        <v>1</v>
      </c>
      <c r="Z1239">
        <f>ROUND(Table_hqolymsql14p_BridgeInventoryLocation_BRIDGEUNDERLOCATIONS[[#This Row],[VCMIN]] / 100, 0) * 12 + MOD(Table_hqolymsql14p_BridgeInventoryLocation_BRIDGEUNDERLOCATIONS[[#This Row],[VCMIN]], 100)</f>
        <v>209</v>
      </c>
      <c r="AA1239">
        <f>Table_hqolymsql14p_BridgeInventoryLocation_BRIDGEUNDERLOCATIONS[[#This Row],[VCMIN_Inches]]-3</f>
        <v>206</v>
      </c>
      <c r="AB1239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240" spans="1:28" x14ac:dyDescent="0.3">
      <c r="A1240">
        <v>1239</v>
      </c>
      <c r="B1240" t="s">
        <v>913</v>
      </c>
      <c r="C1240" t="s">
        <v>914</v>
      </c>
      <c r="D1240" t="s">
        <v>2314</v>
      </c>
      <c r="E1240">
        <v>30.95</v>
      </c>
      <c r="G1240">
        <v>0</v>
      </c>
      <c r="H1240" t="s">
        <v>33</v>
      </c>
      <c r="I1240">
        <v>32.56</v>
      </c>
      <c r="J1240" t="s">
        <v>34</v>
      </c>
      <c r="K1240">
        <v>47.473224000000002</v>
      </c>
      <c r="L1240">
        <v>-121.758386</v>
      </c>
      <c r="M1240" t="s">
        <v>915</v>
      </c>
      <c r="N1240" t="s">
        <v>916</v>
      </c>
      <c r="O1240" t="s">
        <v>37</v>
      </c>
      <c r="P1240">
        <v>311</v>
      </c>
      <c r="Q1240">
        <v>1606</v>
      </c>
      <c r="R1240">
        <v>1606</v>
      </c>
      <c r="S1240">
        <v>1606</v>
      </c>
      <c r="T1240">
        <v>1606</v>
      </c>
      <c r="U1240">
        <v>1606</v>
      </c>
      <c r="V1240">
        <v>1606</v>
      </c>
      <c r="W1240">
        <v>9999</v>
      </c>
      <c r="X1240" t="s">
        <v>38</v>
      </c>
      <c r="Y1240">
        <v>1</v>
      </c>
      <c r="Z1240">
        <f>ROUND(Table_hqolymsql14p_BridgeInventoryLocation_BRIDGEUNDERLOCATIONS[[#This Row],[VCMIN]] / 100, 0) * 12 + MOD(Table_hqolymsql14p_BridgeInventoryLocation_BRIDGEUNDERLOCATIONS[[#This Row],[VCMIN]], 100)</f>
        <v>198</v>
      </c>
      <c r="AA1240">
        <f>Table_hqolymsql14p_BridgeInventoryLocation_BRIDGEUNDERLOCATIONS[[#This Row],[VCMIN_Inches]]-3</f>
        <v>195</v>
      </c>
      <c r="AB124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241" spans="1:28" x14ac:dyDescent="0.3">
      <c r="A1241">
        <v>1240</v>
      </c>
      <c r="B1241" t="s">
        <v>1662</v>
      </c>
      <c r="C1241" t="s">
        <v>1663</v>
      </c>
      <c r="D1241" t="s">
        <v>2314</v>
      </c>
      <c r="E1241">
        <v>20.3</v>
      </c>
      <c r="G1241">
        <v>0</v>
      </c>
      <c r="H1241" t="s">
        <v>98</v>
      </c>
      <c r="I1241">
        <v>20.309999999999999</v>
      </c>
      <c r="J1241" t="s">
        <v>34</v>
      </c>
      <c r="K1241">
        <v>47.710115999999999</v>
      </c>
      <c r="L1241">
        <v>-122.182339</v>
      </c>
      <c r="M1241" t="s">
        <v>1664</v>
      </c>
      <c r="N1241" t="s">
        <v>1665</v>
      </c>
      <c r="O1241" t="s">
        <v>101</v>
      </c>
      <c r="P1241">
        <v>442</v>
      </c>
      <c r="Q1241">
        <v>1604</v>
      </c>
      <c r="R1241">
        <v>1601</v>
      </c>
      <c r="S1241">
        <v>1604</v>
      </c>
      <c r="T1241">
        <v>1601</v>
      </c>
      <c r="U1241">
        <v>1605</v>
      </c>
      <c r="V1241">
        <v>1604</v>
      </c>
      <c r="W1241">
        <v>9999</v>
      </c>
      <c r="X1241" t="s">
        <v>38</v>
      </c>
      <c r="Y1241">
        <v>1</v>
      </c>
      <c r="Z1241">
        <f>ROUND(Table_hqolymsql14p_BridgeInventoryLocation_BRIDGEUNDERLOCATIONS[[#This Row],[VCMIN]] / 100, 0) * 12 + MOD(Table_hqolymsql14p_BridgeInventoryLocation_BRIDGEUNDERLOCATIONS[[#This Row],[VCMIN]], 100)</f>
        <v>193</v>
      </c>
      <c r="AA1241">
        <f>Table_hqolymsql14p_BridgeInventoryLocation_BRIDGEUNDERLOCATIONS[[#This Row],[VCMIN_Inches]]-3</f>
        <v>190</v>
      </c>
      <c r="AB1241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242" spans="1:28" x14ac:dyDescent="0.3">
      <c r="A1242">
        <v>1241</v>
      </c>
      <c r="B1242" t="s">
        <v>338</v>
      </c>
      <c r="C1242" t="s">
        <v>339</v>
      </c>
      <c r="D1242" t="s">
        <v>2314</v>
      </c>
      <c r="E1242">
        <v>0.19500000000000001</v>
      </c>
      <c r="G1242">
        <v>0</v>
      </c>
      <c r="H1242" t="s">
        <v>3744</v>
      </c>
      <c r="I1242">
        <v>0.19</v>
      </c>
      <c r="J1242" t="s">
        <v>34</v>
      </c>
      <c r="K1242">
        <v>48.097617</v>
      </c>
      <c r="L1242">
        <v>-122.185164</v>
      </c>
      <c r="M1242" t="s">
        <v>3745</v>
      </c>
      <c r="N1242" t="s">
        <v>341</v>
      </c>
      <c r="O1242" t="s">
        <v>113</v>
      </c>
      <c r="P1242">
        <v>294</v>
      </c>
      <c r="Q1242">
        <v>1701</v>
      </c>
      <c r="R1242">
        <v>1701</v>
      </c>
      <c r="U1242">
        <v>1701</v>
      </c>
      <c r="V1242">
        <v>1701</v>
      </c>
      <c r="W1242">
        <v>9999</v>
      </c>
      <c r="X1242" t="s">
        <v>239</v>
      </c>
      <c r="Y1242">
        <v>1</v>
      </c>
      <c r="Z1242">
        <f>ROUND(Table_hqolymsql14p_BridgeInventoryLocation_BRIDGEUNDERLOCATIONS[[#This Row],[VCMIN]] / 100, 0) * 12 + MOD(Table_hqolymsql14p_BridgeInventoryLocation_BRIDGEUNDERLOCATIONS[[#This Row],[VCMIN]], 100)</f>
        <v>205</v>
      </c>
      <c r="AA1242">
        <f>Table_hqolymsql14p_BridgeInventoryLocation_BRIDGEUNDERLOCATIONS[[#This Row],[VCMIN_Inches]]-3</f>
        <v>202</v>
      </c>
      <c r="AB124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43" spans="1:28" x14ac:dyDescent="0.3">
      <c r="A1243">
        <v>1242</v>
      </c>
      <c r="B1243" t="s">
        <v>650</v>
      </c>
      <c r="C1243" t="s">
        <v>651</v>
      </c>
      <c r="D1243" t="s">
        <v>2314</v>
      </c>
      <c r="E1243">
        <v>0.34100000000000003</v>
      </c>
      <c r="G1243">
        <v>0</v>
      </c>
      <c r="H1243" t="s">
        <v>3746</v>
      </c>
      <c r="I1243">
        <v>0.34</v>
      </c>
      <c r="J1243" t="s">
        <v>34</v>
      </c>
      <c r="K1243">
        <v>47.794082000000003</v>
      </c>
      <c r="L1243">
        <v>-122.21193700000001</v>
      </c>
      <c r="M1243" t="s">
        <v>3747</v>
      </c>
      <c r="N1243" t="s">
        <v>653</v>
      </c>
      <c r="O1243" t="s">
        <v>101</v>
      </c>
      <c r="P1243">
        <v>606</v>
      </c>
      <c r="Q1243">
        <v>1803</v>
      </c>
      <c r="R1243">
        <v>1803</v>
      </c>
      <c r="S1243">
        <v>1803</v>
      </c>
      <c r="T1243">
        <v>1803</v>
      </c>
      <c r="W1243">
        <v>9999</v>
      </c>
      <c r="X1243" t="s">
        <v>89</v>
      </c>
      <c r="Y1243">
        <v>1</v>
      </c>
      <c r="Z1243">
        <f>ROUND(Table_hqolymsql14p_BridgeInventoryLocation_BRIDGEUNDERLOCATIONS[[#This Row],[VCMIN]] / 100, 0) * 12 + MOD(Table_hqolymsql14p_BridgeInventoryLocation_BRIDGEUNDERLOCATIONS[[#This Row],[VCMIN]], 100)</f>
        <v>219</v>
      </c>
      <c r="AA1243">
        <f>Table_hqolymsql14p_BridgeInventoryLocation_BRIDGEUNDERLOCATIONS[[#This Row],[VCMIN_Inches]]-3</f>
        <v>216</v>
      </c>
      <c r="AB1243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244" spans="1:28" x14ac:dyDescent="0.3">
      <c r="A1244">
        <v>1243</v>
      </c>
      <c r="B1244" t="s">
        <v>2557</v>
      </c>
      <c r="C1244" t="s">
        <v>2558</v>
      </c>
      <c r="D1244" t="s">
        <v>2314</v>
      </c>
      <c r="E1244">
        <v>0.13600000000000001</v>
      </c>
      <c r="G1244">
        <v>0</v>
      </c>
      <c r="H1244" t="s">
        <v>2796</v>
      </c>
      <c r="I1244">
        <v>0.14000000000000001</v>
      </c>
      <c r="J1244" t="s">
        <v>34</v>
      </c>
      <c r="K1244">
        <v>47.579120000000003</v>
      </c>
      <c r="L1244">
        <v>-122.151065</v>
      </c>
      <c r="M1244" t="s">
        <v>3748</v>
      </c>
      <c r="N1244" t="s">
        <v>2560</v>
      </c>
      <c r="O1244" t="s">
        <v>37</v>
      </c>
      <c r="P1244">
        <v>1012</v>
      </c>
      <c r="Q1244">
        <v>1704</v>
      </c>
      <c r="R1244">
        <v>1704</v>
      </c>
      <c r="S1244">
        <v>1704</v>
      </c>
      <c r="T1244">
        <v>1704</v>
      </c>
      <c r="W1244">
        <v>9999</v>
      </c>
      <c r="X1244" t="s">
        <v>89</v>
      </c>
      <c r="Y1244">
        <v>1</v>
      </c>
      <c r="Z1244">
        <f>ROUND(Table_hqolymsql14p_BridgeInventoryLocation_BRIDGEUNDERLOCATIONS[[#This Row],[VCMIN]] / 100, 0) * 12 + MOD(Table_hqolymsql14p_BridgeInventoryLocation_BRIDGEUNDERLOCATIONS[[#This Row],[VCMIN]], 100)</f>
        <v>208</v>
      </c>
      <c r="AA1244">
        <f>Table_hqolymsql14p_BridgeInventoryLocation_BRIDGEUNDERLOCATIONS[[#This Row],[VCMIN_Inches]]-3</f>
        <v>205</v>
      </c>
      <c r="AB124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245" spans="1:28" x14ac:dyDescent="0.3">
      <c r="A1245">
        <v>1244</v>
      </c>
      <c r="B1245" t="s">
        <v>956</v>
      </c>
      <c r="C1245" t="s">
        <v>957</v>
      </c>
      <c r="D1245" t="s">
        <v>2314</v>
      </c>
      <c r="E1245">
        <v>53.61</v>
      </c>
      <c r="G1245">
        <v>0</v>
      </c>
      <c r="H1245" t="s">
        <v>92</v>
      </c>
      <c r="I1245">
        <v>53.64</v>
      </c>
      <c r="J1245" t="s">
        <v>34</v>
      </c>
      <c r="K1245">
        <v>46.394514000000001</v>
      </c>
      <c r="L1245">
        <v>-120.24891700000001</v>
      </c>
      <c r="M1245" t="s">
        <v>168</v>
      </c>
      <c r="N1245" t="s">
        <v>958</v>
      </c>
      <c r="O1245" t="s">
        <v>95</v>
      </c>
      <c r="P1245">
        <v>532</v>
      </c>
      <c r="Q1245">
        <v>1907</v>
      </c>
      <c r="R1245">
        <v>1809</v>
      </c>
      <c r="S1245">
        <v>1907</v>
      </c>
      <c r="T1245">
        <v>1809</v>
      </c>
      <c r="U1245">
        <v>2103</v>
      </c>
      <c r="V1245">
        <v>2006</v>
      </c>
      <c r="W1245">
        <v>9999</v>
      </c>
      <c r="X1245" t="s">
        <v>38</v>
      </c>
      <c r="Y1245">
        <v>1</v>
      </c>
      <c r="Z1245">
        <f>ROUND(Table_hqolymsql14p_BridgeInventoryLocation_BRIDGEUNDERLOCATIONS[[#This Row],[VCMIN]] / 100, 0) * 12 + MOD(Table_hqolymsql14p_BridgeInventoryLocation_BRIDGEUNDERLOCATIONS[[#This Row],[VCMIN]], 100)</f>
        <v>225</v>
      </c>
      <c r="AA1245">
        <f>Table_hqolymsql14p_BridgeInventoryLocation_BRIDGEUNDERLOCATIONS[[#This Row],[VCMIN_Inches]]-3</f>
        <v>222</v>
      </c>
      <c r="AB1245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1246" spans="1:28" x14ac:dyDescent="0.3">
      <c r="A1246">
        <v>1245</v>
      </c>
      <c r="B1246" t="s">
        <v>837</v>
      </c>
      <c r="C1246" t="s">
        <v>838</v>
      </c>
      <c r="D1246" t="s">
        <v>2314</v>
      </c>
      <c r="E1246">
        <v>0.159</v>
      </c>
      <c r="G1246">
        <v>0</v>
      </c>
      <c r="H1246" t="s">
        <v>3749</v>
      </c>
      <c r="I1246">
        <v>0.16</v>
      </c>
      <c r="J1246" t="s">
        <v>34</v>
      </c>
      <c r="K1246">
        <v>47.615425000000002</v>
      </c>
      <c r="L1246">
        <v>-122.189336</v>
      </c>
      <c r="M1246" t="s">
        <v>3750</v>
      </c>
      <c r="N1246" t="s">
        <v>840</v>
      </c>
      <c r="O1246" t="s">
        <v>841</v>
      </c>
      <c r="P1246">
        <v>243</v>
      </c>
      <c r="Q1246">
        <v>1807</v>
      </c>
      <c r="R1246">
        <v>1807</v>
      </c>
      <c r="U1246">
        <v>1807</v>
      </c>
      <c r="V1246">
        <v>1807</v>
      </c>
      <c r="W1246">
        <v>9999</v>
      </c>
      <c r="X1246" t="s">
        <v>239</v>
      </c>
      <c r="Y1246">
        <v>1</v>
      </c>
      <c r="Z1246">
        <f>ROUND(Table_hqolymsql14p_BridgeInventoryLocation_BRIDGEUNDERLOCATIONS[[#This Row],[VCMIN]] / 100, 0) * 12 + MOD(Table_hqolymsql14p_BridgeInventoryLocation_BRIDGEUNDERLOCATIONS[[#This Row],[VCMIN]], 100)</f>
        <v>223</v>
      </c>
      <c r="AA1246">
        <f>Table_hqolymsql14p_BridgeInventoryLocation_BRIDGEUNDERLOCATIONS[[#This Row],[VCMIN_Inches]]-3</f>
        <v>220</v>
      </c>
      <c r="AB1246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247" spans="1:28" x14ac:dyDescent="0.3">
      <c r="A1247">
        <v>1246</v>
      </c>
      <c r="B1247" t="s">
        <v>3199</v>
      </c>
      <c r="C1247" t="s">
        <v>3200</v>
      </c>
      <c r="D1247" t="s">
        <v>2314</v>
      </c>
      <c r="E1247">
        <v>7.31</v>
      </c>
      <c r="G1247">
        <v>0</v>
      </c>
      <c r="H1247" t="s">
        <v>33</v>
      </c>
      <c r="I1247">
        <v>9.25</v>
      </c>
      <c r="J1247" t="s">
        <v>34</v>
      </c>
      <c r="K1247">
        <v>47.579084000000002</v>
      </c>
      <c r="L1247">
        <v>-122.18894</v>
      </c>
      <c r="M1247" t="s">
        <v>3201</v>
      </c>
      <c r="N1247" t="s">
        <v>3202</v>
      </c>
      <c r="O1247" t="s">
        <v>3203</v>
      </c>
      <c r="P1247">
        <v>1929</v>
      </c>
      <c r="Q1247">
        <v>1810</v>
      </c>
      <c r="R1247">
        <v>1810</v>
      </c>
      <c r="S1247">
        <v>1810</v>
      </c>
      <c r="T1247">
        <v>1810</v>
      </c>
      <c r="U1247">
        <v>2008</v>
      </c>
      <c r="V1247">
        <v>1700</v>
      </c>
      <c r="W1247">
        <v>9999</v>
      </c>
      <c r="X1247" t="s">
        <v>38</v>
      </c>
      <c r="Y1247">
        <v>1</v>
      </c>
      <c r="Z1247">
        <f>ROUND(Table_hqolymsql14p_BridgeInventoryLocation_BRIDGEUNDERLOCATIONS[[#This Row],[VCMIN]] / 100, 0) * 12 + MOD(Table_hqolymsql14p_BridgeInventoryLocation_BRIDGEUNDERLOCATIONS[[#This Row],[VCMIN]], 100)</f>
        <v>226</v>
      </c>
      <c r="AA1247">
        <f>Table_hqolymsql14p_BridgeInventoryLocation_BRIDGEUNDERLOCATIONS[[#This Row],[VCMIN_Inches]]-3</f>
        <v>223</v>
      </c>
      <c r="AB1247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248" spans="1:28" x14ac:dyDescent="0.3">
      <c r="A1248">
        <v>1247</v>
      </c>
      <c r="B1248" t="s">
        <v>1670</v>
      </c>
      <c r="C1248" t="s">
        <v>1671</v>
      </c>
      <c r="D1248" t="s">
        <v>2314</v>
      </c>
      <c r="E1248">
        <v>1.8720000000000001</v>
      </c>
      <c r="G1248">
        <v>0</v>
      </c>
      <c r="H1248" t="s">
        <v>1470</v>
      </c>
      <c r="I1248">
        <v>2.2599999999999998</v>
      </c>
      <c r="J1248" t="s">
        <v>34</v>
      </c>
      <c r="K1248">
        <v>47.463571999999999</v>
      </c>
      <c r="L1248">
        <v>-122.29474</v>
      </c>
      <c r="M1248" t="s">
        <v>1672</v>
      </c>
      <c r="N1248" t="s">
        <v>810</v>
      </c>
      <c r="O1248" t="s">
        <v>1673</v>
      </c>
      <c r="P1248">
        <v>609</v>
      </c>
      <c r="Q1248">
        <v>1706</v>
      </c>
      <c r="R1248">
        <v>1701</v>
      </c>
      <c r="S1248">
        <v>1706</v>
      </c>
      <c r="T1248">
        <v>1701</v>
      </c>
      <c r="U1248">
        <v>1900</v>
      </c>
      <c r="V1248">
        <v>1803</v>
      </c>
      <c r="W1248">
        <v>9999</v>
      </c>
      <c r="X1248" t="s">
        <v>38</v>
      </c>
      <c r="Y1248">
        <v>1</v>
      </c>
      <c r="Z1248">
        <f>ROUND(Table_hqolymsql14p_BridgeInventoryLocation_BRIDGEUNDERLOCATIONS[[#This Row],[VCMIN]] / 100, 0) * 12 + MOD(Table_hqolymsql14p_BridgeInventoryLocation_BRIDGEUNDERLOCATIONS[[#This Row],[VCMIN]], 100)</f>
        <v>205</v>
      </c>
      <c r="AA1248">
        <f>Table_hqolymsql14p_BridgeInventoryLocation_BRIDGEUNDERLOCATIONS[[#This Row],[VCMIN_Inches]]-3</f>
        <v>202</v>
      </c>
      <c r="AB1248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49" spans="1:28" x14ac:dyDescent="0.3">
      <c r="A1249">
        <v>1248</v>
      </c>
      <c r="B1249" t="s">
        <v>1011</v>
      </c>
      <c r="C1249" t="s">
        <v>1012</v>
      </c>
      <c r="D1249" t="s">
        <v>2314</v>
      </c>
      <c r="E1249">
        <v>132.44999999999999</v>
      </c>
      <c r="G1249">
        <v>0</v>
      </c>
      <c r="H1249" t="s">
        <v>110</v>
      </c>
      <c r="I1249">
        <v>132.38999999999999</v>
      </c>
      <c r="J1249" t="s">
        <v>34</v>
      </c>
      <c r="K1249">
        <v>47.230364999999999</v>
      </c>
      <c r="L1249">
        <v>-122.46063700000001</v>
      </c>
      <c r="M1249" t="s">
        <v>1013</v>
      </c>
      <c r="N1249" t="s">
        <v>530</v>
      </c>
      <c r="O1249" t="s">
        <v>113</v>
      </c>
      <c r="P1249">
        <v>1061</v>
      </c>
      <c r="Q1249">
        <v>2405</v>
      </c>
      <c r="R1249">
        <v>2200</v>
      </c>
      <c r="S1249">
        <v>2405</v>
      </c>
      <c r="T1249">
        <v>2200</v>
      </c>
      <c r="U1249">
        <v>2007</v>
      </c>
      <c r="V1249">
        <v>1608</v>
      </c>
      <c r="W1249">
        <v>9999</v>
      </c>
      <c r="X1249" t="s">
        <v>38</v>
      </c>
      <c r="Y1249">
        <v>1</v>
      </c>
      <c r="Z1249">
        <f>ROUND(Table_hqolymsql14p_BridgeInventoryLocation_BRIDGEUNDERLOCATIONS[[#This Row],[VCMIN]] / 100, 0) * 12 + MOD(Table_hqolymsql14p_BridgeInventoryLocation_BRIDGEUNDERLOCATIONS[[#This Row],[VCMIN]], 100)</f>
        <v>264</v>
      </c>
      <c r="AA1249">
        <f>Table_hqolymsql14p_BridgeInventoryLocation_BRIDGEUNDERLOCATIONS[[#This Row],[VCMIN_Inches]]-3</f>
        <v>261</v>
      </c>
      <c r="AB1249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1250" spans="1:28" x14ac:dyDescent="0.3">
      <c r="A1250">
        <v>1249</v>
      </c>
      <c r="B1250" t="s">
        <v>1193</v>
      </c>
      <c r="C1250" t="s">
        <v>1194</v>
      </c>
      <c r="D1250" t="s">
        <v>2314</v>
      </c>
      <c r="E1250">
        <v>131.88999999999999</v>
      </c>
      <c r="G1250">
        <v>0</v>
      </c>
      <c r="H1250" t="s">
        <v>110</v>
      </c>
      <c r="I1250">
        <v>131.83000000000001</v>
      </c>
      <c r="J1250" t="s">
        <v>34</v>
      </c>
      <c r="K1250">
        <v>47.223011</v>
      </c>
      <c r="L1250">
        <v>-122.463278</v>
      </c>
      <c r="M1250" t="s">
        <v>1195</v>
      </c>
      <c r="N1250" t="s">
        <v>1196</v>
      </c>
      <c r="O1250" t="s">
        <v>113</v>
      </c>
      <c r="P1250">
        <v>324</v>
      </c>
      <c r="Q1250">
        <v>1704</v>
      </c>
      <c r="R1250">
        <v>1704</v>
      </c>
      <c r="S1250">
        <v>1704</v>
      </c>
      <c r="T1250">
        <v>1704</v>
      </c>
      <c r="U1250">
        <v>1704</v>
      </c>
      <c r="V1250">
        <v>1704</v>
      </c>
      <c r="W1250">
        <v>9999</v>
      </c>
      <c r="X1250" t="s">
        <v>38</v>
      </c>
      <c r="Y1250">
        <v>1</v>
      </c>
      <c r="Z1250">
        <f>ROUND(Table_hqolymsql14p_BridgeInventoryLocation_BRIDGEUNDERLOCATIONS[[#This Row],[VCMIN]] / 100, 0) * 12 + MOD(Table_hqolymsql14p_BridgeInventoryLocation_BRIDGEUNDERLOCATIONS[[#This Row],[VCMIN]], 100)</f>
        <v>208</v>
      </c>
      <c r="AA1250">
        <f>Table_hqolymsql14p_BridgeInventoryLocation_BRIDGEUNDERLOCATIONS[[#This Row],[VCMIN_Inches]]-3</f>
        <v>205</v>
      </c>
      <c r="AB125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251" spans="1:28" x14ac:dyDescent="0.3">
      <c r="A1251">
        <v>1250</v>
      </c>
      <c r="B1251" t="s">
        <v>3751</v>
      </c>
      <c r="C1251" t="s">
        <v>3752</v>
      </c>
      <c r="D1251" t="s">
        <v>2314</v>
      </c>
      <c r="E1251">
        <v>11.96</v>
      </c>
      <c r="G1251">
        <v>0</v>
      </c>
      <c r="H1251" t="s">
        <v>3753</v>
      </c>
      <c r="I1251">
        <v>11.96</v>
      </c>
      <c r="J1251" t="s">
        <v>34</v>
      </c>
      <c r="K1251">
        <v>47.130115000000004</v>
      </c>
      <c r="L1251">
        <v>-123.099064</v>
      </c>
      <c r="M1251" t="s">
        <v>3754</v>
      </c>
      <c r="N1251" t="s">
        <v>107</v>
      </c>
      <c r="O1251" t="s">
        <v>3755</v>
      </c>
      <c r="P1251">
        <v>109</v>
      </c>
      <c r="Q1251">
        <v>1607</v>
      </c>
      <c r="R1251">
        <v>1607</v>
      </c>
      <c r="S1251">
        <v>1607</v>
      </c>
      <c r="T1251">
        <v>1607</v>
      </c>
      <c r="W1251">
        <v>9999</v>
      </c>
      <c r="X1251" t="s">
        <v>38</v>
      </c>
      <c r="Y1251">
        <v>1</v>
      </c>
      <c r="Z1251">
        <f>ROUND(Table_hqolymsql14p_BridgeInventoryLocation_BRIDGEUNDERLOCATIONS[[#This Row],[VCMIN]] / 100, 0) * 12 + MOD(Table_hqolymsql14p_BridgeInventoryLocation_BRIDGEUNDERLOCATIONS[[#This Row],[VCMIN]], 100)</f>
        <v>199</v>
      </c>
      <c r="AA1251">
        <f>Table_hqolymsql14p_BridgeInventoryLocation_BRIDGEUNDERLOCATIONS[[#This Row],[VCMIN_Inches]]-3</f>
        <v>196</v>
      </c>
      <c r="AB125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52" spans="1:28" x14ac:dyDescent="0.3">
      <c r="A1252">
        <v>1251</v>
      </c>
      <c r="B1252" t="s">
        <v>1670</v>
      </c>
      <c r="C1252" t="s">
        <v>1671</v>
      </c>
      <c r="D1252" t="s">
        <v>2314</v>
      </c>
      <c r="E1252">
        <v>0</v>
      </c>
      <c r="G1252">
        <v>0</v>
      </c>
      <c r="H1252" t="s">
        <v>3541</v>
      </c>
      <c r="I1252">
        <v>0</v>
      </c>
      <c r="J1252" t="s">
        <v>34</v>
      </c>
      <c r="K1252">
        <v>47.463301000000001</v>
      </c>
      <c r="L1252">
        <v>-122.283002</v>
      </c>
      <c r="M1252" t="s">
        <v>3756</v>
      </c>
      <c r="N1252" t="s">
        <v>810</v>
      </c>
      <c r="O1252" t="s">
        <v>1673</v>
      </c>
      <c r="P1252">
        <v>609</v>
      </c>
      <c r="Q1252">
        <v>2500</v>
      </c>
      <c r="R1252">
        <v>2500</v>
      </c>
      <c r="U1252">
        <v>2500</v>
      </c>
      <c r="V1252">
        <v>2500</v>
      </c>
      <c r="W1252">
        <v>9999</v>
      </c>
      <c r="X1252" t="s">
        <v>89</v>
      </c>
      <c r="Y1252">
        <v>1</v>
      </c>
      <c r="Z1252">
        <f>ROUND(Table_hqolymsql14p_BridgeInventoryLocation_BRIDGEUNDERLOCATIONS[[#This Row],[VCMIN]] / 100, 0) * 12 + MOD(Table_hqolymsql14p_BridgeInventoryLocation_BRIDGEUNDERLOCATIONS[[#This Row],[VCMIN]], 100)</f>
        <v>300</v>
      </c>
      <c r="AA1252">
        <f>Table_hqolymsql14p_BridgeInventoryLocation_BRIDGEUNDERLOCATIONS[[#This Row],[VCMIN_Inches]]-3</f>
        <v>297</v>
      </c>
      <c r="AB1252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253" spans="1:28" x14ac:dyDescent="0.3">
      <c r="A1253">
        <v>1252</v>
      </c>
      <c r="B1253" t="s">
        <v>3757</v>
      </c>
      <c r="C1253" t="s">
        <v>3758</v>
      </c>
      <c r="D1253" t="s">
        <v>2314</v>
      </c>
      <c r="E1253">
        <v>62.441000000000003</v>
      </c>
      <c r="G1253">
        <v>0</v>
      </c>
      <c r="H1253" t="s">
        <v>481</v>
      </c>
      <c r="I1253">
        <v>64.3</v>
      </c>
      <c r="J1253" t="s">
        <v>34</v>
      </c>
      <c r="K1253">
        <v>47.232908999999999</v>
      </c>
      <c r="L1253">
        <v>-117.358701</v>
      </c>
      <c r="M1253" t="s">
        <v>3759</v>
      </c>
      <c r="N1253" t="s">
        <v>3760</v>
      </c>
      <c r="O1253" t="s">
        <v>569</v>
      </c>
      <c r="P1253">
        <v>143</v>
      </c>
      <c r="Q1253">
        <v>2402</v>
      </c>
      <c r="R1253">
        <v>2311</v>
      </c>
      <c r="S1253">
        <v>2402</v>
      </c>
      <c r="T1253">
        <v>2311</v>
      </c>
      <c r="W1253">
        <v>9999</v>
      </c>
      <c r="X1253" t="s">
        <v>38</v>
      </c>
      <c r="Y1253">
        <v>1</v>
      </c>
      <c r="Z1253">
        <f>ROUND(Table_hqolymsql14p_BridgeInventoryLocation_BRIDGEUNDERLOCATIONS[[#This Row],[VCMIN]] / 100, 0) * 12 + MOD(Table_hqolymsql14p_BridgeInventoryLocation_BRIDGEUNDERLOCATIONS[[#This Row],[VCMIN]], 100)</f>
        <v>287</v>
      </c>
      <c r="AA1253">
        <f>Table_hqolymsql14p_BridgeInventoryLocation_BRIDGEUNDERLOCATIONS[[#This Row],[VCMIN_Inches]]-3</f>
        <v>284</v>
      </c>
      <c r="AB1253">
        <f>(TRUNC((Table_hqolymsql14p_BridgeInventoryLocation_BRIDGEUNDERLOCATIONS[[#This Row],[Reported Inches]]/12))*100) + MOD(Table_hqolymsql14p_BridgeInventoryLocation_BRIDGEUNDERLOCATIONS[[#This Row],[Reported Inches]], 12)</f>
        <v>2308</v>
      </c>
    </row>
    <row r="1254" spans="1:28" x14ac:dyDescent="0.3">
      <c r="A1254">
        <v>1253</v>
      </c>
      <c r="B1254" t="s">
        <v>3761</v>
      </c>
      <c r="C1254" t="s">
        <v>3762</v>
      </c>
      <c r="D1254" t="s">
        <v>2314</v>
      </c>
      <c r="E1254">
        <v>0.15</v>
      </c>
      <c r="G1254">
        <v>0</v>
      </c>
      <c r="H1254" t="s">
        <v>3763</v>
      </c>
      <c r="I1254">
        <v>0.15</v>
      </c>
      <c r="J1254" t="s">
        <v>34</v>
      </c>
      <c r="K1254">
        <v>47.679203999999999</v>
      </c>
      <c r="L1254">
        <v>-122.184183</v>
      </c>
      <c r="M1254" t="s">
        <v>3764</v>
      </c>
      <c r="N1254" t="s">
        <v>3765</v>
      </c>
      <c r="O1254" t="s">
        <v>3766</v>
      </c>
      <c r="P1254">
        <v>211</v>
      </c>
      <c r="Q1254">
        <v>1607</v>
      </c>
      <c r="R1254">
        <v>1607</v>
      </c>
      <c r="S1254">
        <v>1607</v>
      </c>
      <c r="T1254">
        <v>1607</v>
      </c>
      <c r="W1254">
        <v>9999</v>
      </c>
      <c r="X1254" t="s">
        <v>38</v>
      </c>
      <c r="Y1254">
        <v>1</v>
      </c>
      <c r="Z1254">
        <f>ROUND(Table_hqolymsql14p_BridgeInventoryLocation_BRIDGEUNDERLOCATIONS[[#This Row],[VCMIN]] / 100, 0) * 12 + MOD(Table_hqolymsql14p_BridgeInventoryLocation_BRIDGEUNDERLOCATIONS[[#This Row],[VCMIN]], 100)</f>
        <v>199</v>
      </c>
      <c r="AA1254">
        <f>Table_hqolymsql14p_BridgeInventoryLocation_BRIDGEUNDERLOCATIONS[[#This Row],[VCMIN_Inches]]-3</f>
        <v>196</v>
      </c>
      <c r="AB125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55" spans="1:28" x14ac:dyDescent="0.3">
      <c r="A1255">
        <v>1254</v>
      </c>
      <c r="B1255" t="s">
        <v>505</v>
      </c>
      <c r="C1255" t="s">
        <v>506</v>
      </c>
      <c r="D1255" t="s">
        <v>2314</v>
      </c>
      <c r="E1255">
        <v>109.746</v>
      </c>
      <c r="G1255">
        <v>0</v>
      </c>
      <c r="H1255" t="s">
        <v>33</v>
      </c>
      <c r="I1255">
        <v>111.47</v>
      </c>
      <c r="J1255" t="s">
        <v>34</v>
      </c>
      <c r="K1255">
        <v>46.970433</v>
      </c>
      <c r="L1255">
        <v>-120.49805000000001</v>
      </c>
      <c r="M1255" t="s">
        <v>507</v>
      </c>
      <c r="N1255" t="s">
        <v>508</v>
      </c>
      <c r="O1255" t="s">
        <v>37</v>
      </c>
      <c r="P1255">
        <v>230</v>
      </c>
      <c r="Q1255">
        <v>1701</v>
      </c>
      <c r="R1255">
        <v>1701</v>
      </c>
      <c r="S1255">
        <v>1701</v>
      </c>
      <c r="T1255">
        <v>1701</v>
      </c>
      <c r="U1255">
        <v>1703</v>
      </c>
      <c r="V1255">
        <v>1703</v>
      </c>
      <c r="W1255">
        <v>9999</v>
      </c>
      <c r="X1255" t="s">
        <v>38</v>
      </c>
      <c r="Y1255">
        <v>1</v>
      </c>
      <c r="Z1255">
        <f>ROUND(Table_hqolymsql14p_BridgeInventoryLocation_BRIDGEUNDERLOCATIONS[[#This Row],[VCMIN]] / 100, 0) * 12 + MOD(Table_hqolymsql14p_BridgeInventoryLocation_BRIDGEUNDERLOCATIONS[[#This Row],[VCMIN]], 100)</f>
        <v>205</v>
      </c>
      <c r="AA1255">
        <f>Table_hqolymsql14p_BridgeInventoryLocation_BRIDGEUNDERLOCATIONS[[#This Row],[VCMIN_Inches]]-3</f>
        <v>202</v>
      </c>
      <c r="AB125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56" spans="1:28" x14ac:dyDescent="0.3">
      <c r="A1256">
        <v>1255</v>
      </c>
      <c r="B1256" t="s">
        <v>1559</v>
      </c>
      <c r="C1256" t="s">
        <v>1560</v>
      </c>
      <c r="D1256" t="s">
        <v>2314</v>
      </c>
      <c r="E1256">
        <v>20.190000000000001</v>
      </c>
      <c r="G1256">
        <v>0</v>
      </c>
      <c r="H1256" t="s">
        <v>362</v>
      </c>
      <c r="I1256">
        <v>20.190000000000001</v>
      </c>
      <c r="J1256" t="s">
        <v>34</v>
      </c>
      <c r="K1256">
        <v>47.000715999999997</v>
      </c>
      <c r="L1256">
        <v>-123.403136</v>
      </c>
      <c r="M1256" t="s">
        <v>1561</v>
      </c>
      <c r="N1256" t="s">
        <v>1562</v>
      </c>
      <c r="O1256" t="s">
        <v>365</v>
      </c>
      <c r="P1256">
        <v>191</v>
      </c>
      <c r="Q1256">
        <v>1609</v>
      </c>
      <c r="R1256">
        <v>1609</v>
      </c>
      <c r="S1256">
        <v>1609</v>
      </c>
      <c r="T1256">
        <v>1609</v>
      </c>
      <c r="U1256">
        <v>1705</v>
      </c>
      <c r="V1256">
        <v>1705</v>
      </c>
      <c r="W1256">
        <v>9999</v>
      </c>
      <c r="X1256" t="s">
        <v>38</v>
      </c>
      <c r="Y1256">
        <v>1</v>
      </c>
      <c r="Z1256">
        <f>ROUND(Table_hqolymsql14p_BridgeInventoryLocation_BRIDGEUNDERLOCATIONS[[#This Row],[VCMIN]] / 100, 0) * 12 + MOD(Table_hqolymsql14p_BridgeInventoryLocation_BRIDGEUNDERLOCATIONS[[#This Row],[VCMIN]], 100)</f>
        <v>201</v>
      </c>
      <c r="AA1256">
        <f>Table_hqolymsql14p_BridgeInventoryLocation_BRIDGEUNDERLOCATIONS[[#This Row],[VCMIN_Inches]]-3</f>
        <v>198</v>
      </c>
      <c r="AB125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257" spans="1:28" x14ac:dyDescent="0.3">
      <c r="A1257">
        <v>1256</v>
      </c>
      <c r="B1257" t="s">
        <v>3574</v>
      </c>
      <c r="C1257" t="s">
        <v>3575</v>
      </c>
      <c r="D1257" t="s">
        <v>2314</v>
      </c>
      <c r="E1257">
        <v>0.22500000000000001</v>
      </c>
      <c r="G1257">
        <v>0</v>
      </c>
      <c r="H1257" t="s">
        <v>3767</v>
      </c>
      <c r="I1257">
        <v>0.23</v>
      </c>
      <c r="J1257" t="s">
        <v>34</v>
      </c>
      <c r="K1257">
        <v>47.959707999999999</v>
      </c>
      <c r="L1257">
        <v>-122.199957</v>
      </c>
      <c r="M1257" t="s">
        <v>3768</v>
      </c>
      <c r="N1257" t="s">
        <v>1995</v>
      </c>
      <c r="O1257" t="s">
        <v>3578</v>
      </c>
      <c r="P1257">
        <v>164</v>
      </c>
      <c r="Q1257">
        <v>1911</v>
      </c>
      <c r="R1257">
        <v>1911</v>
      </c>
      <c r="U1257">
        <v>1911</v>
      </c>
      <c r="V1257">
        <v>1911</v>
      </c>
      <c r="W1257">
        <v>9999</v>
      </c>
      <c r="X1257" t="s">
        <v>89</v>
      </c>
      <c r="Y1257">
        <v>1</v>
      </c>
      <c r="Z1257">
        <f>ROUND(Table_hqolymsql14p_BridgeInventoryLocation_BRIDGEUNDERLOCATIONS[[#This Row],[VCMIN]] / 100, 0) * 12 + MOD(Table_hqolymsql14p_BridgeInventoryLocation_BRIDGEUNDERLOCATIONS[[#This Row],[VCMIN]], 100)</f>
        <v>239</v>
      </c>
      <c r="AA1257">
        <f>Table_hqolymsql14p_BridgeInventoryLocation_BRIDGEUNDERLOCATIONS[[#This Row],[VCMIN_Inches]]-3</f>
        <v>236</v>
      </c>
      <c r="AB1257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1258" spans="1:28" x14ac:dyDescent="0.3">
      <c r="A1258">
        <v>1257</v>
      </c>
      <c r="B1258" t="s">
        <v>77</v>
      </c>
      <c r="C1258" t="s">
        <v>78</v>
      </c>
      <c r="D1258" t="s">
        <v>2314</v>
      </c>
      <c r="E1258">
        <v>8.2289999999999992</v>
      </c>
      <c r="G1258">
        <v>0</v>
      </c>
      <c r="H1258" t="s">
        <v>79</v>
      </c>
      <c r="I1258">
        <v>8.23</v>
      </c>
      <c r="J1258" t="s">
        <v>34</v>
      </c>
      <c r="K1258">
        <v>45.682718999999999</v>
      </c>
      <c r="L1258">
        <v>-122.526725</v>
      </c>
      <c r="M1258" t="s">
        <v>80</v>
      </c>
      <c r="N1258" t="s">
        <v>81</v>
      </c>
      <c r="O1258" t="s">
        <v>82</v>
      </c>
      <c r="P1258">
        <v>125</v>
      </c>
      <c r="Q1258">
        <v>1809</v>
      </c>
      <c r="R1258">
        <v>1805</v>
      </c>
      <c r="S1258">
        <v>1809</v>
      </c>
      <c r="T1258">
        <v>1805</v>
      </c>
      <c r="U1258">
        <v>1809</v>
      </c>
      <c r="V1258">
        <v>1805</v>
      </c>
      <c r="W1258">
        <v>9999</v>
      </c>
      <c r="X1258" t="s">
        <v>38</v>
      </c>
      <c r="Y1258">
        <v>1</v>
      </c>
      <c r="Z1258">
        <f>ROUND(Table_hqolymsql14p_BridgeInventoryLocation_BRIDGEUNDERLOCATIONS[[#This Row],[VCMIN]] / 100, 0) * 12 + MOD(Table_hqolymsql14p_BridgeInventoryLocation_BRIDGEUNDERLOCATIONS[[#This Row],[VCMIN]], 100)</f>
        <v>221</v>
      </c>
      <c r="AA1258">
        <f>Table_hqolymsql14p_BridgeInventoryLocation_BRIDGEUNDERLOCATIONS[[#This Row],[VCMIN_Inches]]-3</f>
        <v>218</v>
      </c>
      <c r="AB1258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259" spans="1:28" x14ac:dyDescent="0.3">
      <c r="A1259">
        <v>1258</v>
      </c>
      <c r="B1259" t="s">
        <v>2565</v>
      </c>
      <c r="C1259" t="s">
        <v>2566</v>
      </c>
      <c r="D1259" t="s">
        <v>2314</v>
      </c>
      <c r="E1259">
        <v>107.94</v>
      </c>
      <c r="G1259">
        <v>0</v>
      </c>
      <c r="H1259" t="s">
        <v>110</v>
      </c>
      <c r="I1259">
        <v>107.87</v>
      </c>
      <c r="J1259" t="s">
        <v>34</v>
      </c>
      <c r="K1259">
        <v>47.044195000000002</v>
      </c>
      <c r="L1259">
        <v>-122.844303</v>
      </c>
      <c r="M1259" t="s">
        <v>2567</v>
      </c>
      <c r="N1259" t="s">
        <v>2568</v>
      </c>
      <c r="O1259" t="s">
        <v>113</v>
      </c>
      <c r="P1259">
        <v>219</v>
      </c>
      <c r="Q1259">
        <v>1606</v>
      </c>
      <c r="R1259">
        <v>1605</v>
      </c>
      <c r="S1259">
        <v>1606</v>
      </c>
      <c r="T1259">
        <v>1605</v>
      </c>
      <c r="U1259">
        <v>1606</v>
      </c>
      <c r="V1259">
        <v>1604</v>
      </c>
      <c r="W1259">
        <v>9999</v>
      </c>
      <c r="X1259" t="s">
        <v>38</v>
      </c>
      <c r="Y1259">
        <v>1</v>
      </c>
      <c r="Z1259">
        <f>ROUND(Table_hqolymsql14p_BridgeInventoryLocation_BRIDGEUNDERLOCATIONS[[#This Row],[VCMIN]] / 100, 0) * 12 + MOD(Table_hqolymsql14p_BridgeInventoryLocation_BRIDGEUNDERLOCATIONS[[#This Row],[VCMIN]], 100)</f>
        <v>197</v>
      </c>
      <c r="AA1259">
        <f>Table_hqolymsql14p_BridgeInventoryLocation_BRIDGEUNDERLOCATIONS[[#This Row],[VCMIN_Inches]]-3</f>
        <v>194</v>
      </c>
      <c r="AB125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260" spans="1:28" x14ac:dyDescent="0.3">
      <c r="A1260">
        <v>1259</v>
      </c>
      <c r="B1260" t="s">
        <v>3769</v>
      </c>
      <c r="C1260" t="s">
        <v>3770</v>
      </c>
      <c r="D1260" t="s">
        <v>2314</v>
      </c>
      <c r="E1260">
        <v>0.01</v>
      </c>
      <c r="G1260">
        <v>0</v>
      </c>
      <c r="H1260" t="s">
        <v>3406</v>
      </c>
      <c r="I1260">
        <v>199.84</v>
      </c>
      <c r="J1260" t="s">
        <v>34</v>
      </c>
      <c r="K1260">
        <v>47.472296</v>
      </c>
      <c r="L1260">
        <v>-120.324682</v>
      </c>
      <c r="M1260" t="s">
        <v>3407</v>
      </c>
      <c r="N1260" t="s">
        <v>616</v>
      </c>
      <c r="O1260" t="s">
        <v>3408</v>
      </c>
      <c r="P1260">
        <v>158</v>
      </c>
      <c r="Q1260">
        <v>1604</v>
      </c>
      <c r="R1260">
        <v>1602</v>
      </c>
      <c r="S1260">
        <v>1604</v>
      </c>
      <c r="T1260">
        <v>1602</v>
      </c>
      <c r="W1260">
        <v>9999</v>
      </c>
      <c r="X1260" t="s">
        <v>38</v>
      </c>
      <c r="Y1260">
        <v>1</v>
      </c>
      <c r="Z1260">
        <f>ROUND(Table_hqolymsql14p_BridgeInventoryLocation_BRIDGEUNDERLOCATIONS[[#This Row],[VCMIN]] / 100, 0) * 12 + MOD(Table_hqolymsql14p_BridgeInventoryLocation_BRIDGEUNDERLOCATIONS[[#This Row],[VCMIN]], 100)</f>
        <v>194</v>
      </c>
      <c r="AA1260">
        <f>Table_hqolymsql14p_BridgeInventoryLocation_BRIDGEUNDERLOCATIONS[[#This Row],[VCMIN_Inches]]-3</f>
        <v>191</v>
      </c>
      <c r="AB126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261" spans="1:28" x14ac:dyDescent="0.3">
      <c r="A1261">
        <v>1260</v>
      </c>
      <c r="B1261" t="s">
        <v>2557</v>
      </c>
      <c r="C1261" t="s">
        <v>2558</v>
      </c>
      <c r="D1261" t="s">
        <v>2314</v>
      </c>
      <c r="E1261">
        <v>9.09</v>
      </c>
      <c r="G1261">
        <v>0</v>
      </c>
      <c r="H1261" t="s">
        <v>33</v>
      </c>
      <c r="I1261">
        <v>11.03</v>
      </c>
      <c r="J1261" t="s">
        <v>34</v>
      </c>
      <c r="K1261">
        <v>47.579304999999998</v>
      </c>
      <c r="L1261">
        <v>-122.151071</v>
      </c>
      <c r="M1261" t="s">
        <v>2559</v>
      </c>
      <c r="N1261" t="s">
        <v>2560</v>
      </c>
      <c r="O1261" t="s">
        <v>37</v>
      </c>
      <c r="P1261">
        <v>1012</v>
      </c>
      <c r="Q1261">
        <v>1901</v>
      </c>
      <c r="R1261">
        <v>1710</v>
      </c>
      <c r="S1261">
        <v>1901</v>
      </c>
      <c r="T1261">
        <v>1710</v>
      </c>
      <c r="U1261">
        <v>2201</v>
      </c>
      <c r="V1261">
        <v>2105</v>
      </c>
      <c r="W1261">
        <v>9999</v>
      </c>
      <c r="X1261" t="s">
        <v>38</v>
      </c>
      <c r="Y1261">
        <v>1</v>
      </c>
      <c r="Z1261">
        <f>ROUND(Table_hqolymsql14p_BridgeInventoryLocation_BRIDGEUNDERLOCATIONS[[#This Row],[VCMIN]] / 100, 0) * 12 + MOD(Table_hqolymsql14p_BridgeInventoryLocation_BRIDGEUNDERLOCATIONS[[#This Row],[VCMIN]], 100)</f>
        <v>214</v>
      </c>
      <c r="AA1261">
        <f>Table_hqolymsql14p_BridgeInventoryLocation_BRIDGEUNDERLOCATIONS[[#This Row],[VCMIN_Inches]]-3</f>
        <v>211</v>
      </c>
      <c r="AB1261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262" spans="1:28" x14ac:dyDescent="0.3">
      <c r="A1262">
        <v>1261</v>
      </c>
      <c r="B1262" t="s">
        <v>1641</v>
      </c>
      <c r="C1262" t="s">
        <v>1642</v>
      </c>
      <c r="D1262" t="s">
        <v>2314</v>
      </c>
      <c r="E1262">
        <v>52.05</v>
      </c>
      <c r="G1262">
        <v>0</v>
      </c>
      <c r="H1262" t="s">
        <v>92</v>
      </c>
      <c r="I1262">
        <v>52.08</v>
      </c>
      <c r="J1262" t="s">
        <v>34</v>
      </c>
      <c r="K1262">
        <v>46.403396999999998</v>
      </c>
      <c r="L1262">
        <v>-120.27860800000001</v>
      </c>
      <c r="M1262" t="s">
        <v>1643</v>
      </c>
      <c r="N1262" t="s">
        <v>1644</v>
      </c>
      <c r="O1262" t="s">
        <v>95</v>
      </c>
      <c r="P1262">
        <v>205</v>
      </c>
      <c r="Q1262">
        <v>1705</v>
      </c>
      <c r="R1262">
        <v>1610</v>
      </c>
      <c r="S1262">
        <v>1705</v>
      </c>
      <c r="T1262">
        <v>1610</v>
      </c>
      <c r="U1262">
        <v>1902</v>
      </c>
      <c r="V1262">
        <v>1808</v>
      </c>
      <c r="W1262">
        <v>9999</v>
      </c>
      <c r="X1262" t="s">
        <v>38</v>
      </c>
      <c r="Y1262">
        <v>1</v>
      </c>
      <c r="Z1262">
        <f>ROUND(Table_hqolymsql14p_BridgeInventoryLocation_BRIDGEUNDERLOCATIONS[[#This Row],[VCMIN]] / 100, 0) * 12 + MOD(Table_hqolymsql14p_BridgeInventoryLocation_BRIDGEUNDERLOCATIONS[[#This Row],[VCMIN]], 100)</f>
        <v>202</v>
      </c>
      <c r="AA1262">
        <f>Table_hqolymsql14p_BridgeInventoryLocation_BRIDGEUNDERLOCATIONS[[#This Row],[VCMIN_Inches]]-3</f>
        <v>199</v>
      </c>
      <c r="AB126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63" spans="1:28" x14ac:dyDescent="0.3">
      <c r="A1263">
        <v>1262</v>
      </c>
      <c r="B1263" t="s">
        <v>837</v>
      </c>
      <c r="C1263" t="s">
        <v>838</v>
      </c>
      <c r="D1263" t="s">
        <v>2314</v>
      </c>
      <c r="E1263">
        <v>9.4E-2</v>
      </c>
      <c r="G1263">
        <v>0</v>
      </c>
      <c r="H1263" t="s">
        <v>3771</v>
      </c>
      <c r="I1263">
        <v>0.09</v>
      </c>
      <c r="J1263" t="s">
        <v>34</v>
      </c>
      <c r="K1263">
        <v>47.615425999999999</v>
      </c>
      <c r="L1263">
        <v>-122.189133</v>
      </c>
      <c r="M1263" t="s">
        <v>3772</v>
      </c>
      <c r="N1263" t="s">
        <v>840</v>
      </c>
      <c r="O1263" t="s">
        <v>841</v>
      </c>
      <c r="P1263">
        <v>243</v>
      </c>
      <c r="Q1263">
        <v>1807</v>
      </c>
      <c r="R1263">
        <v>1807</v>
      </c>
      <c r="U1263">
        <v>1807</v>
      </c>
      <c r="V1263">
        <v>1807</v>
      </c>
      <c r="W1263">
        <v>9999</v>
      </c>
      <c r="X1263" t="s">
        <v>89</v>
      </c>
      <c r="Y1263">
        <v>1</v>
      </c>
      <c r="Z1263">
        <f>ROUND(Table_hqolymsql14p_BridgeInventoryLocation_BRIDGEUNDERLOCATIONS[[#This Row],[VCMIN]] / 100, 0) * 12 + MOD(Table_hqolymsql14p_BridgeInventoryLocation_BRIDGEUNDERLOCATIONS[[#This Row],[VCMIN]], 100)</f>
        <v>223</v>
      </c>
      <c r="AA1263">
        <f>Table_hqolymsql14p_BridgeInventoryLocation_BRIDGEUNDERLOCATIONS[[#This Row],[VCMIN_Inches]]-3</f>
        <v>220</v>
      </c>
      <c r="AB1263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264" spans="1:28" x14ac:dyDescent="0.3">
      <c r="A1264">
        <v>1263</v>
      </c>
      <c r="B1264" t="s">
        <v>2541</v>
      </c>
      <c r="C1264" t="s">
        <v>2542</v>
      </c>
      <c r="D1264" t="s">
        <v>2314</v>
      </c>
      <c r="E1264">
        <v>52.22</v>
      </c>
      <c r="G1264">
        <v>0</v>
      </c>
      <c r="H1264" t="s">
        <v>51</v>
      </c>
      <c r="I1264">
        <v>52.27</v>
      </c>
      <c r="J1264" t="s">
        <v>34</v>
      </c>
      <c r="K1264">
        <v>47.752861000000003</v>
      </c>
      <c r="L1264">
        <v>-122.66317100000001</v>
      </c>
      <c r="M1264" t="s">
        <v>2543</v>
      </c>
      <c r="N1264" t="s">
        <v>2544</v>
      </c>
      <c r="O1264" t="s">
        <v>779</v>
      </c>
      <c r="P1264">
        <v>186</v>
      </c>
      <c r="Q1264">
        <v>1707</v>
      </c>
      <c r="R1264">
        <v>1610</v>
      </c>
      <c r="S1264">
        <v>1707</v>
      </c>
      <c r="T1264">
        <v>1610</v>
      </c>
      <c r="U1264">
        <v>1802</v>
      </c>
      <c r="V1264">
        <v>1710</v>
      </c>
      <c r="W1264">
        <v>9999</v>
      </c>
      <c r="X1264" t="s">
        <v>38</v>
      </c>
      <c r="Y1264">
        <v>1</v>
      </c>
      <c r="Z1264">
        <f>ROUND(Table_hqolymsql14p_BridgeInventoryLocation_BRIDGEUNDERLOCATIONS[[#This Row],[VCMIN]] / 100, 0) * 12 + MOD(Table_hqolymsql14p_BridgeInventoryLocation_BRIDGEUNDERLOCATIONS[[#This Row],[VCMIN]], 100)</f>
        <v>202</v>
      </c>
      <c r="AA1264">
        <f>Table_hqolymsql14p_BridgeInventoryLocation_BRIDGEUNDERLOCATIONS[[#This Row],[VCMIN_Inches]]-3</f>
        <v>199</v>
      </c>
      <c r="AB1264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65" spans="1:28" x14ac:dyDescent="0.3">
      <c r="A1265">
        <v>1264</v>
      </c>
      <c r="B1265" t="s">
        <v>2057</v>
      </c>
      <c r="C1265" t="s">
        <v>2058</v>
      </c>
      <c r="D1265" t="s">
        <v>2314</v>
      </c>
      <c r="E1265">
        <v>38.619999999999997</v>
      </c>
      <c r="G1265">
        <v>0</v>
      </c>
      <c r="H1265" t="s">
        <v>235</v>
      </c>
      <c r="I1265">
        <v>40.479999999999997</v>
      </c>
      <c r="J1265" t="s">
        <v>34</v>
      </c>
      <c r="K1265">
        <v>46.228588000000002</v>
      </c>
      <c r="L1265">
        <v>-119.191096</v>
      </c>
      <c r="M1265" t="s">
        <v>2059</v>
      </c>
      <c r="N1265" t="s">
        <v>2060</v>
      </c>
      <c r="O1265" t="s">
        <v>521</v>
      </c>
      <c r="P1265">
        <v>203</v>
      </c>
      <c r="Q1265">
        <v>1808</v>
      </c>
      <c r="R1265">
        <v>1801</v>
      </c>
      <c r="S1265">
        <v>1808</v>
      </c>
      <c r="T1265">
        <v>1801</v>
      </c>
      <c r="U1265">
        <v>1711</v>
      </c>
      <c r="V1265">
        <v>1705</v>
      </c>
      <c r="W1265">
        <v>9999</v>
      </c>
      <c r="X1265" t="s">
        <v>38</v>
      </c>
      <c r="Y1265">
        <v>1</v>
      </c>
      <c r="Z1265">
        <f>ROUND(Table_hqolymsql14p_BridgeInventoryLocation_BRIDGEUNDERLOCATIONS[[#This Row],[VCMIN]] / 100, 0) * 12 + MOD(Table_hqolymsql14p_BridgeInventoryLocation_BRIDGEUNDERLOCATIONS[[#This Row],[VCMIN]], 100)</f>
        <v>217</v>
      </c>
      <c r="AA1265">
        <f>Table_hqolymsql14p_BridgeInventoryLocation_BRIDGEUNDERLOCATIONS[[#This Row],[VCMIN_Inches]]-3</f>
        <v>214</v>
      </c>
      <c r="AB1265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266" spans="1:28" x14ac:dyDescent="0.3">
      <c r="A1266">
        <v>1265</v>
      </c>
      <c r="B1266" t="s">
        <v>3773</v>
      </c>
      <c r="C1266" t="s">
        <v>3774</v>
      </c>
      <c r="D1266" t="s">
        <v>2314</v>
      </c>
      <c r="E1266">
        <v>7.6999999999999999E-2</v>
      </c>
      <c r="G1266">
        <v>0</v>
      </c>
      <c r="H1266" t="s">
        <v>3459</v>
      </c>
      <c r="I1266">
        <v>0.08</v>
      </c>
      <c r="J1266" t="s">
        <v>34</v>
      </c>
      <c r="K1266">
        <v>47.589722000000002</v>
      </c>
      <c r="L1266">
        <v>-122.30536600000001</v>
      </c>
      <c r="M1266" t="s">
        <v>3775</v>
      </c>
      <c r="N1266" t="s">
        <v>426</v>
      </c>
      <c r="O1266" t="s">
        <v>3776</v>
      </c>
      <c r="P1266">
        <v>123</v>
      </c>
      <c r="Q1266">
        <v>1708</v>
      </c>
      <c r="R1266">
        <v>1705</v>
      </c>
      <c r="S1266">
        <v>1708</v>
      </c>
      <c r="T1266">
        <v>1705</v>
      </c>
      <c r="W1266">
        <v>9999</v>
      </c>
      <c r="X1266" t="s">
        <v>38</v>
      </c>
      <c r="Y1266">
        <v>1</v>
      </c>
      <c r="Z1266">
        <f>ROUND(Table_hqolymsql14p_BridgeInventoryLocation_BRIDGEUNDERLOCATIONS[[#This Row],[VCMIN]] / 100, 0) * 12 + MOD(Table_hqolymsql14p_BridgeInventoryLocation_BRIDGEUNDERLOCATIONS[[#This Row],[VCMIN]], 100)</f>
        <v>209</v>
      </c>
      <c r="AA1266">
        <f>Table_hqolymsql14p_BridgeInventoryLocation_BRIDGEUNDERLOCATIONS[[#This Row],[VCMIN_Inches]]-3</f>
        <v>206</v>
      </c>
      <c r="AB1266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267" spans="1:28" x14ac:dyDescent="0.3">
      <c r="A1267">
        <v>1266</v>
      </c>
      <c r="B1267" t="s">
        <v>1706</v>
      </c>
      <c r="C1267" t="s">
        <v>1707</v>
      </c>
      <c r="D1267" t="s">
        <v>2314</v>
      </c>
      <c r="E1267">
        <v>0.31900000000000001</v>
      </c>
      <c r="G1267">
        <v>0</v>
      </c>
      <c r="H1267" t="s">
        <v>3737</v>
      </c>
      <c r="I1267">
        <v>0.32</v>
      </c>
      <c r="J1267" t="s">
        <v>34</v>
      </c>
      <c r="K1267">
        <v>46.259045</v>
      </c>
      <c r="L1267">
        <v>-119.260706</v>
      </c>
      <c r="M1267" t="s">
        <v>3738</v>
      </c>
      <c r="N1267" t="s">
        <v>1709</v>
      </c>
      <c r="O1267" t="s">
        <v>123</v>
      </c>
      <c r="P1267">
        <v>338</v>
      </c>
      <c r="Q1267">
        <v>1706</v>
      </c>
      <c r="R1267">
        <v>1706</v>
      </c>
      <c r="U1267">
        <v>1706</v>
      </c>
      <c r="V1267">
        <v>1706</v>
      </c>
      <c r="W1267">
        <v>9999</v>
      </c>
      <c r="X1267" t="s">
        <v>239</v>
      </c>
      <c r="Y1267">
        <v>1</v>
      </c>
      <c r="Z1267">
        <f>ROUND(Table_hqolymsql14p_BridgeInventoryLocation_BRIDGEUNDERLOCATIONS[[#This Row],[VCMIN]] / 100, 0) * 12 + MOD(Table_hqolymsql14p_BridgeInventoryLocation_BRIDGEUNDERLOCATIONS[[#This Row],[VCMIN]], 100)</f>
        <v>210</v>
      </c>
      <c r="AA1267">
        <f>Table_hqolymsql14p_BridgeInventoryLocation_BRIDGEUNDERLOCATIONS[[#This Row],[VCMIN_Inches]]-3</f>
        <v>207</v>
      </c>
      <c r="AB126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268" spans="1:28" x14ac:dyDescent="0.3">
      <c r="A1268">
        <v>1267</v>
      </c>
      <c r="B1268" t="s">
        <v>2067</v>
      </c>
      <c r="C1268" t="s">
        <v>2068</v>
      </c>
      <c r="D1268" t="s">
        <v>32</v>
      </c>
      <c r="E1268">
        <v>4.4400000000000004</v>
      </c>
      <c r="G1268">
        <v>0</v>
      </c>
      <c r="H1268" t="s">
        <v>79</v>
      </c>
      <c r="I1268">
        <v>4.4400000000000004</v>
      </c>
      <c r="J1268" t="s">
        <v>34</v>
      </c>
      <c r="K1268">
        <v>45.655897000000003</v>
      </c>
      <c r="L1268">
        <v>-122.57719299999999</v>
      </c>
      <c r="M1268" t="s">
        <v>3777</v>
      </c>
      <c r="N1268" t="s">
        <v>2070</v>
      </c>
      <c r="O1268" t="s">
        <v>188</v>
      </c>
      <c r="P1268">
        <v>318</v>
      </c>
      <c r="Q1268">
        <v>1603</v>
      </c>
      <c r="R1268">
        <v>1603</v>
      </c>
      <c r="U1268">
        <v>1603</v>
      </c>
      <c r="V1268">
        <v>1603</v>
      </c>
      <c r="W1268">
        <v>9999</v>
      </c>
      <c r="X1268" t="s">
        <v>89</v>
      </c>
      <c r="Y1268">
        <v>1</v>
      </c>
      <c r="Z1268">
        <f>ROUND(Table_hqolymsql14p_BridgeInventoryLocation_BRIDGEUNDERLOCATIONS[[#This Row],[VCMIN]] / 100, 0) * 12 + MOD(Table_hqolymsql14p_BridgeInventoryLocation_BRIDGEUNDERLOCATIONS[[#This Row],[VCMIN]], 100)</f>
        <v>195</v>
      </c>
      <c r="AA1268">
        <f>Table_hqolymsql14p_BridgeInventoryLocation_BRIDGEUNDERLOCATIONS[[#This Row],[VCMIN_Inches]]-3</f>
        <v>192</v>
      </c>
      <c r="AB1268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269" spans="1:28" x14ac:dyDescent="0.3">
      <c r="A1269">
        <v>1268</v>
      </c>
      <c r="B1269" t="s">
        <v>2471</v>
      </c>
      <c r="C1269" t="s">
        <v>2472</v>
      </c>
      <c r="D1269" t="s">
        <v>2314</v>
      </c>
      <c r="E1269">
        <v>9.0630000000000006</v>
      </c>
      <c r="G1269">
        <v>0</v>
      </c>
      <c r="H1269" t="s">
        <v>195</v>
      </c>
      <c r="I1269">
        <v>35.65</v>
      </c>
      <c r="J1269" t="s">
        <v>34</v>
      </c>
      <c r="K1269">
        <v>45.707582000000002</v>
      </c>
      <c r="L1269">
        <v>-122.63198300000001</v>
      </c>
      <c r="M1269" t="s">
        <v>2473</v>
      </c>
      <c r="N1269" t="s">
        <v>2474</v>
      </c>
      <c r="O1269" t="s">
        <v>198</v>
      </c>
      <c r="P1269">
        <v>384</v>
      </c>
      <c r="Q1269">
        <v>1607</v>
      </c>
      <c r="R1269">
        <v>1607</v>
      </c>
      <c r="S1269">
        <v>1607</v>
      </c>
      <c r="T1269">
        <v>1607</v>
      </c>
      <c r="U1269">
        <v>1607</v>
      </c>
      <c r="V1269">
        <v>1607</v>
      </c>
      <c r="W1269">
        <v>9999</v>
      </c>
      <c r="X1269" t="s">
        <v>38</v>
      </c>
      <c r="Y1269">
        <v>1</v>
      </c>
      <c r="Z1269">
        <f>ROUND(Table_hqolymsql14p_BridgeInventoryLocation_BRIDGEUNDERLOCATIONS[[#This Row],[VCMIN]] / 100, 0) * 12 + MOD(Table_hqolymsql14p_BridgeInventoryLocation_BRIDGEUNDERLOCATIONS[[#This Row],[VCMIN]], 100)</f>
        <v>199</v>
      </c>
      <c r="AA1269">
        <f>Table_hqolymsql14p_BridgeInventoryLocation_BRIDGEUNDERLOCATIONS[[#This Row],[VCMIN_Inches]]-3</f>
        <v>196</v>
      </c>
      <c r="AB126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70" spans="1:28" x14ac:dyDescent="0.3">
      <c r="A1270">
        <v>1269</v>
      </c>
      <c r="B1270" t="s">
        <v>1197</v>
      </c>
      <c r="C1270" t="s">
        <v>1198</v>
      </c>
      <c r="D1270" t="s">
        <v>2314</v>
      </c>
      <c r="E1270">
        <v>7.24</v>
      </c>
      <c r="G1270">
        <v>0</v>
      </c>
      <c r="H1270" t="s">
        <v>397</v>
      </c>
      <c r="I1270">
        <v>7.11</v>
      </c>
      <c r="J1270" t="s">
        <v>34</v>
      </c>
      <c r="K1270">
        <v>47.934913000000002</v>
      </c>
      <c r="L1270">
        <v>-122.070633</v>
      </c>
      <c r="M1270" t="s">
        <v>1199</v>
      </c>
      <c r="N1270" t="s">
        <v>1200</v>
      </c>
      <c r="O1270" t="s">
        <v>616</v>
      </c>
      <c r="P1270">
        <v>219</v>
      </c>
      <c r="Q1270">
        <v>2309</v>
      </c>
      <c r="R1270">
        <v>2309</v>
      </c>
      <c r="S1270">
        <v>2309</v>
      </c>
      <c r="T1270">
        <v>2309</v>
      </c>
      <c r="U1270">
        <v>2407</v>
      </c>
      <c r="V1270">
        <v>2407</v>
      </c>
      <c r="W1270">
        <v>9999</v>
      </c>
      <c r="X1270" t="s">
        <v>38</v>
      </c>
      <c r="Y1270">
        <v>1</v>
      </c>
      <c r="Z1270">
        <f>ROUND(Table_hqolymsql14p_BridgeInventoryLocation_BRIDGEUNDERLOCATIONS[[#This Row],[VCMIN]] / 100, 0) * 12 + MOD(Table_hqolymsql14p_BridgeInventoryLocation_BRIDGEUNDERLOCATIONS[[#This Row],[VCMIN]], 100)</f>
        <v>285</v>
      </c>
      <c r="AA1270">
        <f>Table_hqolymsql14p_BridgeInventoryLocation_BRIDGEUNDERLOCATIONS[[#This Row],[VCMIN_Inches]]-3</f>
        <v>282</v>
      </c>
      <c r="AB1270">
        <f>(TRUNC((Table_hqolymsql14p_BridgeInventoryLocation_BRIDGEUNDERLOCATIONS[[#This Row],[Reported Inches]]/12))*100) + MOD(Table_hqolymsql14p_BridgeInventoryLocation_BRIDGEUNDERLOCATIONS[[#This Row],[Reported Inches]], 12)</f>
        <v>2306</v>
      </c>
    </row>
    <row r="1271" spans="1:28" x14ac:dyDescent="0.3">
      <c r="A1271">
        <v>1270</v>
      </c>
      <c r="B1271" t="s">
        <v>174</v>
      </c>
      <c r="C1271" t="s">
        <v>175</v>
      </c>
      <c r="D1271" t="s">
        <v>2314</v>
      </c>
      <c r="E1271">
        <v>29.1</v>
      </c>
      <c r="G1271">
        <v>0</v>
      </c>
      <c r="H1271" t="s">
        <v>176</v>
      </c>
      <c r="I1271">
        <v>29.63</v>
      </c>
      <c r="J1271" t="s">
        <v>34</v>
      </c>
      <c r="K1271">
        <v>47.777582000000002</v>
      </c>
      <c r="L1271">
        <v>-122.318305</v>
      </c>
      <c r="M1271" t="s">
        <v>177</v>
      </c>
      <c r="N1271" t="s">
        <v>178</v>
      </c>
      <c r="O1271" t="s">
        <v>179</v>
      </c>
      <c r="P1271">
        <v>189</v>
      </c>
      <c r="Q1271">
        <v>1610</v>
      </c>
      <c r="R1271">
        <v>1610</v>
      </c>
      <c r="S1271">
        <v>1610</v>
      </c>
      <c r="T1271">
        <v>1610</v>
      </c>
      <c r="U1271">
        <v>1610</v>
      </c>
      <c r="V1271">
        <v>1610</v>
      </c>
      <c r="W1271">
        <v>9999</v>
      </c>
      <c r="X1271" t="s">
        <v>38</v>
      </c>
      <c r="Y1271">
        <v>1</v>
      </c>
      <c r="Z1271">
        <f>ROUND(Table_hqolymsql14p_BridgeInventoryLocation_BRIDGEUNDERLOCATIONS[[#This Row],[VCMIN]] / 100, 0) * 12 + MOD(Table_hqolymsql14p_BridgeInventoryLocation_BRIDGEUNDERLOCATIONS[[#This Row],[VCMIN]], 100)</f>
        <v>202</v>
      </c>
      <c r="AA1271">
        <f>Table_hqolymsql14p_BridgeInventoryLocation_BRIDGEUNDERLOCATIONS[[#This Row],[VCMIN_Inches]]-3</f>
        <v>199</v>
      </c>
      <c r="AB127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72" spans="1:28" x14ac:dyDescent="0.3">
      <c r="A1272">
        <v>1271</v>
      </c>
      <c r="B1272" t="s">
        <v>1833</v>
      </c>
      <c r="C1272" t="s">
        <v>1834</v>
      </c>
      <c r="D1272" t="s">
        <v>2314</v>
      </c>
      <c r="E1272">
        <v>7.26</v>
      </c>
      <c r="G1272">
        <v>0</v>
      </c>
      <c r="H1272" t="s">
        <v>229</v>
      </c>
      <c r="I1272">
        <v>5.98</v>
      </c>
      <c r="J1272" t="s">
        <v>34</v>
      </c>
      <c r="K1272">
        <v>47.202334</v>
      </c>
      <c r="L1272">
        <v>-122.27892799999999</v>
      </c>
      <c r="M1272" t="s">
        <v>1806</v>
      </c>
      <c r="N1272" t="s">
        <v>76</v>
      </c>
      <c r="O1272" t="s">
        <v>748</v>
      </c>
      <c r="P1272">
        <v>337</v>
      </c>
      <c r="Q1272">
        <v>1902</v>
      </c>
      <c r="R1272">
        <v>1901</v>
      </c>
      <c r="S1272">
        <v>1902</v>
      </c>
      <c r="T1272">
        <v>1901</v>
      </c>
      <c r="U1272">
        <v>1911</v>
      </c>
      <c r="V1272">
        <v>1908</v>
      </c>
      <c r="W1272">
        <v>9999</v>
      </c>
      <c r="X1272" t="s">
        <v>38</v>
      </c>
      <c r="Y1272">
        <v>1</v>
      </c>
      <c r="Z1272">
        <f>ROUND(Table_hqolymsql14p_BridgeInventoryLocation_BRIDGEUNDERLOCATIONS[[#This Row],[VCMIN]] / 100, 0) * 12 + MOD(Table_hqolymsql14p_BridgeInventoryLocation_BRIDGEUNDERLOCATIONS[[#This Row],[VCMIN]], 100)</f>
        <v>229</v>
      </c>
      <c r="AA1272">
        <f>Table_hqolymsql14p_BridgeInventoryLocation_BRIDGEUNDERLOCATIONS[[#This Row],[VCMIN_Inches]]-3</f>
        <v>226</v>
      </c>
      <c r="AB1272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273" spans="1:28" x14ac:dyDescent="0.3">
      <c r="A1273">
        <v>1272</v>
      </c>
      <c r="B1273" t="s">
        <v>1477</v>
      </c>
      <c r="C1273" t="s">
        <v>1478</v>
      </c>
      <c r="D1273" t="s">
        <v>2314</v>
      </c>
      <c r="E1273">
        <v>8.3699999999999992</v>
      </c>
      <c r="G1273">
        <v>0</v>
      </c>
      <c r="H1273" t="s">
        <v>73</v>
      </c>
      <c r="I1273">
        <v>8.3699999999999992</v>
      </c>
      <c r="J1273" t="s">
        <v>34</v>
      </c>
      <c r="K1273">
        <v>47.158918999999997</v>
      </c>
      <c r="L1273">
        <v>-122.30403699999999</v>
      </c>
      <c r="M1273" t="s">
        <v>1479</v>
      </c>
      <c r="N1273" t="s">
        <v>1480</v>
      </c>
      <c r="O1273" t="s">
        <v>76</v>
      </c>
      <c r="P1273">
        <v>284</v>
      </c>
      <c r="Q1273">
        <v>1808</v>
      </c>
      <c r="R1273">
        <v>1804</v>
      </c>
      <c r="S1273">
        <v>1808</v>
      </c>
      <c r="T1273">
        <v>1804</v>
      </c>
      <c r="U1273">
        <v>1605</v>
      </c>
      <c r="V1273">
        <v>1600</v>
      </c>
      <c r="W1273">
        <v>9999</v>
      </c>
      <c r="X1273" t="s">
        <v>38</v>
      </c>
      <c r="Y1273">
        <v>1</v>
      </c>
      <c r="Z1273">
        <f>ROUND(Table_hqolymsql14p_BridgeInventoryLocation_BRIDGEUNDERLOCATIONS[[#This Row],[VCMIN]] / 100, 0) * 12 + MOD(Table_hqolymsql14p_BridgeInventoryLocation_BRIDGEUNDERLOCATIONS[[#This Row],[VCMIN]], 100)</f>
        <v>220</v>
      </c>
      <c r="AA1273">
        <f>Table_hqolymsql14p_BridgeInventoryLocation_BRIDGEUNDERLOCATIONS[[#This Row],[VCMIN_Inches]]-3</f>
        <v>217</v>
      </c>
      <c r="AB127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274" spans="1:28" x14ac:dyDescent="0.3">
      <c r="A1274">
        <v>1273</v>
      </c>
      <c r="B1274" t="s">
        <v>3778</v>
      </c>
      <c r="C1274" t="s">
        <v>3779</v>
      </c>
      <c r="D1274" t="s">
        <v>2314</v>
      </c>
      <c r="E1274">
        <v>12.35</v>
      </c>
      <c r="G1274">
        <v>0</v>
      </c>
      <c r="H1274" t="s">
        <v>3094</v>
      </c>
      <c r="I1274">
        <v>12.11</v>
      </c>
      <c r="J1274" t="s">
        <v>34</v>
      </c>
      <c r="K1274">
        <v>45.818359000000001</v>
      </c>
      <c r="L1274">
        <v>-120.805851</v>
      </c>
      <c r="M1274" t="s">
        <v>3780</v>
      </c>
      <c r="N1274" t="s">
        <v>3781</v>
      </c>
      <c r="O1274" t="s">
        <v>1694</v>
      </c>
      <c r="P1274">
        <v>173</v>
      </c>
      <c r="Q1274">
        <v>1704</v>
      </c>
      <c r="R1274">
        <v>1607</v>
      </c>
      <c r="S1274">
        <v>1704</v>
      </c>
      <c r="T1274">
        <v>1607</v>
      </c>
      <c r="W1274">
        <v>9999</v>
      </c>
      <c r="X1274" t="s">
        <v>38</v>
      </c>
      <c r="Y1274">
        <v>1</v>
      </c>
      <c r="Z1274">
        <f>ROUND(Table_hqolymsql14p_BridgeInventoryLocation_BRIDGEUNDERLOCATIONS[[#This Row],[VCMIN]] / 100, 0) * 12 + MOD(Table_hqolymsql14p_BridgeInventoryLocation_BRIDGEUNDERLOCATIONS[[#This Row],[VCMIN]], 100)</f>
        <v>199</v>
      </c>
      <c r="AA1274">
        <f>Table_hqolymsql14p_BridgeInventoryLocation_BRIDGEUNDERLOCATIONS[[#This Row],[VCMIN_Inches]]-3</f>
        <v>196</v>
      </c>
      <c r="AB127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75" spans="1:28" x14ac:dyDescent="0.3">
      <c r="A1275">
        <v>1274</v>
      </c>
      <c r="B1275" t="s">
        <v>1257</v>
      </c>
      <c r="C1275" t="s">
        <v>1258</v>
      </c>
      <c r="D1275" t="s">
        <v>2314</v>
      </c>
      <c r="E1275">
        <v>109.14</v>
      </c>
      <c r="G1275">
        <v>0</v>
      </c>
      <c r="H1275" t="s">
        <v>33</v>
      </c>
      <c r="I1275">
        <v>110.86</v>
      </c>
      <c r="J1275" t="s">
        <v>34</v>
      </c>
      <c r="K1275">
        <v>46.970260000000003</v>
      </c>
      <c r="L1275">
        <v>-120.51074699999999</v>
      </c>
      <c r="M1275" t="s">
        <v>293</v>
      </c>
      <c r="N1275" t="s">
        <v>95</v>
      </c>
      <c r="O1275" t="s">
        <v>1259</v>
      </c>
      <c r="P1275">
        <v>309</v>
      </c>
      <c r="Q1275">
        <v>1610</v>
      </c>
      <c r="R1275">
        <v>1610</v>
      </c>
      <c r="S1275">
        <v>1610</v>
      </c>
      <c r="T1275">
        <v>1610</v>
      </c>
      <c r="U1275">
        <v>1604</v>
      </c>
      <c r="V1275">
        <v>1604</v>
      </c>
      <c r="W1275">
        <v>9999</v>
      </c>
      <c r="X1275" t="s">
        <v>38</v>
      </c>
      <c r="Y1275">
        <v>1</v>
      </c>
      <c r="Z1275">
        <f>ROUND(Table_hqolymsql14p_BridgeInventoryLocation_BRIDGEUNDERLOCATIONS[[#This Row],[VCMIN]] / 100, 0) * 12 + MOD(Table_hqolymsql14p_BridgeInventoryLocation_BRIDGEUNDERLOCATIONS[[#This Row],[VCMIN]], 100)</f>
        <v>202</v>
      </c>
      <c r="AA1275">
        <f>Table_hqolymsql14p_BridgeInventoryLocation_BRIDGEUNDERLOCATIONS[[#This Row],[VCMIN_Inches]]-3</f>
        <v>199</v>
      </c>
      <c r="AB127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76" spans="1:28" x14ac:dyDescent="0.3">
      <c r="A1276">
        <v>1275</v>
      </c>
      <c r="B1276" t="s">
        <v>3782</v>
      </c>
      <c r="C1276" t="s">
        <v>3783</v>
      </c>
      <c r="D1276" t="s">
        <v>2314</v>
      </c>
      <c r="E1276">
        <v>15.57</v>
      </c>
      <c r="G1276">
        <v>0</v>
      </c>
      <c r="H1276" t="s">
        <v>1211</v>
      </c>
      <c r="I1276">
        <v>15.57</v>
      </c>
      <c r="J1276" t="s">
        <v>34</v>
      </c>
      <c r="K1276">
        <v>46.191504000000002</v>
      </c>
      <c r="L1276">
        <v>-119.075434</v>
      </c>
      <c r="M1276" t="s">
        <v>3784</v>
      </c>
      <c r="N1276" t="s">
        <v>3785</v>
      </c>
      <c r="O1276" t="s">
        <v>1213</v>
      </c>
      <c r="P1276">
        <v>123</v>
      </c>
      <c r="Q1276">
        <v>1502</v>
      </c>
      <c r="R1276">
        <v>1409</v>
      </c>
      <c r="S1276">
        <v>1502</v>
      </c>
      <c r="T1276">
        <v>1409</v>
      </c>
      <c r="W1276">
        <v>9999</v>
      </c>
      <c r="X1276" t="s">
        <v>38</v>
      </c>
      <c r="Y1276">
        <v>1</v>
      </c>
      <c r="Z1276">
        <f>ROUND(Table_hqolymsql14p_BridgeInventoryLocation_BRIDGEUNDERLOCATIONS[[#This Row],[VCMIN]] / 100, 0) * 12 + MOD(Table_hqolymsql14p_BridgeInventoryLocation_BRIDGEUNDERLOCATIONS[[#This Row],[VCMIN]], 100)</f>
        <v>177</v>
      </c>
      <c r="AA1276">
        <f>Table_hqolymsql14p_BridgeInventoryLocation_BRIDGEUNDERLOCATIONS[[#This Row],[VCMIN_Inches]]-3</f>
        <v>174</v>
      </c>
      <c r="AB1276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277" spans="1:28" x14ac:dyDescent="0.3">
      <c r="A1277">
        <v>1276</v>
      </c>
      <c r="B1277" t="s">
        <v>1241</v>
      </c>
      <c r="C1277" t="s">
        <v>1242</v>
      </c>
      <c r="D1277" t="s">
        <v>2314</v>
      </c>
      <c r="E1277">
        <v>205.13399999999999</v>
      </c>
      <c r="G1277">
        <v>0</v>
      </c>
      <c r="H1277" t="s">
        <v>110</v>
      </c>
      <c r="I1277">
        <v>205.08</v>
      </c>
      <c r="J1277" t="s">
        <v>34</v>
      </c>
      <c r="K1277">
        <v>48.137780999999997</v>
      </c>
      <c r="L1277">
        <v>-122.186159</v>
      </c>
      <c r="M1277" t="s">
        <v>1243</v>
      </c>
      <c r="N1277" t="s">
        <v>1244</v>
      </c>
      <c r="O1277" t="s">
        <v>1245</v>
      </c>
      <c r="P1277">
        <v>357</v>
      </c>
      <c r="Q1277">
        <v>1906</v>
      </c>
      <c r="R1277">
        <v>1906</v>
      </c>
      <c r="S1277">
        <v>1906</v>
      </c>
      <c r="T1277">
        <v>1906</v>
      </c>
      <c r="U1277">
        <v>1906</v>
      </c>
      <c r="V1277">
        <v>1906</v>
      </c>
      <c r="W1277">
        <v>9999</v>
      </c>
      <c r="X1277" t="s">
        <v>38</v>
      </c>
      <c r="Y1277">
        <v>1</v>
      </c>
      <c r="Z1277">
        <f>ROUND(Table_hqolymsql14p_BridgeInventoryLocation_BRIDGEUNDERLOCATIONS[[#This Row],[VCMIN]] / 100, 0) * 12 + MOD(Table_hqolymsql14p_BridgeInventoryLocation_BRIDGEUNDERLOCATIONS[[#This Row],[VCMIN]], 100)</f>
        <v>234</v>
      </c>
      <c r="AA1277">
        <f>Table_hqolymsql14p_BridgeInventoryLocation_BRIDGEUNDERLOCATIONS[[#This Row],[VCMIN_Inches]]-3</f>
        <v>231</v>
      </c>
      <c r="AB1277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1278" spans="1:28" x14ac:dyDescent="0.3">
      <c r="A1278">
        <v>1277</v>
      </c>
      <c r="B1278" t="s">
        <v>1433</v>
      </c>
      <c r="C1278" t="s">
        <v>1434</v>
      </c>
      <c r="D1278" t="s">
        <v>2314</v>
      </c>
      <c r="E1278">
        <v>105.75</v>
      </c>
      <c r="G1278">
        <v>0</v>
      </c>
      <c r="H1278" t="s">
        <v>110</v>
      </c>
      <c r="I1278">
        <v>105.68</v>
      </c>
      <c r="J1278" t="s">
        <v>34</v>
      </c>
      <c r="K1278">
        <v>47.035257999999999</v>
      </c>
      <c r="L1278">
        <v>-122.886827</v>
      </c>
      <c r="M1278" t="s">
        <v>1435</v>
      </c>
      <c r="N1278" t="s">
        <v>1436</v>
      </c>
      <c r="O1278" t="s">
        <v>113</v>
      </c>
      <c r="P1278">
        <v>182</v>
      </c>
      <c r="Q1278">
        <v>2403</v>
      </c>
      <c r="R1278">
        <v>2109</v>
      </c>
      <c r="S1278">
        <v>2403</v>
      </c>
      <c r="T1278">
        <v>2109</v>
      </c>
      <c r="U1278">
        <v>1905</v>
      </c>
      <c r="V1278">
        <v>1705</v>
      </c>
      <c r="W1278">
        <v>9999</v>
      </c>
      <c r="X1278" t="s">
        <v>38</v>
      </c>
      <c r="Y1278">
        <v>1</v>
      </c>
      <c r="Z1278">
        <f>ROUND(Table_hqolymsql14p_BridgeInventoryLocation_BRIDGEUNDERLOCATIONS[[#This Row],[VCMIN]] / 100, 0) * 12 + MOD(Table_hqolymsql14p_BridgeInventoryLocation_BRIDGEUNDERLOCATIONS[[#This Row],[VCMIN]], 100)</f>
        <v>261</v>
      </c>
      <c r="AA1278">
        <f>Table_hqolymsql14p_BridgeInventoryLocation_BRIDGEUNDERLOCATIONS[[#This Row],[VCMIN_Inches]]-3</f>
        <v>258</v>
      </c>
      <c r="AB1278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1279" spans="1:28" x14ac:dyDescent="0.3">
      <c r="A1279">
        <v>1278</v>
      </c>
      <c r="B1279" t="s">
        <v>1336</v>
      </c>
      <c r="C1279" t="s">
        <v>1337</v>
      </c>
      <c r="D1279" t="s">
        <v>2314</v>
      </c>
      <c r="E1279">
        <v>0.184</v>
      </c>
      <c r="G1279">
        <v>0</v>
      </c>
      <c r="H1279" t="s">
        <v>3786</v>
      </c>
      <c r="I1279">
        <v>0.18</v>
      </c>
      <c r="J1279" t="s">
        <v>34</v>
      </c>
      <c r="K1279">
        <v>46.259191000000001</v>
      </c>
      <c r="L1279">
        <v>-119.28882</v>
      </c>
      <c r="M1279" t="s">
        <v>3787</v>
      </c>
      <c r="N1279" t="s">
        <v>1339</v>
      </c>
      <c r="O1279" t="s">
        <v>1340</v>
      </c>
      <c r="P1279">
        <v>500</v>
      </c>
      <c r="Q1279">
        <v>1605</v>
      </c>
      <c r="R1279">
        <v>1605</v>
      </c>
      <c r="S1279">
        <v>1605</v>
      </c>
      <c r="T1279">
        <v>1605</v>
      </c>
      <c r="W1279">
        <v>9999</v>
      </c>
      <c r="X1279" t="s">
        <v>32</v>
      </c>
      <c r="Y1279">
        <v>1</v>
      </c>
      <c r="Z1279">
        <f>ROUND(Table_hqolymsql14p_BridgeInventoryLocation_BRIDGEUNDERLOCATIONS[[#This Row],[VCMIN]] / 100, 0) * 12 + MOD(Table_hqolymsql14p_BridgeInventoryLocation_BRIDGEUNDERLOCATIONS[[#This Row],[VCMIN]], 100)</f>
        <v>197</v>
      </c>
      <c r="AA1279">
        <f>Table_hqolymsql14p_BridgeInventoryLocation_BRIDGEUNDERLOCATIONS[[#This Row],[VCMIN_Inches]]-3</f>
        <v>194</v>
      </c>
      <c r="AB1279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280" spans="1:28" x14ac:dyDescent="0.3">
      <c r="A1280">
        <v>1279</v>
      </c>
      <c r="B1280" t="s">
        <v>1271</v>
      </c>
      <c r="C1280" t="s">
        <v>1272</v>
      </c>
      <c r="D1280" t="s">
        <v>2314</v>
      </c>
      <c r="E1280">
        <v>0.85</v>
      </c>
      <c r="G1280">
        <v>0</v>
      </c>
      <c r="H1280" t="s">
        <v>110</v>
      </c>
      <c r="I1280">
        <v>0.85</v>
      </c>
      <c r="J1280" t="s">
        <v>34</v>
      </c>
      <c r="K1280">
        <v>45.628672000000002</v>
      </c>
      <c r="L1280">
        <v>-122.666573</v>
      </c>
      <c r="M1280" t="s">
        <v>1273</v>
      </c>
      <c r="N1280" t="s">
        <v>1274</v>
      </c>
      <c r="O1280" t="s">
        <v>113</v>
      </c>
      <c r="P1280">
        <v>275</v>
      </c>
      <c r="Q1280">
        <v>1706</v>
      </c>
      <c r="R1280">
        <v>1701</v>
      </c>
      <c r="S1280">
        <v>1706</v>
      </c>
      <c r="T1280">
        <v>1701</v>
      </c>
      <c r="U1280">
        <v>1608</v>
      </c>
      <c r="V1280">
        <v>1607</v>
      </c>
      <c r="W1280">
        <v>9999</v>
      </c>
      <c r="X1280" t="s">
        <v>38</v>
      </c>
      <c r="Y1280">
        <v>1</v>
      </c>
      <c r="Z1280">
        <f>ROUND(Table_hqolymsql14p_BridgeInventoryLocation_BRIDGEUNDERLOCATIONS[[#This Row],[VCMIN]] / 100, 0) * 12 + MOD(Table_hqolymsql14p_BridgeInventoryLocation_BRIDGEUNDERLOCATIONS[[#This Row],[VCMIN]], 100)</f>
        <v>205</v>
      </c>
      <c r="AA1280">
        <f>Table_hqolymsql14p_BridgeInventoryLocation_BRIDGEUNDERLOCATIONS[[#This Row],[VCMIN_Inches]]-3</f>
        <v>202</v>
      </c>
      <c r="AB1280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281" spans="1:28" x14ac:dyDescent="0.3">
      <c r="A1281">
        <v>1280</v>
      </c>
      <c r="B1281" t="s">
        <v>1319</v>
      </c>
      <c r="C1281" t="s">
        <v>1320</v>
      </c>
      <c r="D1281" t="s">
        <v>2314</v>
      </c>
      <c r="E1281">
        <v>0.11</v>
      </c>
      <c r="G1281">
        <v>0</v>
      </c>
      <c r="H1281" t="s">
        <v>3788</v>
      </c>
      <c r="I1281">
        <v>0.11</v>
      </c>
      <c r="J1281" t="s">
        <v>34</v>
      </c>
      <c r="K1281">
        <v>46.214658999999997</v>
      </c>
      <c r="L1281">
        <v>-119.744142</v>
      </c>
      <c r="M1281" t="s">
        <v>3789</v>
      </c>
      <c r="N1281" t="s">
        <v>1321</v>
      </c>
      <c r="O1281" t="s">
        <v>95</v>
      </c>
      <c r="P1281">
        <v>368</v>
      </c>
      <c r="Q1281">
        <v>1904</v>
      </c>
      <c r="R1281">
        <v>1904</v>
      </c>
      <c r="S1281">
        <v>1904</v>
      </c>
      <c r="T1281">
        <v>1904</v>
      </c>
      <c r="W1281">
        <v>9999</v>
      </c>
      <c r="X1281" t="s">
        <v>645</v>
      </c>
      <c r="Y1281">
        <v>1</v>
      </c>
      <c r="Z1281">
        <f>ROUND(Table_hqolymsql14p_BridgeInventoryLocation_BRIDGEUNDERLOCATIONS[[#This Row],[VCMIN]] / 100, 0) * 12 + MOD(Table_hqolymsql14p_BridgeInventoryLocation_BRIDGEUNDERLOCATIONS[[#This Row],[VCMIN]], 100)</f>
        <v>232</v>
      </c>
      <c r="AA1281">
        <f>Table_hqolymsql14p_BridgeInventoryLocation_BRIDGEUNDERLOCATIONS[[#This Row],[VCMIN_Inches]]-3</f>
        <v>229</v>
      </c>
      <c r="AB1281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1282" spans="1:28" x14ac:dyDescent="0.3">
      <c r="A1282">
        <v>1281</v>
      </c>
      <c r="B1282" t="s">
        <v>3287</v>
      </c>
      <c r="C1282" t="s">
        <v>3288</v>
      </c>
      <c r="D1282" t="s">
        <v>2314</v>
      </c>
      <c r="E1282">
        <v>46.84</v>
      </c>
      <c r="G1282">
        <v>0</v>
      </c>
      <c r="H1282" t="s">
        <v>51</v>
      </c>
      <c r="I1282">
        <v>46.89</v>
      </c>
      <c r="J1282" t="s">
        <v>34</v>
      </c>
      <c r="K1282">
        <v>47.678555000000003</v>
      </c>
      <c r="L1282">
        <v>-122.690837</v>
      </c>
      <c r="M1282" t="s">
        <v>3289</v>
      </c>
      <c r="N1282" t="s">
        <v>3290</v>
      </c>
      <c r="O1282" t="s">
        <v>779</v>
      </c>
      <c r="P1282">
        <v>241</v>
      </c>
      <c r="Q1282">
        <v>1608</v>
      </c>
      <c r="R1282">
        <v>1601</v>
      </c>
      <c r="S1282">
        <v>1608</v>
      </c>
      <c r="T1282">
        <v>1601</v>
      </c>
      <c r="U1282">
        <v>1700</v>
      </c>
      <c r="V1282">
        <v>1605</v>
      </c>
      <c r="W1282">
        <v>9999</v>
      </c>
      <c r="X1282" t="s">
        <v>38</v>
      </c>
      <c r="Y1282">
        <v>1</v>
      </c>
      <c r="Z1282">
        <f>ROUND(Table_hqolymsql14p_BridgeInventoryLocation_BRIDGEUNDERLOCATIONS[[#This Row],[VCMIN]] / 100, 0) * 12 + MOD(Table_hqolymsql14p_BridgeInventoryLocation_BRIDGEUNDERLOCATIONS[[#This Row],[VCMIN]], 100)</f>
        <v>193</v>
      </c>
      <c r="AA1282">
        <f>Table_hqolymsql14p_BridgeInventoryLocation_BRIDGEUNDERLOCATIONS[[#This Row],[VCMIN_Inches]]-3</f>
        <v>190</v>
      </c>
      <c r="AB1282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283" spans="1:28" x14ac:dyDescent="0.3">
      <c r="A1283">
        <v>1282</v>
      </c>
      <c r="B1283" t="s">
        <v>3790</v>
      </c>
      <c r="C1283" t="s">
        <v>3791</v>
      </c>
      <c r="D1283" t="s">
        <v>2314</v>
      </c>
      <c r="E1283">
        <v>25.21</v>
      </c>
      <c r="G1283">
        <v>0</v>
      </c>
      <c r="H1283" t="s">
        <v>3792</v>
      </c>
      <c r="I1283">
        <v>25.21</v>
      </c>
      <c r="J1283" t="s">
        <v>34</v>
      </c>
      <c r="K1283">
        <v>46.926212999999997</v>
      </c>
      <c r="L1283">
        <v>-120.497955</v>
      </c>
      <c r="M1283" t="s">
        <v>3793</v>
      </c>
      <c r="N1283" t="s">
        <v>95</v>
      </c>
      <c r="O1283" t="s">
        <v>3794</v>
      </c>
      <c r="P1283">
        <v>357</v>
      </c>
      <c r="Q1283">
        <v>1410</v>
      </c>
      <c r="R1283">
        <v>1410</v>
      </c>
      <c r="S1283">
        <v>1410</v>
      </c>
      <c r="T1283">
        <v>1410</v>
      </c>
      <c r="W1283">
        <v>9999</v>
      </c>
      <c r="X1283" t="s">
        <v>38</v>
      </c>
      <c r="Y1283">
        <v>1</v>
      </c>
      <c r="Z1283">
        <f>ROUND(Table_hqolymsql14p_BridgeInventoryLocation_BRIDGEUNDERLOCATIONS[[#This Row],[VCMIN]] / 100, 0) * 12 + MOD(Table_hqolymsql14p_BridgeInventoryLocation_BRIDGEUNDERLOCATIONS[[#This Row],[VCMIN]], 100)</f>
        <v>178</v>
      </c>
      <c r="AA1283">
        <f>Table_hqolymsql14p_BridgeInventoryLocation_BRIDGEUNDERLOCATIONS[[#This Row],[VCMIN_Inches]]-3</f>
        <v>175</v>
      </c>
      <c r="AB1283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284" spans="1:28" x14ac:dyDescent="0.3">
      <c r="A1284">
        <v>1283</v>
      </c>
      <c r="B1284" t="s">
        <v>2639</v>
      </c>
      <c r="C1284" t="s">
        <v>2640</v>
      </c>
      <c r="D1284" t="s">
        <v>2314</v>
      </c>
      <c r="E1284">
        <v>3.43</v>
      </c>
      <c r="G1284">
        <v>0</v>
      </c>
      <c r="H1284" t="s">
        <v>45</v>
      </c>
      <c r="I1284">
        <v>2.9</v>
      </c>
      <c r="J1284" t="s">
        <v>34</v>
      </c>
      <c r="K1284">
        <v>47.302233000000001</v>
      </c>
      <c r="L1284">
        <v>-122.252304</v>
      </c>
      <c r="M1284" t="s">
        <v>3276</v>
      </c>
      <c r="N1284" t="s">
        <v>2643</v>
      </c>
      <c r="O1284" t="s">
        <v>48</v>
      </c>
      <c r="P1284">
        <v>331</v>
      </c>
      <c r="Q1284">
        <v>2001</v>
      </c>
      <c r="R1284">
        <v>1905</v>
      </c>
      <c r="S1284">
        <v>2001</v>
      </c>
      <c r="T1284">
        <v>1905</v>
      </c>
      <c r="U1284">
        <v>2109</v>
      </c>
      <c r="V1284">
        <v>2011</v>
      </c>
      <c r="W1284">
        <v>9999</v>
      </c>
      <c r="X1284" t="s">
        <v>38</v>
      </c>
      <c r="Y1284">
        <v>1</v>
      </c>
      <c r="Z1284">
        <f>ROUND(Table_hqolymsql14p_BridgeInventoryLocation_BRIDGEUNDERLOCATIONS[[#This Row],[VCMIN]] / 100, 0) * 12 + MOD(Table_hqolymsql14p_BridgeInventoryLocation_BRIDGEUNDERLOCATIONS[[#This Row],[VCMIN]], 100)</f>
        <v>233</v>
      </c>
      <c r="AA1284">
        <f>Table_hqolymsql14p_BridgeInventoryLocation_BRIDGEUNDERLOCATIONS[[#This Row],[VCMIN_Inches]]-3</f>
        <v>230</v>
      </c>
      <c r="AB1284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285" spans="1:28" x14ac:dyDescent="0.3">
      <c r="A1285">
        <v>1284</v>
      </c>
      <c r="B1285" t="s">
        <v>3795</v>
      </c>
      <c r="C1285" t="s">
        <v>3796</v>
      </c>
      <c r="D1285" t="s">
        <v>2314</v>
      </c>
      <c r="E1285">
        <v>0.34399999999999997</v>
      </c>
      <c r="G1285">
        <v>0</v>
      </c>
      <c r="H1285" t="s">
        <v>3797</v>
      </c>
      <c r="I1285">
        <v>0.34</v>
      </c>
      <c r="J1285" t="s">
        <v>34</v>
      </c>
      <c r="K1285">
        <v>45.657950999999997</v>
      </c>
      <c r="L1285">
        <v>-122.567007</v>
      </c>
      <c r="M1285" t="s">
        <v>3798</v>
      </c>
      <c r="N1285" t="s">
        <v>3799</v>
      </c>
      <c r="O1285" t="s">
        <v>3800</v>
      </c>
      <c r="P1285">
        <v>357</v>
      </c>
      <c r="Q1285">
        <v>1703</v>
      </c>
      <c r="R1285">
        <v>1703</v>
      </c>
      <c r="S1285">
        <v>1703</v>
      </c>
      <c r="T1285">
        <v>1703</v>
      </c>
      <c r="W1285">
        <v>9999</v>
      </c>
      <c r="X1285" t="s">
        <v>38</v>
      </c>
      <c r="Y1285">
        <v>1</v>
      </c>
      <c r="Z1285">
        <f>ROUND(Table_hqolymsql14p_BridgeInventoryLocation_BRIDGEUNDERLOCATIONS[[#This Row],[VCMIN]] / 100, 0) * 12 + MOD(Table_hqolymsql14p_BridgeInventoryLocation_BRIDGEUNDERLOCATIONS[[#This Row],[VCMIN]], 100)</f>
        <v>207</v>
      </c>
      <c r="AA1285">
        <f>Table_hqolymsql14p_BridgeInventoryLocation_BRIDGEUNDERLOCATIONS[[#This Row],[VCMIN_Inches]]-3</f>
        <v>204</v>
      </c>
      <c r="AB128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286" spans="1:28" x14ac:dyDescent="0.3">
      <c r="A1286">
        <v>1285</v>
      </c>
      <c r="B1286" t="s">
        <v>3801</v>
      </c>
      <c r="C1286" t="s">
        <v>3802</v>
      </c>
      <c r="D1286" t="s">
        <v>2314</v>
      </c>
      <c r="E1286">
        <v>0.441</v>
      </c>
      <c r="G1286">
        <v>0</v>
      </c>
      <c r="H1286" t="s">
        <v>3383</v>
      </c>
      <c r="I1286">
        <v>0.44</v>
      </c>
      <c r="J1286" t="s">
        <v>34</v>
      </c>
      <c r="K1286">
        <v>47.613309999999998</v>
      </c>
      <c r="L1286">
        <v>-122.187915</v>
      </c>
      <c r="M1286" t="s">
        <v>3803</v>
      </c>
      <c r="N1286" t="s">
        <v>3804</v>
      </c>
      <c r="O1286" t="s">
        <v>101</v>
      </c>
      <c r="P1286">
        <v>30</v>
      </c>
      <c r="Q1286">
        <v>1607</v>
      </c>
      <c r="R1286">
        <v>1509</v>
      </c>
      <c r="S1286">
        <v>1607</v>
      </c>
      <c r="T1286">
        <v>1509</v>
      </c>
      <c r="W1286">
        <v>9999</v>
      </c>
      <c r="X1286" t="s">
        <v>38</v>
      </c>
      <c r="Y1286">
        <v>1</v>
      </c>
      <c r="Z1286">
        <f>ROUND(Table_hqolymsql14p_BridgeInventoryLocation_BRIDGEUNDERLOCATIONS[[#This Row],[VCMIN]] / 100, 0) * 12 + MOD(Table_hqolymsql14p_BridgeInventoryLocation_BRIDGEUNDERLOCATIONS[[#This Row],[VCMIN]], 100)</f>
        <v>189</v>
      </c>
      <c r="AA1286">
        <f>Table_hqolymsql14p_BridgeInventoryLocation_BRIDGEUNDERLOCATIONS[[#This Row],[VCMIN_Inches]]-3</f>
        <v>186</v>
      </c>
      <c r="AB1286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287" spans="1:28" x14ac:dyDescent="0.3">
      <c r="A1287">
        <v>1286</v>
      </c>
      <c r="B1287" t="s">
        <v>1617</v>
      </c>
      <c r="C1287" t="s">
        <v>1618</v>
      </c>
      <c r="D1287" t="s">
        <v>2314</v>
      </c>
      <c r="E1287">
        <v>16.13</v>
      </c>
      <c r="G1287">
        <v>0</v>
      </c>
      <c r="H1287" t="s">
        <v>33</v>
      </c>
      <c r="I1287">
        <v>18.059999999999999</v>
      </c>
      <c r="J1287" t="s">
        <v>34</v>
      </c>
      <c r="K1287">
        <v>47.531602999999997</v>
      </c>
      <c r="L1287">
        <v>-122.022965</v>
      </c>
      <c r="M1287" t="s">
        <v>1619</v>
      </c>
      <c r="N1287" t="s">
        <v>1620</v>
      </c>
      <c r="O1287" t="s">
        <v>1621</v>
      </c>
      <c r="P1287">
        <v>374</v>
      </c>
      <c r="Q1287">
        <v>1702</v>
      </c>
      <c r="R1287">
        <v>1702</v>
      </c>
      <c r="S1287">
        <v>1702</v>
      </c>
      <c r="T1287">
        <v>1702</v>
      </c>
      <c r="U1287">
        <v>2503</v>
      </c>
      <c r="V1287">
        <v>2503</v>
      </c>
      <c r="W1287">
        <v>9999</v>
      </c>
      <c r="X1287" t="s">
        <v>38</v>
      </c>
      <c r="Y1287">
        <v>1</v>
      </c>
      <c r="Z1287">
        <f>ROUND(Table_hqolymsql14p_BridgeInventoryLocation_BRIDGEUNDERLOCATIONS[[#This Row],[VCMIN]] / 100, 0) * 12 + MOD(Table_hqolymsql14p_BridgeInventoryLocation_BRIDGEUNDERLOCATIONS[[#This Row],[VCMIN]], 100)</f>
        <v>206</v>
      </c>
      <c r="AA1287">
        <f>Table_hqolymsql14p_BridgeInventoryLocation_BRIDGEUNDERLOCATIONS[[#This Row],[VCMIN_Inches]]-3</f>
        <v>203</v>
      </c>
      <c r="AB128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288" spans="1:28" x14ac:dyDescent="0.3">
      <c r="A1288">
        <v>1287</v>
      </c>
      <c r="B1288" t="s">
        <v>1315</v>
      </c>
      <c r="C1288" t="s">
        <v>1316</v>
      </c>
      <c r="D1288" t="s">
        <v>2314</v>
      </c>
      <c r="E1288">
        <v>108.46</v>
      </c>
      <c r="G1288">
        <v>0</v>
      </c>
      <c r="H1288" t="s">
        <v>110</v>
      </c>
      <c r="I1288">
        <v>108.39</v>
      </c>
      <c r="J1288" t="s">
        <v>34</v>
      </c>
      <c r="K1288">
        <v>47.045788999999999</v>
      </c>
      <c r="L1288">
        <v>-122.83372300000001</v>
      </c>
      <c r="M1288" t="s">
        <v>1317</v>
      </c>
      <c r="N1288" t="s">
        <v>1318</v>
      </c>
      <c r="O1288" t="s">
        <v>113</v>
      </c>
      <c r="P1288">
        <v>230</v>
      </c>
      <c r="Q1288">
        <v>1610</v>
      </c>
      <c r="R1288">
        <v>1607</v>
      </c>
      <c r="S1288">
        <v>1610</v>
      </c>
      <c r="T1288">
        <v>1607</v>
      </c>
      <c r="U1288">
        <v>1605</v>
      </c>
      <c r="V1288">
        <v>1604</v>
      </c>
      <c r="W1288">
        <v>9999</v>
      </c>
      <c r="X1288" t="s">
        <v>38</v>
      </c>
      <c r="Y1288">
        <v>1</v>
      </c>
      <c r="Z1288">
        <f>ROUND(Table_hqolymsql14p_BridgeInventoryLocation_BRIDGEUNDERLOCATIONS[[#This Row],[VCMIN]] / 100, 0) * 12 + MOD(Table_hqolymsql14p_BridgeInventoryLocation_BRIDGEUNDERLOCATIONS[[#This Row],[VCMIN]], 100)</f>
        <v>199</v>
      </c>
      <c r="AA1288">
        <f>Table_hqolymsql14p_BridgeInventoryLocation_BRIDGEUNDERLOCATIONS[[#This Row],[VCMIN_Inches]]-3</f>
        <v>196</v>
      </c>
      <c r="AB128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289" spans="1:28" x14ac:dyDescent="0.3">
      <c r="A1289">
        <v>1288</v>
      </c>
      <c r="B1289" t="s">
        <v>453</v>
      </c>
      <c r="C1289" t="s">
        <v>454</v>
      </c>
      <c r="D1289" t="s">
        <v>2314</v>
      </c>
      <c r="E1289">
        <v>46.09</v>
      </c>
      <c r="G1289">
        <v>0</v>
      </c>
      <c r="H1289" t="s">
        <v>33</v>
      </c>
      <c r="I1289">
        <v>47.71</v>
      </c>
      <c r="J1289" t="s">
        <v>34</v>
      </c>
      <c r="K1289">
        <v>47.395797000000002</v>
      </c>
      <c r="L1289">
        <v>-121.480367</v>
      </c>
      <c r="M1289" t="s">
        <v>455</v>
      </c>
      <c r="N1289" t="s">
        <v>456</v>
      </c>
      <c r="O1289" t="s">
        <v>37</v>
      </c>
      <c r="P1289">
        <v>263</v>
      </c>
      <c r="Q1289">
        <v>2002</v>
      </c>
      <c r="R1289">
        <v>1911</v>
      </c>
      <c r="S1289">
        <v>2002</v>
      </c>
      <c r="T1289">
        <v>1911</v>
      </c>
      <c r="U1289">
        <v>1800</v>
      </c>
      <c r="V1289">
        <v>1704</v>
      </c>
      <c r="W1289">
        <v>9999</v>
      </c>
      <c r="X1289" t="s">
        <v>38</v>
      </c>
      <c r="Y1289">
        <v>1</v>
      </c>
      <c r="Z1289">
        <f>ROUND(Table_hqolymsql14p_BridgeInventoryLocation_BRIDGEUNDERLOCATIONS[[#This Row],[VCMIN]] / 100, 0) * 12 + MOD(Table_hqolymsql14p_BridgeInventoryLocation_BRIDGEUNDERLOCATIONS[[#This Row],[VCMIN]], 100)</f>
        <v>239</v>
      </c>
      <c r="AA1289">
        <f>Table_hqolymsql14p_BridgeInventoryLocation_BRIDGEUNDERLOCATIONS[[#This Row],[VCMIN_Inches]]-3</f>
        <v>236</v>
      </c>
      <c r="AB1289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1290" spans="1:28" x14ac:dyDescent="0.3">
      <c r="A1290">
        <v>1289</v>
      </c>
      <c r="B1290" t="s">
        <v>3805</v>
      </c>
      <c r="C1290" t="s">
        <v>3806</v>
      </c>
      <c r="D1290" t="s">
        <v>2314</v>
      </c>
      <c r="E1290">
        <v>6.9000000000000006E-2</v>
      </c>
      <c r="G1290">
        <v>0</v>
      </c>
      <c r="H1290" t="s">
        <v>3807</v>
      </c>
      <c r="I1290">
        <v>7.0000000000000007E-2</v>
      </c>
      <c r="J1290" t="s">
        <v>34</v>
      </c>
      <c r="K1290">
        <v>47.672654000000001</v>
      </c>
      <c r="L1290">
        <v>-117.110243</v>
      </c>
      <c r="M1290" t="s">
        <v>3808</v>
      </c>
      <c r="N1290" t="s">
        <v>3809</v>
      </c>
      <c r="O1290" t="s">
        <v>3810</v>
      </c>
      <c r="P1290">
        <v>94</v>
      </c>
      <c r="Q1290">
        <v>1706</v>
      </c>
      <c r="R1290">
        <v>1700</v>
      </c>
      <c r="U1290">
        <v>1706</v>
      </c>
      <c r="V1290">
        <v>1700</v>
      </c>
      <c r="W1290">
        <v>9999</v>
      </c>
      <c r="X1290" t="s">
        <v>38</v>
      </c>
      <c r="Y1290">
        <v>1</v>
      </c>
      <c r="Z1290">
        <f>ROUND(Table_hqolymsql14p_BridgeInventoryLocation_BRIDGEUNDERLOCATIONS[[#This Row],[VCMIN]] / 100, 0) * 12 + MOD(Table_hqolymsql14p_BridgeInventoryLocation_BRIDGEUNDERLOCATIONS[[#This Row],[VCMIN]], 100)</f>
        <v>204</v>
      </c>
      <c r="AA1290">
        <f>Table_hqolymsql14p_BridgeInventoryLocation_BRIDGEUNDERLOCATIONS[[#This Row],[VCMIN_Inches]]-3</f>
        <v>201</v>
      </c>
      <c r="AB129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291" spans="1:28" x14ac:dyDescent="0.3">
      <c r="A1291">
        <v>1290</v>
      </c>
      <c r="B1291" t="s">
        <v>962</v>
      </c>
      <c r="C1291" t="s">
        <v>963</v>
      </c>
      <c r="D1291" t="s">
        <v>2314</v>
      </c>
      <c r="E1291">
        <v>200.84</v>
      </c>
      <c r="G1291">
        <v>0</v>
      </c>
      <c r="H1291" t="s">
        <v>110</v>
      </c>
      <c r="I1291">
        <v>200.78</v>
      </c>
      <c r="J1291" t="s">
        <v>34</v>
      </c>
      <c r="K1291">
        <v>48.075691999999997</v>
      </c>
      <c r="L1291">
        <v>-122.18463</v>
      </c>
      <c r="M1291" t="s">
        <v>964</v>
      </c>
      <c r="N1291" t="s">
        <v>965</v>
      </c>
      <c r="O1291" t="s">
        <v>113</v>
      </c>
      <c r="P1291">
        <v>215</v>
      </c>
      <c r="Q1291">
        <v>1609</v>
      </c>
      <c r="R1291">
        <v>1609</v>
      </c>
      <c r="S1291">
        <v>1609</v>
      </c>
      <c r="T1291">
        <v>1609</v>
      </c>
      <c r="U1291">
        <v>1705</v>
      </c>
      <c r="V1291">
        <v>1705</v>
      </c>
      <c r="W1291">
        <v>9999</v>
      </c>
      <c r="X1291" t="s">
        <v>38</v>
      </c>
      <c r="Y1291">
        <v>1</v>
      </c>
      <c r="Z1291">
        <f>ROUND(Table_hqolymsql14p_BridgeInventoryLocation_BRIDGEUNDERLOCATIONS[[#This Row],[VCMIN]] / 100, 0) * 12 + MOD(Table_hqolymsql14p_BridgeInventoryLocation_BRIDGEUNDERLOCATIONS[[#This Row],[VCMIN]], 100)</f>
        <v>201</v>
      </c>
      <c r="AA1291">
        <f>Table_hqolymsql14p_BridgeInventoryLocation_BRIDGEUNDERLOCATIONS[[#This Row],[VCMIN_Inches]]-3</f>
        <v>198</v>
      </c>
      <c r="AB129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292" spans="1:28" x14ac:dyDescent="0.3">
      <c r="A1292">
        <v>1291</v>
      </c>
      <c r="B1292" t="s">
        <v>3811</v>
      </c>
      <c r="C1292" t="s">
        <v>3812</v>
      </c>
      <c r="D1292" t="s">
        <v>2314</v>
      </c>
      <c r="E1292">
        <v>25.18</v>
      </c>
      <c r="G1292">
        <v>0</v>
      </c>
      <c r="H1292" t="s">
        <v>3792</v>
      </c>
      <c r="I1292">
        <v>25.18</v>
      </c>
      <c r="J1292" t="s">
        <v>34</v>
      </c>
      <c r="K1292">
        <v>46.926209</v>
      </c>
      <c r="L1292">
        <v>-120.498431</v>
      </c>
      <c r="M1292" t="s">
        <v>3793</v>
      </c>
      <c r="N1292" t="s">
        <v>95</v>
      </c>
      <c r="O1292" t="s">
        <v>3794</v>
      </c>
      <c r="P1292">
        <v>357</v>
      </c>
      <c r="Q1292">
        <v>1500</v>
      </c>
      <c r="R1292">
        <v>1500</v>
      </c>
      <c r="S1292">
        <v>1500</v>
      </c>
      <c r="T1292">
        <v>1500</v>
      </c>
      <c r="W1292">
        <v>9999</v>
      </c>
      <c r="X1292" t="s">
        <v>38</v>
      </c>
      <c r="Y1292">
        <v>1</v>
      </c>
      <c r="Z1292">
        <f>ROUND(Table_hqolymsql14p_BridgeInventoryLocation_BRIDGEUNDERLOCATIONS[[#This Row],[VCMIN]] / 100, 0) * 12 + MOD(Table_hqolymsql14p_BridgeInventoryLocation_BRIDGEUNDERLOCATIONS[[#This Row],[VCMIN]], 100)</f>
        <v>180</v>
      </c>
      <c r="AA1292">
        <f>Table_hqolymsql14p_BridgeInventoryLocation_BRIDGEUNDERLOCATIONS[[#This Row],[VCMIN_Inches]]-3</f>
        <v>177</v>
      </c>
      <c r="AB1292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1293" spans="1:28" x14ac:dyDescent="0.3">
      <c r="A1293">
        <v>1292</v>
      </c>
      <c r="B1293" t="s">
        <v>1230</v>
      </c>
      <c r="C1293" t="s">
        <v>1231</v>
      </c>
      <c r="D1293" t="s">
        <v>2314</v>
      </c>
      <c r="E1293">
        <v>0.12</v>
      </c>
      <c r="G1293">
        <v>0</v>
      </c>
      <c r="H1293" t="s">
        <v>3813</v>
      </c>
      <c r="I1293">
        <v>0.12</v>
      </c>
      <c r="J1293" t="s">
        <v>34</v>
      </c>
      <c r="K1293">
        <v>45.657147000000002</v>
      </c>
      <c r="L1293">
        <v>-122.664933</v>
      </c>
      <c r="M1293" t="s">
        <v>1765</v>
      </c>
      <c r="N1293" t="s">
        <v>530</v>
      </c>
      <c r="O1293" t="s">
        <v>1232</v>
      </c>
      <c r="P1293">
        <v>443</v>
      </c>
      <c r="Q1293">
        <v>2203</v>
      </c>
      <c r="R1293">
        <v>2203</v>
      </c>
      <c r="U1293">
        <v>2203</v>
      </c>
      <c r="V1293">
        <v>2203</v>
      </c>
      <c r="W1293">
        <v>9999</v>
      </c>
      <c r="X1293" t="s">
        <v>89</v>
      </c>
      <c r="Y1293">
        <v>1</v>
      </c>
      <c r="Z1293">
        <f>ROUND(Table_hqolymsql14p_BridgeInventoryLocation_BRIDGEUNDERLOCATIONS[[#This Row],[VCMIN]] / 100, 0) * 12 + MOD(Table_hqolymsql14p_BridgeInventoryLocation_BRIDGEUNDERLOCATIONS[[#This Row],[VCMIN]], 100)</f>
        <v>267</v>
      </c>
      <c r="AA1293">
        <f>Table_hqolymsql14p_BridgeInventoryLocation_BRIDGEUNDERLOCATIONS[[#This Row],[VCMIN_Inches]]-3</f>
        <v>264</v>
      </c>
      <c r="AB1293">
        <f>(TRUNC((Table_hqolymsql14p_BridgeInventoryLocation_BRIDGEUNDERLOCATIONS[[#This Row],[Reported Inches]]/12))*100) + MOD(Table_hqolymsql14p_BridgeInventoryLocation_BRIDGEUNDERLOCATIONS[[#This Row],[Reported Inches]], 12)</f>
        <v>2200</v>
      </c>
    </row>
    <row r="1294" spans="1:28" x14ac:dyDescent="0.3">
      <c r="A1294">
        <v>1293</v>
      </c>
      <c r="B1294" t="s">
        <v>1485</v>
      </c>
      <c r="C1294" t="s">
        <v>1486</v>
      </c>
      <c r="D1294" t="s">
        <v>2314</v>
      </c>
      <c r="E1294">
        <v>3.57</v>
      </c>
      <c r="G1294">
        <v>0</v>
      </c>
      <c r="H1294" t="s">
        <v>98</v>
      </c>
      <c r="I1294">
        <v>3.57</v>
      </c>
      <c r="J1294" t="s">
        <v>34</v>
      </c>
      <c r="K1294">
        <v>47.479075000000002</v>
      </c>
      <c r="L1294">
        <v>-122.202079</v>
      </c>
      <c r="M1294" t="s">
        <v>1487</v>
      </c>
      <c r="N1294" t="s">
        <v>1488</v>
      </c>
      <c r="O1294" t="s">
        <v>101</v>
      </c>
      <c r="P1294">
        <v>146</v>
      </c>
      <c r="Q1294">
        <v>1900</v>
      </c>
      <c r="R1294">
        <v>1900</v>
      </c>
      <c r="S1294">
        <v>1900</v>
      </c>
      <c r="T1294">
        <v>1900</v>
      </c>
      <c r="U1294">
        <v>2200</v>
      </c>
      <c r="V1294">
        <v>2200</v>
      </c>
      <c r="W1294">
        <v>9999</v>
      </c>
      <c r="X1294" t="s">
        <v>38</v>
      </c>
      <c r="Y1294">
        <v>1</v>
      </c>
      <c r="Z1294">
        <f>ROUND(Table_hqolymsql14p_BridgeInventoryLocation_BRIDGEUNDERLOCATIONS[[#This Row],[VCMIN]] / 100, 0) * 12 + MOD(Table_hqolymsql14p_BridgeInventoryLocation_BRIDGEUNDERLOCATIONS[[#This Row],[VCMIN]], 100)</f>
        <v>228</v>
      </c>
      <c r="AA1294">
        <f>Table_hqolymsql14p_BridgeInventoryLocation_BRIDGEUNDERLOCATIONS[[#This Row],[VCMIN_Inches]]-3</f>
        <v>225</v>
      </c>
      <c r="AB1294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295" spans="1:28" x14ac:dyDescent="0.3">
      <c r="A1295">
        <v>1294</v>
      </c>
      <c r="B1295" t="s">
        <v>3814</v>
      </c>
      <c r="C1295" t="s">
        <v>3815</v>
      </c>
      <c r="D1295" t="s">
        <v>2314</v>
      </c>
      <c r="E1295">
        <v>0.28199999999999997</v>
      </c>
      <c r="G1295">
        <v>0</v>
      </c>
      <c r="H1295" t="s">
        <v>2324</v>
      </c>
      <c r="I1295">
        <v>0.28000000000000003</v>
      </c>
      <c r="J1295" t="s">
        <v>34</v>
      </c>
      <c r="K1295">
        <v>47.828490000000002</v>
      </c>
      <c r="L1295">
        <v>-122.266295</v>
      </c>
      <c r="M1295" t="s">
        <v>3816</v>
      </c>
      <c r="N1295" t="s">
        <v>3817</v>
      </c>
      <c r="O1295" t="s">
        <v>3818</v>
      </c>
      <c r="P1295">
        <v>42</v>
      </c>
      <c r="Q1295">
        <v>1610</v>
      </c>
      <c r="R1295">
        <v>1610</v>
      </c>
      <c r="U1295">
        <v>1610</v>
      </c>
      <c r="V1295">
        <v>1610</v>
      </c>
      <c r="W1295">
        <v>9999</v>
      </c>
      <c r="X1295" t="s">
        <v>38</v>
      </c>
      <c r="Y1295">
        <v>1</v>
      </c>
      <c r="Z1295">
        <f>ROUND(Table_hqolymsql14p_BridgeInventoryLocation_BRIDGEUNDERLOCATIONS[[#This Row],[VCMIN]] / 100, 0) * 12 + MOD(Table_hqolymsql14p_BridgeInventoryLocation_BRIDGEUNDERLOCATIONS[[#This Row],[VCMIN]], 100)</f>
        <v>202</v>
      </c>
      <c r="AA1295">
        <f>Table_hqolymsql14p_BridgeInventoryLocation_BRIDGEUNDERLOCATIONS[[#This Row],[VCMIN_Inches]]-3</f>
        <v>199</v>
      </c>
      <c r="AB129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296" spans="1:28" x14ac:dyDescent="0.3">
      <c r="A1296">
        <v>1295</v>
      </c>
      <c r="B1296" t="s">
        <v>3819</v>
      </c>
      <c r="C1296" t="s">
        <v>3820</v>
      </c>
      <c r="D1296" t="s">
        <v>2314</v>
      </c>
      <c r="E1296">
        <v>0.29499999999999998</v>
      </c>
      <c r="G1296">
        <v>0</v>
      </c>
      <c r="H1296" t="s">
        <v>3821</v>
      </c>
      <c r="I1296">
        <v>0.3</v>
      </c>
      <c r="J1296" t="s">
        <v>34</v>
      </c>
      <c r="K1296">
        <v>47.586402999999997</v>
      </c>
      <c r="L1296">
        <v>-122.230825</v>
      </c>
      <c r="M1296" t="s">
        <v>3822</v>
      </c>
      <c r="N1296" t="s">
        <v>3823</v>
      </c>
      <c r="O1296" t="s">
        <v>3824</v>
      </c>
      <c r="P1296">
        <v>121</v>
      </c>
      <c r="Q1296">
        <v>1911</v>
      </c>
      <c r="R1296">
        <v>1911</v>
      </c>
      <c r="S1296">
        <v>1911</v>
      </c>
      <c r="T1296">
        <v>1911</v>
      </c>
      <c r="W1296">
        <v>9999</v>
      </c>
      <c r="X1296" t="s">
        <v>89</v>
      </c>
      <c r="Y1296">
        <v>1</v>
      </c>
      <c r="Z1296">
        <f>ROUND(Table_hqolymsql14p_BridgeInventoryLocation_BRIDGEUNDERLOCATIONS[[#This Row],[VCMIN]] / 100, 0) * 12 + MOD(Table_hqolymsql14p_BridgeInventoryLocation_BRIDGEUNDERLOCATIONS[[#This Row],[VCMIN]], 100)</f>
        <v>239</v>
      </c>
      <c r="AA1296">
        <f>Table_hqolymsql14p_BridgeInventoryLocation_BRIDGEUNDERLOCATIONS[[#This Row],[VCMIN_Inches]]-3</f>
        <v>236</v>
      </c>
      <c r="AB1296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1297" spans="1:28" x14ac:dyDescent="0.3">
      <c r="A1297">
        <v>1296</v>
      </c>
      <c r="B1297" t="s">
        <v>1825</v>
      </c>
      <c r="C1297" t="s">
        <v>1826</v>
      </c>
      <c r="D1297" t="s">
        <v>2314</v>
      </c>
      <c r="E1297">
        <v>0.02</v>
      </c>
      <c r="G1297">
        <v>0</v>
      </c>
      <c r="H1297" t="s">
        <v>120</v>
      </c>
      <c r="I1297">
        <v>0.02</v>
      </c>
      <c r="J1297" t="s">
        <v>34</v>
      </c>
      <c r="K1297">
        <v>46.244050000000001</v>
      </c>
      <c r="L1297">
        <v>-119.36192699999999</v>
      </c>
      <c r="M1297" t="s">
        <v>1827</v>
      </c>
      <c r="N1297" t="s">
        <v>95</v>
      </c>
      <c r="O1297" t="s">
        <v>123</v>
      </c>
      <c r="P1297">
        <v>256</v>
      </c>
      <c r="Q1297">
        <v>1608</v>
      </c>
      <c r="R1297">
        <v>1608</v>
      </c>
      <c r="S1297">
        <v>1608</v>
      </c>
      <c r="T1297">
        <v>1608</v>
      </c>
      <c r="U1297">
        <v>1611</v>
      </c>
      <c r="V1297">
        <v>1611</v>
      </c>
      <c r="W1297">
        <v>9999</v>
      </c>
      <c r="X1297" t="s">
        <v>38</v>
      </c>
      <c r="Y1297">
        <v>1</v>
      </c>
      <c r="Z1297">
        <f>ROUND(Table_hqolymsql14p_BridgeInventoryLocation_BRIDGEUNDERLOCATIONS[[#This Row],[VCMIN]] / 100, 0) * 12 + MOD(Table_hqolymsql14p_BridgeInventoryLocation_BRIDGEUNDERLOCATIONS[[#This Row],[VCMIN]], 100)</f>
        <v>200</v>
      </c>
      <c r="AA1297">
        <f>Table_hqolymsql14p_BridgeInventoryLocation_BRIDGEUNDERLOCATIONS[[#This Row],[VCMIN_Inches]]-3</f>
        <v>197</v>
      </c>
      <c r="AB129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298" spans="1:28" x14ac:dyDescent="0.3">
      <c r="A1298">
        <v>1297</v>
      </c>
      <c r="B1298" t="s">
        <v>3825</v>
      </c>
      <c r="C1298" t="s">
        <v>3826</v>
      </c>
      <c r="D1298" t="s">
        <v>2314</v>
      </c>
      <c r="E1298">
        <v>0.192</v>
      </c>
      <c r="G1298">
        <v>0</v>
      </c>
      <c r="H1298" t="s">
        <v>3827</v>
      </c>
      <c r="I1298">
        <v>0.19</v>
      </c>
      <c r="J1298" t="s">
        <v>34</v>
      </c>
      <c r="K1298">
        <v>47.619363999999997</v>
      </c>
      <c r="L1298">
        <v>-122.18835199999999</v>
      </c>
      <c r="M1298" t="s">
        <v>3828</v>
      </c>
      <c r="N1298" t="s">
        <v>3454</v>
      </c>
      <c r="O1298" t="s">
        <v>3829</v>
      </c>
      <c r="P1298">
        <v>747</v>
      </c>
      <c r="Q1298">
        <v>1806</v>
      </c>
      <c r="R1298">
        <v>1806</v>
      </c>
      <c r="S1298">
        <v>1806</v>
      </c>
      <c r="T1298">
        <v>1806</v>
      </c>
      <c r="W1298">
        <v>9999</v>
      </c>
      <c r="X1298" t="s">
        <v>38</v>
      </c>
      <c r="Y1298">
        <v>1</v>
      </c>
      <c r="Z1298">
        <f>ROUND(Table_hqolymsql14p_BridgeInventoryLocation_BRIDGEUNDERLOCATIONS[[#This Row],[VCMIN]] / 100, 0) * 12 + MOD(Table_hqolymsql14p_BridgeInventoryLocation_BRIDGEUNDERLOCATIONS[[#This Row],[VCMIN]], 100)</f>
        <v>222</v>
      </c>
      <c r="AA1298">
        <f>Table_hqolymsql14p_BridgeInventoryLocation_BRIDGEUNDERLOCATIONS[[#This Row],[VCMIN_Inches]]-3</f>
        <v>219</v>
      </c>
      <c r="AB1298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299" spans="1:28" x14ac:dyDescent="0.3">
      <c r="A1299">
        <v>1298</v>
      </c>
      <c r="B1299" t="s">
        <v>2673</v>
      </c>
      <c r="C1299" t="s">
        <v>2674</v>
      </c>
      <c r="D1299" t="s">
        <v>2314</v>
      </c>
      <c r="E1299">
        <v>0.46899999999999997</v>
      </c>
      <c r="G1299">
        <v>0</v>
      </c>
      <c r="H1299" t="s">
        <v>2675</v>
      </c>
      <c r="I1299">
        <v>0.47</v>
      </c>
      <c r="J1299" t="s">
        <v>34</v>
      </c>
      <c r="K1299">
        <v>47.833917</v>
      </c>
      <c r="L1299">
        <v>-122.264594</v>
      </c>
      <c r="M1299" t="s">
        <v>2676</v>
      </c>
      <c r="N1299" t="s">
        <v>2677</v>
      </c>
      <c r="O1299" t="s">
        <v>2678</v>
      </c>
      <c r="P1299">
        <v>1270</v>
      </c>
      <c r="Q1299">
        <v>1909</v>
      </c>
      <c r="R1299">
        <v>1711</v>
      </c>
      <c r="S1299">
        <v>1909</v>
      </c>
      <c r="T1299">
        <v>1711</v>
      </c>
      <c r="W1299">
        <v>9999</v>
      </c>
      <c r="X1299" t="s">
        <v>89</v>
      </c>
      <c r="Y1299">
        <v>1</v>
      </c>
      <c r="Z1299">
        <f>ROUND(Table_hqolymsql14p_BridgeInventoryLocation_BRIDGEUNDERLOCATIONS[[#This Row],[VCMIN]] / 100, 0) * 12 + MOD(Table_hqolymsql14p_BridgeInventoryLocation_BRIDGEUNDERLOCATIONS[[#This Row],[VCMIN]], 100)</f>
        <v>215</v>
      </c>
      <c r="AA1299">
        <f>Table_hqolymsql14p_BridgeInventoryLocation_BRIDGEUNDERLOCATIONS[[#This Row],[VCMIN_Inches]]-3</f>
        <v>212</v>
      </c>
      <c r="AB1299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300" spans="1:28" x14ac:dyDescent="0.3">
      <c r="A1300">
        <v>1299</v>
      </c>
      <c r="B1300" t="s">
        <v>3561</v>
      </c>
      <c r="C1300" t="s">
        <v>3562</v>
      </c>
      <c r="D1300" t="s">
        <v>2314</v>
      </c>
      <c r="E1300">
        <v>27.777999999999999</v>
      </c>
      <c r="G1300">
        <v>0</v>
      </c>
      <c r="H1300" t="s">
        <v>176</v>
      </c>
      <c r="I1300">
        <v>27.9</v>
      </c>
      <c r="J1300" t="s">
        <v>34</v>
      </c>
      <c r="K1300">
        <v>47.779429</v>
      </c>
      <c r="L1300">
        <v>-122.346199</v>
      </c>
      <c r="M1300" t="s">
        <v>3830</v>
      </c>
      <c r="N1300" t="s">
        <v>347</v>
      </c>
      <c r="O1300" t="s">
        <v>1612</v>
      </c>
      <c r="P1300">
        <v>133</v>
      </c>
      <c r="Q1300">
        <v>2111</v>
      </c>
      <c r="R1300">
        <v>1806</v>
      </c>
      <c r="S1300">
        <v>2111</v>
      </c>
      <c r="T1300">
        <v>1806</v>
      </c>
      <c r="W1300">
        <v>9999</v>
      </c>
      <c r="X1300" t="s">
        <v>38</v>
      </c>
      <c r="Y1300">
        <v>1</v>
      </c>
      <c r="Z1300">
        <f>ROUND(Table_hqolymsql14p_BridgeInventoryLocation_BRIDGEUNDERLOCATIONS[[#This Row],[VCMIN]] / 100, 0) * 12 + MOD(Table_hqolymsql14p_BridgeInventoryLocation_BRIDGEUNDERLOCATIONS[[#This Row],[VCMIN]], 100)</f>
        <v>222</v>
      </c>
      <c r="AA1300">
        <f>Table_hqolymsql14p_BridgeInventoryLocation_BRIDGEUNDERLOCATIONS[[#This Row],[VCMIN_Inches]]-3</f>
        <v>219</v>
      </c>
      <c r="AB1300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301" spans="1:28" x14ac:dyDescent="0.3">
      <c r="A1301">
        <v>1300</v>
      </c>
      <c r="B1301" t="s">
        <v>2490</v>
      </c>
      <c r="C1301" t="s">
        <v>2491</v>
      </c>
      <c r="D1301" t="s">
        <v>2314</v>
      </c>
      <c r="E1301">
        <v>0.88</v>
      </c>
      <c r="G1301">
        <v>0</v>
      </c>
      <c r="H1301" t="s">
        <v>92</v>
      </c>
      <c r="I1301">
        <v>0.88</v>
      </c>
      <c r="J1301" t="s">
        <v>34</v>
      </c>
      <c r="K1301">
        <v>46.958675999999997</v>
      </c>
      <c r="L1301">
        <v>-120.50707300000001</v>
      </c>
      <c r="M1301" t="s">
        <v>2492</v>
      </c>
      <c r="N1301" t="s">
        <v>2493</v>
      </c>
      <c r="O1301" t="s">
        <v>95</v>
      </c>
      <c r="P1301">
        <v>233</v>
      </c>
      <c r="Q1301">
        <v>1700</v>
      </c>
      <c r="R1301">
        <v>1606</v>
      </c>
      <c r="S1301">
        <v>1700</v>
      </c>
      <c r="T1301">
        <v>1606</v>
      </c>
      <c r="U1301">
        <v>1710</v>
      </c>
      <c r="V1301">
        <v>1702</v>
      </c>
      <c r="W1301">
        <v>9999</v>
      </c>
      <c r="X1301" t="s">
        <v>38</v>
      </c>
      <c r="Y1301">
        <v>1</v>
      </c>
      <c r="Z1301">
        <f>ROUND(Table_hqolymsql14p_BridgeInventoryLocation_BRIDGEUNDERLOCATIONS[[#This Row],[VCMIN]] / 100, 0) * 12 + MOD(Table_hqolymsql14p_BridgeInventoryLocation_BRIDGEUNDERLOCATIONS[[#This Row],[VCMIN]], 100)</f>
        <v>198</v>
      </c>
      <c r="AA1301">
        <f>Table_hqolymsql14p_BridgeInventoryLocation_BRIDGEUNDERLOCATIONS[[#This Row],[VCMIN_Inches]]-3</f>
        <v>195</v>
      </c>
      <c r="AB130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02" spans="1:28" x14ac:dyDescent="0.3">
      <c r="A1302">
        <v>1301</v>
      </c>
      <c r="B1302" t="s">
        <v>1193</v>
      </c>
      <c r="C1302" t="s">
        <v>1194</v>
      </c>
      <c r="D1302" t="s">
        <v>2314</v>
      </c>
      <c r="E1302">
        <v>7.0999999999999994E-2</v>
      </c>
      <c r="G1302">
        <v>0</v>
      </c>
      <c r="H1302" t="s">
        <v>3831</v>
      </c>
      <c r="I1302">
        <v>7.0000000000000007E-2</v>
      </c>
      <c r="J1302" t="s">
        <v>34</v>
      </c>
      <c r="K1302">
        <v>47.222966</v>
      </c>
      <c r="L1302">
        <v>-122.463858</v>
      </c>
      <c r="M1302" t="s">
        <v>3832</v>
      </c>
      <c r="N1302" t="s">
        <v>1196</v>
      </c>
      <c r="O1302" t="s">
        <v>113</v>
      </c>
      <c r="P1302">
        <v>324</v>
      </c>
      <c r="Q1302">
        <v>1704</v>
      </c>
      <c r="R1302">
        <v>1704</v>
      </c>
      <c r="U1302">
        <v>1704</v>
      </c>
      <c r="V1302">
        <v>1704</v>
      </c>
      <c r="W1302">
        <v>9999</v>
      </c>
      <c r="X1302" t="s">
        <v>645</v>
      </c>
      <c r="Y1302">
        <v>1</v>
      </c>
      <c r="Z1302">
        <f>ROUND(Table_hqolymsql14p_BridgeInventoryLocation_BRIDGEUNDERLOCATIONS[[#This Row],[VCMIN]] / 100, 0) * 12 + MOD(Table_hqolymsql14p_BridgeInventoryLocation_BRIDGEUNDERLOCATIONS[[#This Row],[VCMIN]], 100)</f>
        <v>208</v>
      </c>
      <c r="AA1302">
        <f>Table_hqolymsql14p_BridgeInventoryLocation_BRIDGEUNDERLOCATIONS[[#This Row],[VCMIN_Inches]]-3</f>
        <v>205</v>
      </c>
      <c r="AB1302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303" spans="1:28" x14ac:dyDescent="0.3">
      <c r="A1303">
        <v>1302</v>
      </c>
      <c r="B1303" t="s">
        <v>3833</v>
      </c>
      <c r="C1303" t="s">
        <v>3834</v>
      </c>
      <c r="D1303" t="s">
        <v>2314</v>
      </c>
      <c r="E1303">
        <v>7.0999999999999994E-2</v>
      </c>
      <c r="G1303">
        <v>0</v>
      </c>
      <c r="H1303" t="s">
        <v>3835</v>
      </c>
      <c r="I1303">
        <v>7.0000000000000007E-2</v>
      </c>
      <c r="J1303" t="s">
        <v>34</v>
      </c>
      <c r="K1303">
        <v>47.630623</v>
      </c>
      <c r="L1303">
        <v>-122.17533899999999</v>
      </c>
      <c r="M1303" t="s">
        <v>3836</v>
      </c>
      <c r="N1303" t="s">
        <v>394</v>
      </c>
      <c r="O1303" t="s">
        <v>3837</v>
      </c>
      <c r="P1303">
        <v>200</v>
      </c>
      <c r="Q1303">
        <v>1606</v>
      </c>
      <c r="R1303">
        <v>1606</v>
      </c>
      <c r="U1303">
        <v>1606</v>
      </c>
      <c r="V1303">
        <v>1606</v>
      </c>
      <c r="W1303">
        <v>9999</v>
      </c>
      <c r="X1303" t="s">
        <v>38</v>
      </c>
      <c r="Y1303">
        <v>1</v>
      </c>
      <c r="Z1303">
        <f>ROUND(Table_hqolymsql14p_BridgeInventoryLocation_BRIDGEUNDERLOCATIONS[[#This Row],[VCMIN]] / 100, 0) * 12 + MOD(Table_hqolymsql14p_BridgeInventoryLocation_BRIDGEUNDERLOCATIONS[[#This Row],[VCMIN]], 100)</f>
        <v>198</v>
      </c>
      <c r="AA1303">
        <f>Table_hqolymsql14p_BridgeInventoryLocation_BRIDGEUNDERLOCATIONS[[#This Row],[VCMIN_Inches]]-3</f>
        <v>195</v>
      </c>
      <c r="AB1303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04" spans="1:28" x14ac:dyDescent="0.3">
      <c r="A1304">
        <v>1303</v>
      </c>
      <c r="B1304" t="s">
        <v>1501</v>
      </c>
      <c r="C1304" t="s">
        <v>1502</v>
      </c>
      <c r="D1304" t="s">
        <v>2314</v>
      </c>
      <c r="E1304">
        <v>0.188</v>
      </c>
      <c r="G1304">
        <v>0</v>
      </c>
      <c r="H1304" t="s">
        <v>3061</v>
      </c>
      <c r="I1304">
        <v>0.19</v>
      </c>
      <c r="J1304" t="s">
        <v>34</v>
      </c>
      <c r="K1304">
        <v>47.580097000000002</v>
      </c>
      <c r="L1304">
        <v>-122.174864</v>
      </c>
      <c r="M1304" t="s">
        <v>3838</v>
      </c>
      <c r="N1304" t="s">
        <v>101</v>
      </c>
      <c r="O1304" t="s">
        <v>37</v>
      </c>
      <c r="P1304">
        <v>893</v>
      </c>
      <c r="Q1304">
        <v>2407</v>
      </c>
      <c r="R1304">
        <v>2407</v>
      </c>
      <c r="S1304">
        <v>2407</v>
      </c>
      <c r="T1304">
        <v>2407</v>
      </c>
      <c r="W1304">
        <v>9999</v>
      </c>
      <c r="X1304" t="s">
        <v>89</v>
      </c>
      <c r="Y1304">
        <v>1</v>
      </c>
      <c r="Z1304">
        <f>ROUND(Table_hqolymsql14p_BridgeInventoryLocation_BRIDGEUNDERLOCATIONS[[#This Row],[VCMIN]] / 100, 0) * 12 + MOD(Table_hqolymsql14p_BridgeInventoryLocation_BRIDGEUNDERLOCATIONS[[#This Row],[VCMIN]], 100)</f>
        <v>295</v>
      </c>
      <c r="AA1304">
        <f>Table_hqolymsql14p_BridgeInventoryLocation_BRIDGEUNDERLOCATIONS[[#This Row],[VCMIN_Inches]]-3</f>
        <v>292</v>
      </c>
      <c r="AB1304">
        <f>(TRUNC((Table_hqolymsql14p_BridgeInventoryLocation_BRIDGEUNDERLOCATIONS[[#This Row],[Reported Inches]]/12))*100) + MOD(Table_hqolymsql14p_BridgeInventoryLocation_BRIDGEUNDERLOCATIONS[[#This Row],[Reported Inches]], 12)</f>
        <v>2404</v>
      </c>
    </row>
    <row r="1305" spans="1:28" x14ac:dyDescent="0.3">
      <c r="A1305">
        <v>1304</v>
      </c>
      <c r="B1305" t="s">
        <v>3839</v>
      </c>
      <c r="C1305" t="s">
        <v>3840</v>
      </c>
      <c r="D1305" t="s">
        <v>2314</v>
      </c>
      <c r="E1305">
        <v>6.5389999999999997</v>
      </c>
      <c r="G1305">
        <v>0</v>
      </c>
      <c r="H1305" t="s">
        <v>2296</v>
      </c>
      <c r="I1305">
        <v>12.52</v>
      </c>
      <c r="J1305" t="s">
        <v>34</v>
      </c>
      <c r="K1305">
        <v>47.502657999999997</v>
      </c>
      <c r="L1305">
        <v>-122.196377</v>
      </c>
      <c r="M1305" t="s">
        <v>3556</v>
      </c>
      <c r="N1305" t="s">
        <v>540</v>
      </c>
      <c r="O1305" t="s">
        <v>36</v>
      </c>
      <c r="P1305">
        <v>232</v>
      </c>
      <c r="Q1305">
        <v>1811</v>
      </c>
      <c r="R1305">
        <v>1804</v>
      </c>
      <c r="U1305">
        <v>1811</v>
      </c>
      <c r="V1305">
        <v>1804</v>
      </c>
      <c r="W1305">
        <v>9999</v>
      </c>
      <c r="X1305" t="s">
        <v>239</v>
      </c>
      <c r="Y1305">
        <v>1</v>
      </c>
      <c r="Z1305">
        <f>ROUND(Table_hqolymsql14p_BridgeInventoryLocation_BRIDGEUNDERLOCATIONS[[#This Row],[VCMIN]] / 100, 0) * 12 + MOD(Table_hqolymsql14p_BridgeInventoryLocation_BRIDGEUNDERLOCATIONS[[#This Row],[VCMIN]], 100)</f>
        <v>220</v>
      </c>
      <c r="AA1305">
        <f>Table_hqolymsql14p_BridgeInventoryLocation_BRIDGEUNDERLOCATIONS[[#This Row],[VCMIN_Inches]]-3</f>
        <v>217</v>
      </c>
      <c r="AB1305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306" spans="1:28" x14ac:dyDescent="0.3">
      <c r="A1306">
        <v>1305</v>
      </c>
      <c r="B1306" t="s">
        <v>479</v>
      </c>
      <c r="C1306" t="s">
        <v>480</v>
      </c>
      <c r="D1306" t="s">
        <v>2314</v>
      </c>
      <c r="E1306">
        <v>91.542000000000002</v>
      </c>
      <c r="G1306">
        <v>0</v>
      </c>
      <c r="H1306" t="s">
        <v>481</v>
      </c>
      <c r="I1306">
        <v>94.16</v>
      </c>
      <c r="J1306" t="s">
        <v>34</v>
      </c>
      <c r="K1306">
        <v>47.622593999999999</v>
      </c>
      <c r="L1306">
        <v>-117.43720399999999</v>
      </c>
      <c r="M1306" t="s">
        <v>482</v>
      </c>
      <c r="N1306" t="s">
        <v>53</v>
      </c>
      <c r="O1306" t="s">
        <v>483</v>
      </c>
      <c r="P1306">
        <v>351</v>
      </c>
      <c r="Q1306">
        <v>2100</v>
      </c>
      <c r="R1306">
        <v>2008</v>
      </c>
      <c r="S1306">
        <v>2100</v>
      </c>
      <c r="T1306">
        <v>2008</v>
      </c>
      <c r="U1306">
        <v>1903</v>
      </c>
      <c r="V1306">
        <v>1902</v>
      </c>
      <c r="W1306">
        <v>9999</v>
      </c>
      <c r="X1306" t="s">
        <v>38</v>
      </c>
      <c r="Y1306">
        <v>1</v>
      </c>
      <c r="Z1306">
        <f>ROUND(Table_hqolymsql14p_BridgeInventoryLocation_BRIDGEUNDERLOCATIONS[[#This Row],[VCMIN]] / 100, 0) * 12 + MOD(Table_hqolymsql14p_BridgeInventoryLocation_BRIDGEUNDERLOCATIONS[[#This Row],[VCMIN]], 100)</f>
        <v>248</v>
      </c>
      <c r="AA1306">
        <f>Table_hqolymsql14p_BridgeInventoryLocation_BRIDGEUNDERLOCATIONS[[#This Row],[VCMIN_Inches]]-3</f>
        <v>245</v>
      </c>
      <c r="AB1306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307" spans="1:28" x14ac:dyDescent="0.3">
      <c r="A1307">
        <v>1306</v>
      </c>
      <c r="B1307" t="s">
        <v>1473</v>
      </c>
      <c r="C1307" t="s">
        <v>1474</v>
      </c>
      <c r="D1307" t="s">
        <v>2314</v>
      </c>
      <c r="E1307">
        <v>2.83</v>
      </c>
      <c r="G1307">
        <v>0</v>
      </c>
      <c r="H1307" t="s">
        <v>110</v>
      </c>
      <c r="I1307">
        <v>2.83</v>
      </c>
      <c r="J1307" t="s">
        <v>34</v>
      </c>
      <c r="K1307">
        <v>45.656480000000002</v>
      </c>
      <c r="L1307">
        <v>-122.66415000000001</v>
      </c>
      <c r="M1307" t="s">
        <v>1475</v>
      </c>
      <c r="N1307" t="s">
        <v>1476</v>
      </c>
      <c r="O1307" t="s">
        <v>113</v>
      </c>
      <c r="P1307">
        <v>244</v>
      </c>
      <c r="Q1307">
        <v>1706</v>
      </c>
      <c r="R1307">
        <v>1706</v>
      </c>
      <c r="S1307">
        <v>1706</v>
      </c>
      <c r="T1307">
        <v>1706</v>
      </c>
      <c r="U1307">
        <v>1706</v>
      </c>
      <c r="V1307">
        <v>1706</v>
      </c>
      <c r="W1307">
        <v>9999</v>
      </c>
      <c r="X1307" t="s">
        <v>38</v>
      </c>
      <c r="Y1307">
        <v>1</v>
      </c>
      <c r="Z1307">
        <f>ROUND(Table_hqolymsql14p_BridgeInventoryLocation_BRIDGEUNDERLOCATIONS[[#This Row],[VCMIN]] / 100, 0) * 12 + MOD(Table_hqolymsql14p_BridgeInventoryLocation_BRIDGEUNDERLOCATIONS[[#This Row],[VCMIN]], 100)</f>
        <v>210</v>
      </c>
      <c r="AA1307">
        <f>Table_hqolymsql14p_BridgeInventoryLocation_BRIDGEUNDERLOCATIONS[[#This Row],[VCMIN_Inches]]-3</f>
        <v>207</v>
      </c>
      <c r="AB130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308" spans="1:28" x14ac:dyDescent="0.3">
      <c r="A1308">
        <v>1307</v>
      </c>
      <c r="B1308" t="s">
        <v>3841</v>
      </c>
      <c r="C1308" t="s">
        <v>3842</v>
      </c>
      <c r="D1308" t="s">
        <v>2314</v>
      </c>
      <c r="E1308">
        <v>344.15</v>
      </c>
      <c r="G1308">
        <v>0</v>
      </c>
      <c r="H1308" t="s">
        <v>104</v>
      </c>
      <c r="I1308">
        <v>345.12</v>
      </c>
      <c r="J1308" t="s">
        <v>34</v>
      </c>
      <c r="K1308">
        <v>47.231223999999997</v>
      </c>
      <c r="L1308">
        <v>-123.12855399999999</v>
      </c>
      <c r="M1308" t="s">
        <v>3843</v>
      </c>
      <c r="N1308" t="s">
        <v>3844</v>
      </c>
      <c r="O1308" t="s">
        <v>107</v>
      </c>
      <c r="P1308">
        <v>100</v>
      </c>
      <c r="Q1308">
        <v>1804</v>
      </c>
      <c r="R1308">
        <v>1610</v>
      </c>
      <c r="S1308">
        <v>1804</v>
      </c>
      <c r="T1308">
        <v>1610</v>
      </c>
      <c r="W1308">
        <v>9999</v>
      </c>
      <c r="X1308" t="s">
        <v>38</v>
      </c>
      <c r="Y1308">
        <v>1</v>
      </c>
      <c r="Z1308">
        <f>ROUND(Table_hqolymsql14p_BridgeInventoryLocation_BRIDGEUNDERLOCATIONS[[#This Row],[VCMIN]] / 100, 0) * 12 + MOD(Table_hqolymsql14p_BridgeInventoryLocation_BRIDGEUNDERLOCATIONS[[#This Row],[VCMIN]], 100)</f>
        <v>202</v>
      </c>
      <c r="AA1308">
        <f>Table_hqolymsql14p_BridgeInventoryLocation_BRIDGEUNDERLOCATIONS[[#This Row],[VCMIN_Inches]]-3</f>
        <v>199</v>
      </c>
      <c r="AB130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309" spans="1:28" x14ac:dyDescent="0.3">
      <c r="A1309">
        <v>1308</v>
      </c>
      <c r="B1309" t="s">
        <v>2549</v>
      </c>
      <c r="C1309" t="s">
        <v>2550</v>
      </c>
      <c r="D1309" t="s">
        <v>2314</v>
      </c>
      <c r="E1309">
        <v>292.58</v>
      </c>
      <c r="G1309">
        <v>0</v>
      </c>
      <c r="H1309" t="s">
        <v>362</v>
      </c>
      <c r="I1309">
        <v>295.36</v>
      </c>
      <c r="J1309" t="s">
        <v>34</v>
      </c>
      <c r="K1309">
        <v>46.208663999999999</v>
      </c>
      <c r="L1309">
        <v>-119.012573</v>
      </c>
      <c r="M1309" t="s">
        <v>2551</v>
      </c>
      <c r="N1309" t="s">
        <v>2552</v>
      </c>
      <c r="O1309" t="s">
        <v>365</v>
      </c>
      <c r="P1309">
        <v>238</v>
      </c>
      <c r="Q1309">
        <v>1609</v>
      </c>
      <c r="R1309">
        <v>1607</v>
      </c>
      <c r="S1309">
        <v>1609</v>
      </c>
      <c r="T1309">
        <v>1607</v>
      </c>
      <c r="U1309">
        <v>1606</v>
      </c>
      <c r="V1309">
        <v>1606</v>
      </c>
      <c r="W1309">
        <v>9999</v>
      </c>
      <c r="X1309" t="s">
        <v>38</v>
      </c>
      <c r="Y1309">
        <v>1</v>
      </c>
      <c r="Z1309">
        <f>ROUND(Table_hqolymsql14p_BridgeInventoryLocation_BRIDGEUNDERLOCATIONS[[#This Row],[VCMIN]] / 100, 0) * 12 + MOD(Table_hqolymsql14p_BridgeInventoryLocation_BRIDGEUNDERLOCATIONS[[#This Row],[VCMIN]], 100)</f>
        <v>199</v>
      </c>
      <c r="AA1309">
        <f>Table_hqolymsql14p_BridgeInventoryLocation_BRIDGEUNDERLOCATIONS[[#This Row],[VCMIN_Inches]]-3</f>
        <v>196</v>
      </c>
      <c r="AB130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310" spans="1:28" x14ac:dyDescent="0.3">
      <c r="A1310">
        <v>1309</v>
      </c>
      <c r="B1310" t="s">
        <v>2972</v>
      </c>
      <c r="C1310" t="s">
        <v>2973</v>
      </c>
      <c r="D1310" t="s">
        <v>2314</v>
      </c>
      <c r="E1310">
        <v>101.744</v>
      </c>
      <c r="G1310">
        <v>0</v>
      </c>
      <c r="H1310" t="s">
        <v>110</v>
      </c>
      <c r="I1310">
        <v>101.67</v>
      </c>
      <c r="J1310" t="s">
        <v>34</v>
      </c>
      <c r="K1310">
        <v>46.985570000000003</v>
      </c>
      <c r="L1310">
        <v>-122.922844</v>
      </c>
      <c r="M1310" t="s">
        <v>2974</v>
      </c>
      <c r="N1310" t="s">
        <v>2975</v>
      </c>
      <c r="O1310" t="s">
        <v>113</v>
      </c>
      <c r="P1310">
        <v>218</v>
      </c>
      <c r="Q1310">
        <v>1610</v>
      </c>
      <c r="R1310">
        <v>1608</v>
      </c>
      <c r="S1310">
        <v>1610</v>
      </c>
      <c r="T1310">
        <v>1608</v>
      </c>
      <c r="U1310">
        <v>1611</v>
      </c>
      <c r="V1310">
        <v>1609</v>
      </c>
      <c r="W1310">
        <v>9999</v>
      </c>
      <c r="X1310" t="s">
        <v>38</v>
      </c>
      <c r="Y1310">
        <v>1</v>
      </c>
      <c r="Z1310">
        <f>ROUND(Table_hqolymsql14p_BridgeInventoryLocation_BRIDGEUNDERLOCATIONS[[#This Row],[VCMIN]] / 100, 0) * 12 + MOD(Table_hqolymsql14p_BridgeInventoryLocation_BRIDGEUNDERLOCATIONS[[#This Row],[VCMIN]], 100)</f>
        <v>200</v>
      </c>
      <c r="AA1310">
        <f>Table_hqolymsql14p_BridgeInventoryLocation_BRIDGEUNDERLOCATIONS[[#This Row],[VCMIN_Inches]]-3</f>
        <v>197</v>
      </c>
      <c r="AB131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11" spans="1:28" x14ac:dyDescent="0.3">
      <c r="A1311">
        <v>1310</v>
      </c>
      <c r="B1311" t="s">
        <v>793</v>
      </c>
      <c r="C1311" t="s">
        <v>794</v>
      </c>
      <c r="D1311" t="s">
        <v>2314</v>
      </c>
      <c r="E1311">
        <v>0.32600000000000001</v>
      </c>
      <c r="G1311">
        <v>0</v>
      </c>
      <c r="H1311" t="s">
        <v>3439</v>
      </c>
      <c r="I1311">
        <v>0.33</v>
      </c>
      <c r="J1311" t="s">
        <v>34</v>
      </c>
      <c r="K1311">
        <v>46.258321000000002</v>
      </c>
      <c r="L1311">
        <v>-119.265171</v>
      </c>
      <c r="M1311" t="s">
        <v>3440</v>
      </c>
      <c r="N1311" t="s">
        <v>270</v>
      </c>
      <c r="O1311" t="s">
        <v>123</v>
      </c>
      <c r="P1311">
        <v>435</v>
      </c>
      <c r="Q1311">
        <v>2204</v>
      </c>
      <c r="R1311">
        <v>2105</v>
      </c>
      <c r="S1311">
        <v>2204</v>
      </c>
      <c r="T1311">
        <v>2105</v>
      </c>
      <c r="W1311">
        <v>9999</v>
      </c>
      <c r="X1311" t="s">
        <v>89</v>
      </c>
      <c r="Y1311">
        <v>1</v>
      </c>
      <c r="Z1311">
        <f>ROUND(Table_hqolymsql14p_BridgeInventoryLocation_BRIDGEUNDERLOCATIONS[[#This Row],[VCMIN]] / 100, 0) * 12 + MOD(Table_hqolymsql14p_BridgeInventoryLocation_BRIDGEUNDERLOCATIONS[[#This Row],[VCMIN]], 100)</f>
        <v>257</v>
      </c>
      <c r="AA1311">
        <f>Table_hqolymsql14p_BridgeInventoryLocation_BRIDGEUNDERLOCATIONS[[#This Row],[VCMIN_Inches]]-3</f>
        <v>254</v>
      </c>
      <c r="AB1311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1312" spans="1:28" x14ac:dyDescent="0.3">
      <c r="A1312">
        <v>1311</v>
      </c>
      <c r="B1312" t="s">
        <v>423</v>
      </c>
      <c r="C1312" t="s">
        <v>424</v>
      </c>
      <c r="D1312" t="s">
        <v>2314</v>
      </c>
      <c r="E1312">
        <v>11.093</v>
      </c>
      <c r="G1312">
        <v>0</v>
      </c>
      <c r="H1312" t="s">
        <v>33</v>
      </c>
      <c r="I1312">
        <v>13.03</v>
      </c>
      <c r="J1312" t="s">
        <v>34</v>
      </c>
      <c r="K1312">
        <v>47.57047</v>
      </c>
      <c r="L1312">
        <v>-122.111118</v>
      </c>
      <c r="M1312" t="s">
        <v>425</v>
      </c>
      <c r="N1312" t="s">
        <v>426</v>
      </c>
      <c r="O1312" t="s">
        <v>37</v>
      </c>
      <c r="P1312">
        <v>413</v>
      </c>
      <c r="Q1312">
        <v>1811</v>
      </c>
      <c r="R1312">
        <v>1806</v>
      </c>
      <c r="S1312">
        <v>1811</v>
      </c>
      <c r="T1312">
        <v>1806</v>
      </c>
      <c r="U1312">
        <v>3003</v>
      </c>
      <c r="V1312">
        <v>2211</v>
      </c>
      <c r="W1312">
        <v>9999</v>
      </c>
      <c r="X1312" t="s">
        <v>38</v>
      </c>
      <c r="Y1312">
        <v>1</v>
      </c>
      <c r="Z1312">
        <f>ROUND(Table_hqolymsql14p_BridgeInventoryLocation_BRIDGEUNDERLOCATIONS[[#This Row],[VCMIN]] / 100, 0) * 12 + MOD(Table_hqolymsql14p_BridgeInventoryLocation_BRIDGEUNDERLOCATIONS[[#This Row],[VCMIN]], 100)</f>
        <v>222</v>
      </c>
      <c r="AA1312">
        <f>Table_hqolymsql14p_BridgeInventoryLocation_BRIDGEUNDERLOCATIONS[[#This Row],[VCMIN_Inches]]-3</f>
        <v>219</v>
      </c>
      <c r="AB131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313" spans="1:28" x14ac:dyDescent="0.3">
      <c r="A1313">
        <v>1312</v>
      </c>
      <c r="B1313" t="s">
        <v>570</v>
      </c>
      <c r="C1313" t="s">
        <v>571</v>
      </c>
      <c r="D1313" t="s">
        <v>2314</v>
      </c>
      <c r="E1313">
        <v>0.02</v>
      </c>
      <c r="G1313">
        <v>0</v>
      </c>
      <c r="H1313" t="s">
        <v>572</v>
      </c>
      <c r="I1313">
        <v>0.02</v>
      </c>
      <c r="J1313" t="s">
        <v>34</v>
      </c>
      <c r="K1313">
        <v>47.701135000000001</v>
      </c>
      <c r="L1313">
        <v>-122.692083</v>
      </c>
      <c r="M1313" t="s">
        <v>573</v>
      </c>
      <c r="N1313" t="s">
        <v>574</v>
      </c>
      <c r="O1313" t="s">
        <v>575</v>
      </c>
      <c r="P1313">
        <v>203</v>
      </c>
      <c r="Q1313">
        <v>1710</v>
      </c>
      <c r="R1313">
        <v>1701</v>
      </c>
      <c r="S1313">
        <v>1710</v>
      </c>
      <c r="T1313">
        <v>1701</v>
      </c>
      <c r="U1313">
        <v>1706</v>
      </c>
      <c r="V1313">
        <v>1701</v>
      </c>
      <c r="W1313">
        <v>9999</v>
      </c>
      <c r="X1313" t="s">
        <v>38</v>
      </c>
      <c r="Y1313">
        <v>1</v>
      </c>
      <c r="Z1313">
        <f>ROUND(Table_hqolymsql14p_BridgeInventoryLocation_BRIDGEUNDERLOCATIONS[[#This Row],[VCMIN]] / 100, 0) * 12 + MOD(Table_hqolymsql14p_BridgeInventoryLocation_BRIDGEUNDERLOCATIONS[[#This Row],[VCMIN]], 100)</f>
        <v>205</v>
      </c>
      <c r="AA1313">
        <f>Table_hqolymsql14p_BridgeInventoryLocation_BRIDGEUNDERLOCATIONS[[#This Row],[VCMIN_Inches]]-3</f>
        <v>202</v>
      </c>
      <c r="AB131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314" spans="1:28" x14ac:dyDescent="0.3">
      <c r="A1314">
        <v>1313</v>
      </c>
      <c r="B1314" t="s">
        <v>811</v>
      </c>
      <c r="C1314" t="s">
        <v>812</v>
      </c>
      <c r="D1314" t="s">
        <v>2314</v>
      </c>
      <c r="E1314">
        <v>285.58</v>
      </c>
      <c r="G1314">
        <v>0</v>
      </c>
      <c r="H1314" t="s">
        <v>33</v>
      </c>
      <c r="I1314">
        <v>287.88</v>
      </c>
      <c r="J1314" t="s">
        <v>34</v>
      </c>
      <c r="K1314">
        <v>47.673695000000002</v>
      </c>
      <c r="L1314">
        <v>-117.281755</v>
      </c>
      <c r="M1314" t="s">
        <v>813</v>
      </c>
      <c r="N1314" t="s">
        <v>814</v>
      </c>
      <c r="O1314" t="s">
        <v>37</v>
      </c>
      <c r="P1314">
        <v>168</v>
      </c>
      <c r="Q1314">
        <v>1709</v>
      </c>
      <c r="R1314">
        <v>1704</v>
      </c>
      <c r="S1314">
        <v>1709</v>
      </c>
      <c r="T1314">
        <v>1704</v>
      </c>
      <c r="U1314">
        <v>1708</v>
      </c>
      <c r="V1314">
        <v>1705</v>
      </c>
      <c r="W1314">
        <v>9999</v>
      </c>
      <c r="X1314" t="s">
        <v>38</v>
      </c>
      <c r="Y1314">
        <v>1</v>
      </c>
      <c r="Z1314">
        <f>ROUND(Table_hqolymsql14p_BridgeInventoryLocation_BRIDGEUNDERLOCATIONS[[#This Row],[VCMIN]] / 100, 0) * 12 + MOD(Table_hqolymsql14p_BridgeInventoryLocation_BRIDGEUNDERLOCATIONS[[#This Row],[VCMIN]], 100)</f>
        <v>208</v>
      </c>
      <c r="AA1314">
        <f>Table_hqolymsql14p_BridgeInventoryLocation_BRIDGEUNDERLOCATIONS[[#This Row],[VCMIN_Inches]]-3</f>
        <v>205</v>
      </c>
      <c r="AB131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315" spans="1:28" x14ac:dyDescent="0.3">
      <c r="A1315">
        <v>1314</v>
      </c>
      <c r="B1315" t="s">
        <v>3845</v>
      </c>
      <c r="C1315" t="s">
        <v>3846</v>
      </c>
      <c r="D1315" t="s">
        <v>2314</v>
      </c>
      <c r="E1315">
        <v>91.542000000000002</v>
      </c>
      <c r="G1315">
        <v>0</v>
      </c>
      <c r="H1315" t="s">
        <v>481</v>
      </c>
      <c r="I1315">
        <v>94.16</v>
      </c>
      <c r="J1315" t="s">
        <v>34</v>
      </c>
      <c r="K1315">
        <v>47.622593000000002</v>
      </c>
      <c r="L1315">
        <v>-117.437203</v>
      </c>
      <c r="M1315" t="s">
        <v>482</v>
      </c>
      <c r="N1315" t="s">
        <v>53</v>
      </c>
      <c r="O1315" t="s">
        <v>483</v>
      </c>
      <c r="P1315">
        <v>345</v>
      </c>
      <c r="Q1315">
        <v>2008</v>
      </c>
      <c r="R1315">
        <v>2004</v>
      </c>
      <c r="S1315">
        <v>2008</v>
      </c>
      <c r="T1315">
        <v>2004</v>
      </c>
      <c r="U1315">
        <v>1904</v>
      </c>
      <c r="V1315">
        <v>1900</v>
      </c>
      <c r="W1315">
        <v>9999</v>
      </c>
      <c r="X1315" t="s">
        <v>38</v>
      </c>
      <c r="Y1315">
        <v>1</v>
      </c>
      <c r="Z1315">
        <f>ROUND(Table_hqolymsql14p_BridgeInventoryLocation_BRIDGEUNDERLOCATIONS[[#This Row],[VCMIN]] / 100, 0) * 12 + MOD(Table_hqolymsql14p_BridgeInventoryLocation_BRIDGEUNDERLOCATIONS[[#This Row],[VCMIN]], 100)</f>
        <v>244</v>
      </c>
      <c r="AA1315">
        <f>Table_hqolymsql14p_BridgeInventoryLocation_BRIDGEUNDERLOCATIONS[[#This Row],[VCMIN_Inches]]-3</f>
        <v>241</v>
      </c>
      <c r="AB1315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1316" spans="1:28" x14ac:dyDescent="0.3">
      <c r="A1316">
        <v>1315</v>
      </c>
      <c r="B1316" t="s">
        <v>3847</v>
      </c>
      <c r="C1316" t="s">
        <v>3848</v>
      </c>
      <c r="D1316" t="s">
        <v>2314</v>
      </c>
      <c r="E1316">
        <v>0.106</v>
      </c>
      <c r="G1316">
        <v>0</v>
      </c>
      <c r="H1316" t="s">
        <v>3835</v>
      </c>
      <c r="I1316">
        <v>0.11</v>
      </c>
      <c r="J1316" t="s">
        <v>34</v>
      </c>
      <c r="K1316">
        <v>47.631141</v>
      </c>
      <c r="L1316">
        <v>-122.17559799999999</v>
      </c>
      <c r="M1316" t="s">
        <v>3836</v>
      </c>
      <c r="N1316" t="s">
        <v>394</v>
      </c>
      <c r="O1316" t="s">
        <v>3837</v>
      </c>
      <c r="P1316">
        <v>255</v>
      </c>
      <c r="Q1316">
        <v>1606</v>
      </c>
      <c r="R1316">
        <v>1606</v>
      </c>
      <c r="U1316">
        <v>1606</v>
      </c>
      <c r="V1316">
        <v>1606</v>
      </c>
      <c r="W1316">
        <v>9999</v>
      </c>
      <c r="X1316" t="s">
        <v>38</v>
      </c>
      <c r="Y1316">
        <v>1</v>
      </c>
      <c r="Z1316">
        <f>ROUND(Table_hqolymsql14p_BridgeInventoryLocation_BRIDGEUNDERLOCATIONS[[#This Row],[VCMIN]] / 100, 0) * 12 + MOD(Table_hqolymsql14p_BridgeInventoryLocation_BRIDGEUNDERLOCATIONS[[#This Row],[VCMIN]], 100)</f>
        <v>198</v>
      </c>
      <c r="AA1316">
        <f>Table_hqolymsql14p_BridgeInventoryLocation_BRIDGEUNDERLOCATIONS[[#This Row],[VCMIN_Inches]]-3</f>
        <v>195</v>
      </c>
      <c r="AB131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17" spans="1:28" x14ac:dyDescent="0.3">
      <c r="A1317">
        <v>1316</v>
      </c>
      <c r="B1317" t="s">
        <v>291</v>
      </c>
      <c r="C1317" t="s">
        <v>292</v>
      </c>
      <c r="D1317" t="s">
        <v>2314</v>
      </c>
      <c r="E1317">
        <v>109.15</v>
      </c>
      <c r="G1317">
        <v>0</v>
      </c>
      <c r="H1317" t="s">
        <v>33</v>
      </c>
      <c r="I1317">
        <v>110.87</v>
      </c>
      <c r="J1317" t="s">
        <v>34</v>
      </c>
      <c r="K1317">
        <v>46.970261999999998</v>
      </c>
      <c r="L1317">
        <v>-120.51058399999999</v>
      </c>
      <c r="M1317" t="s">
        <v>293</v>
      </c>
      <c r="N1317" t="s">
        <v>95</v>
      </c>
      <c r="O1317" t="s">
        <v>37</v>
      </c>
      <c r="P1317">
        <v>309</v>
      </c>
      <c r="Q1317">
        <v>1701</v>
      </c>
      <c r="R1317">
        <v>1701</v>
      </c>
      <c r="S1317">
        <v>1701</v>
      </c>
      <c r="T1317">
        <v>1701</v>
      </c>
      <c r="U1317">
        <v>1608</v>
      </c>
      <c r="V1317">
        <v>1608</v>
      </c>
      <c r="W1317">
        <v>9999</v>
      </c>
      <c r="X1317" t="s">
        <v>38</v>
      </c>
      <c r="Y1317">
        <v>1</v>
      </c>
      <c r="Z1317">
        <f>ROUND(Table_hqolymsql14p_BridgeInventoryLocation_BRIDGEUNDERLOCATIONS[[#This Row],[VCMIN]] / 100, 0) * 12 + MOD(Table_hqolymsql14p_BridgeInventoryLocation_BRIDGEUNDERLOCATIONS[[#This Row],[VCMIN]], 100)</f>
        <v>205</v>
      </c>
      <c r="AA1317">
        <f>Table_hqolymsql14p_BridgeInventoryLocation_BRIDGEUNDERLOCATIONS[[#This Row],[VCMIN_Inches]]-3</f>
        <v>202</v>
      </c>
      <c r="AB131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318" spans="1:28" x14ac:dyDescent="0.3">
      <c r="A1318">
        <v>1317</v>
      </c>
      <c r="B1318" t="s">
        <v>1796</v>
      </c>
      <c r="C1318" t="s">
        <v>1797</v>
      </c>
      <c r="D1318" t="s">
        <v>2314</v>
      </c>
      <c r="E1318">
        <v>0.29499999999999998</v>
      </c>
      <c r="G1318">
        <v>0</v>
      </c>
      <c r="H1318" t="s">
        <v>3849</v>
      </c>
      <c r="I1318">
        <v>0.28999999999999998</v>
      </c>
      <c r="J1318" t="s">
        <v>34</v>
      </c>
      <c r="K1318">
        <v>47.045637999999997</v>
      </c>
      <c r="L1318">
        <v>-122.839219</v>
      </c>
      <c r="M1318" t="s">
        <v>3850</v>
      </c>
      <c r="N1318" t="s">
        <v>1799</v>
      </c>
      <c r="O1318" t="s">
        <v>113</v>
      </c>
      <c r="P1318">
        <v>241</v>
      </c>
      <c r="Q1318">
        <v>1806</v>
      </c>
      <c r="R1318">
        <v>1806</v>
      </c>
      <c r="U1318">
        <v>1806</v>
      </c>
      <c r="V1318">
        <v>1806</v>
      </c>
      <c r="W1318">
        <v>9999</v>
      </c>
      <c r="X1318" t="s">
        <v>89</v>
      </c>
      <c r="Y1318">
        <v>1</v>
      </c>
      <c r="Z1318">
        <f>ROUND(Table_hqolymsql14p_BridgeInventoryLocation_BRIDGEUNDERLOCATIONS[[#This Row],[VCMIN]] / 100, 0) * 12 + MOD(Table_hqolymsql14p_BridgeInventoryLocation_BRIDGEUNDERLOCATIONS[[#This Row],[VCMIN]], 100)</f>
        <v>222</v>
      </c>
      <c r="AA1318">
        <f>Table_hqolymsql14p_BridgeInventoryLocation_BRIDGEUNDERLOCATIONS[[#This Row],[VCMIN_Inches]]-3</f>
        <v>219</v>
      </c>
      <c r="AB1318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319" spans="1:28" x14ac:dyDescent="0.3">
      <c r="A1319">
        <v>1318</v>
      </c>
      <c r="B1319" t="s">
        <v>3222</v>
      </c>
      <c r="C1319" t="s">
        <v>3223</v>
      </c>
      <c r="D1319" t="s">
        <v>2314</v>
      </c>
      <c r="E1319">
        <v>131.24600000000001</v>
      </c>
      <c r="G1319">
        <v>0</v>
      </c>
      <c r="H1319" t="s">
        <v>110</v>
      </c>
      <c r="I1319">
        <v>131.19</v>
      </c>
      <c r="J1319" t="s">
        <v>34</v>
      </c>
      <c r="K1319">
        <v>47.213866000000003</v>
      </c>
      <c r="L1319">
        <v>-122.462431</v>
      </c>
      <c r="M1319" t="s">
        <v>3224</v>
      </c>
      <c r="N1319" t="s">
        <v>3225</v>
      </c>
      <c r="O1319" t="s">
        <v>3226</v>
      </c>
      <c r="P1319">
        <v>220</v>
      </c>
      <c r="Q1319">
        <v>1911</v>
      </c>
      <c r="R1319">
        <v>1809</v>
      </c>
      <c r="S1319">
        <v>1911</v>
      </c>
      <c r="T1319">
        <v>1809</v>
      </c>
      <c r="U1319">
        <v>1709</v>
      </c>
      <c r="V1319">
        <v>1606</v>
      </c>
      <c r="W1319">
        <v>9999</v>
      </c>
      <c r="X1319" t="s">
        <v>38</v>
      </c>
      <c r="Y1319">
        <v>1</v>
      </c>
      <c r="Z1319">
        <f>ROUND(Table_hqolymsql14p_BridgeInventoryLocation_BRIDGEUNDERLOCATIONS[[#This Row],[VCMIN]] / 100, 0) * 12 + MOD(Table_hqolymsql14p_BridgeInventoryLocation_BRIDGEUNDERLOCATIONS[[#This Row],[VCMIN]], 100)</f>
        <v>225</v>
      </c>
      <c r="AA1319">
        <f>Table_hqolymsql14p_BridgeInventoryLocation_BRIDGEUNDERLOCATIONS[[#This Row],[VCMIN_Inches]]-3</f>
        <v>222</v>
      </c>
      <c r="AB1319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1320" spans="1:28" x14ac:dyDescent="0.3">
      <c r="A1320">
        <v>1319</v>
      </c>
      <c r="B1320" t="s">
        <v>3851</v>
      </c>
      <c r="C1320" t="s">
        <v>3852</v>
      </c>
      <c r="D1320" t="s">
        <v>2314</v>
      </c>
      <c r="E1320">
        <v>0.157</v>
      </c>
      <c r="G1320">
        <v>0</v>
      </c>
      <c r="H1320" t="s">
        <v>3853</v>
      </c>
      <c r="I1320">
        <v>0.16</v>
      </c>
      <c r="J1320" t="s">
        <v>34</v>
      </c>
      <c r="K1320">
        <v>47.190458</v>
      </c>
      <c r="L1320">
        <v>-122.46301</v>
      </c>
      <c r="M1320" t="s">
        <v>3854</v>
      </c>
      <c r="N1320" t="s">
        <v>3855</v>
      </c>
      <c r="O1320" t="s">
        <v>3636</v>
      </c>
      <c r="P1320">
        <v>54</v>
      </c>
      <c r="Q1320">
        <v>1901</v>
      </c>
      <c r="R1320">
        <v>1900</v>
      </c>
      <c r="U1320">
        <v>1901</v>
      </c>
      <c r="V1320">
        <v>1900</v>
      </c>
      <c r="W1320">
        <v>9999</v>
      </c>
      <c r="X1320" t="s">
        <v>38</v>
      </c>
      <c r="Y1320">
        <v>1</v>
      </c>
      <c r="Z1320">
        <f>ROUND(Table_hqolymsql14p_BridgeInventoryLocation_BRIDGEUNDERLOCATIONS[[#This Row],[VCMIN]] / 100, 0) * 12 + MOD(Table_hqolymsql14p_BridgeInventoryLocation_BRIDGEUNDERLOCATIONS[[#This Row],[VCMIN]], 100)</f>
        <v>228</v>
      </c>
      <c r="AA1320">
        <f>Table_hqolymsql14p_BridgeInventoryLocation_BRIDGEUNDERLOCATIONS[[#This Row],[VCMIN_Inches]]-3</f>
        <v>225</v>
      </c>
      <c r="AB1320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321" spans="1:28" x14ac:dyDescent="0.3">
      <c r="A1321">
        <v>1320</v>
      </c>
      <c r="B1321" t="s">
        <v>488</v>
      </c>
      <c r="C1321" t="s">
        <v>489</v>
      </c>
      <c r="D1321" t="s">
        <v>2314</v>
      </c>
      <c r="E1321">
        <v>16.84</v>
      </c>
      <c r="G1321">
        <v>0</v>
      </c>
      <c r="H1321" t="s">
        <v>98</v>
      </c>
      <c r="I1321">
        <v>16.850000000000001</v>
      </c>
      <c r="J1321" t="s">
        <v>34</v>
      </c>
      <c r="K1321">
        <v>47.661140000000003</v>
      </c>
      <c r="L1321">
        <v>-122.186877</v>
      </c>
      <c r="M1321" t="s">
        <v>490</v>
      </c>
      <c r="N1321" t="s">
        <v>491</v>
      </c>
      <c r="O1321" t="s">
        <v>101</v>
      </c>
      <c r="P1321">
        <v>447</v>
      </c>
      <c r="Q1321">
        <v>1708</v>
      </c>
      <c r="R1321">
        <v>1610</v>
      </c>
      <c r="S1321">
        <v>1708</v>
      </c>
      <c r="T1321">
        <v>1610</v>
      </c>
      <c r="U1321">
        <v>1811</v>
      </c>
      <c r="V1321">
        <v>1611</v>
      </c>
      <c r="W1321">
        <v>9999</v>
      </c>
      <c r="X1321" t="s">
        <v>38</v>
      </c>
      <c r="Y1321">
        <v>1</v>
      </c>
      <c r="Z1321">
        <f>ROUND(Table_hqolymsql14p_BridgeInventoryLocation_BRIDGEUNDERLOCATIONS[[#This Row],[VCMIN]] / 100, 0) * 12 + MOD(Table_hqolymsql14p_BridgeInventoryLocation_BRIDGEUNDERLOCATIONS[[#This Row],[VCMIN]], 100)</f>
        <v>202</v>
      </c>
      <c r="AA1321">
        <f>Table_hqolymsql14p_BridgeInventoryLocation_BRIDGEUNDERLOCATIONS[[#This Row],[VCMIN_Inches]]-3</f>
        <v>199</v>
      </c>
      <c r="AB132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322" spans="1:28" x14ac:dyDescent="0.3">
      <c r="A1322">
        <v>1321</v>
      </c>
      <c r="B1322" t="s">
        <v>1422</v>
      </c>
      <c r="C1322" t="s">
        <v>1423</v>
      </c>
      <c r="D1322" t="s">
        <v>2314</v>
      </c>
      <c r="E1322">
        <v>14.94</v>
      </c>
      <c r="G1322">
        <v>0</v>
      </c>
      <c r="H1322" t="s">
        <v>201</v>
      </c>
      <c r="I1322">
        <v>17.02</v>
      </c>
      <c r="J1322" t="s">
        <v>34</v>
      </c>
      <c r="K1322">
        <v>47.389032999999998</v>
      </c>
      <c r="L1322">
        <v>-122.616193</v>
      </c>
      <c r="M1322" t="s">
        <v>1424</v>
      </c>
      <c r="N1322" t="s">
        <v>1425</v>
      </c>
      <c r="O1322" t="s">
        <v>204</v>
      </c>
      <c r="P1322">
        <v>210</v>
      </c>
      <c r="Q1322">
        <v>1701</v>
      </c>
      <c r="R1322">
        <v>1700</v>
      </c>
      <c r="S1322">
        <v>1701</v>
      </c>
      <c r="T1322">
        <v>1700</v>
      </c>
      <c r="U1322">
        <v>1611</v>
      </c>
      <c r="V1322">
        <v>1608</v>
      </c>
      <c r="W1322">
        <v>9999</v>
      </c>
      <c r="X1322" t="s">
        <v>38</v>
      </c>
      <c r="Y1322">
        <v>1</v>
      </c>
      <c r="Z1322">
        <f>ROUND(Table_hqolymsql14p_BridgeInventoryLocation_BRIDGEUNDERLOCATIONS[[#This Row],[VCMIN]] / 100, 0) * 12 + MOD(Table_hqolymsql14p_BridgeInventoryLocation_BRIDGEUNDERLOCATIONS[[#This Row],[VCMIN]], 100)</f>
        <v>204</v>
      </c>
      <c r="AA1322">
        <f>Table_hqolymsql14p_BridgeInventoryLocation_BRIDGEUNDERLOCATIONS[[#This Row],[VCMIN_Inches]]-3</f>
        <v>201</v>
      </c>
      <c r="AB132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323" spans="1:28" x14ac:dyDescent="0.3">
      <c r="A1323">
        <v>1322</v>
      </c>
      <c r="B1323" t="s">
        <v>2724</v>
      </c>
      <c r="C1323" t="s">
        <v>2725</v>
      </c>
      <c r="D1323" t="s">
        <v>2314</v>
      </c>
      <c r="E1323">
        <v>0.58199999999999996</v>
      </c>
      <c r="G1323">
        <v>0</v>
      </c>
      <c r="H1323" t="s">
        <v>3445</v>
      </c>
      <c r="I1323">
        <v>0.57999999999999996</v>
      </c>
      <c r="J1323" t="s">
        <v>34</v>
      </c>
      <c r="K1323">
        <v>46.539107000000001</v>
      </c>
      <c r="L1323">
        <v>-120.47389</v>
      </c>
      <c r="M1323" t="s">
        <v>3856</v>
      </c>
      <c r="N1323" t="s">
        <v>1694</v>
      </c>
      <c r="O1323" t="s">
        <v>2728</v>
      </c>
      <c r="P1323">
        <v>1315</v>
      </c>
      <c r="Q1323">
        <v>2700</v>
      </c>
      <c r="R1323">
        <v>2700</v>
      </c>
      <c r="U1323">
        <v>2700</v>
      </c>
      <c r="V1323">
        <v>2700</v>
      </c>
      <c r="W1323">
        <v>9999</v>
      </c>
      <c r="X1323" t="s">
        <v>38</v>
      </c>
      <c r="Y1323">
        <v>1</v>
      </c>
      <c r="Z1323">
        <f>ROUND(Table_hqolymsql14p_BridgeInventoryLocation_BRIDGEUNDERLOCATIONS[[#This Row],[VCMIN]] / 100, 0) * 12 + MOD(Table_hqolymsql14p_BridgeInventoryLocation_BRIDGEUNDERLOCATIONS[[#This Row],[VCMIN]], 100)</f>
        <v>324</v>
      </c>
      <c r="AA1323">
        <f>Table_hqolymsql14p_BridgeInventoryLocation_BRIDGEUNDERLOCATIONS[[#This Row],[VCMIN_Inches]]-3</f>
        <v>321</v>
      </c>
      <c r="AB1323">
        <f>(TRUNC((Table_hqolymsql14p_BridgeInventoryLocation_BRIDGEUNDERLOCATIONS[[#This Row],[Reported Inches]]/12))*100) + MOD(Table_hqolymsql14p_BridgeInventoryLocation_BRIDGEUNDERLOCATIONS[[#This Row],[Reported Inches]], 12)</f>
        <v>2609</v>
      </c>
    </row>
    <row r="1324" spans="1:28" x14ac:dyDescent="0.3">
      <c r="A1324">
        <v>1323</v>
      </c>
      <c r="B1324" t="s">
        <v>1800</v>
      </c>
      <c r="C1324" t="s">
        <v>1801</v>
      </c>
      <c r="D1324" t="s">
        <v>2314</v>
      </c>
      <c r="E1324">
        <v>221.13</v>
      </c>
      <c r="G1324">
        <v>0</v>
      </c>
      <c r="H1324" t="s">
        <v>110</v>
      </c>
      <c r="I1324">
        <v>221.07</v>
      </c>
      <c r="J1324" t="s">
        <v>34</v>
      </c>
      <c r="K1324">
        <v>48.341166000000001</v>
      </c>
      <c r="L1324">
        <v>-122.335267</v>
      </c>
      <c r="M1324" t="s">
        <v>1802</v>
      </c>
      <c r="N1324" t="s">
        <v>1803</v>
      </c>
      <c r="O1324" t="s">
        <v>113</v>
      </c>
      <c r="P1324">
        <v>240</v>
      </c>
      <c r="Q1324">
        <v>1607</v>
      </c>
      <c r="R1324">
        <v>1605</v>
      </c>
      <c r="S1324">
        <v>1607</v>
      </c>
      <c r="T1324">
        <v>1605</v>
      </c>
      <c r="U1324">
        <v>1605</v>
      </c>
      <c r="V1324">
        <v>1604</v>
      </c>
      <c r="W1324">
        <v>9999</v>
      </c>
      <c r="X1324" t="s">
        <v>38</v>
      </c>
      <c r="Y1324">
        <v>1</v>
      </c>
      <c r="Z1324">
        <f>ROUND(Table_hqolymsql14p_BridgeInventoryLocation_BRIDGEUNDERLOCATIONS[[#This Row],[VCMIN]] / 100, 0) * 12 + MOD(Table_hqolymsql14p_BridgeInventoryLocation_BRIDGEUNDERLOCATIONS[[#This Row],[VCMIN]], 100)</f>
        <v>197</v>
      </c>
      <c r="AA1324">
        <f>Table_hqolymsql14p_BridgeInventoryLocation_BRIDGEUNDERLOCATIONS[[#This Row],[VCMIN_Inches]]-3</f>
        <v>194</v>
      </c>
      <c r="AB1324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325" spans="1:28" x14ac:dyDescent="0.3">
      <c r="A1325">
        <v>1324</v>
      </c>
      <c r="B1325" t="s">
        <v>1036</v>
      </c>
      <c r="C1325" t="s">
        <v>1037</v>
      </c>
      <c r="D1325" t="s">
        <v>2314</v>
      </c>
      <c r="E1325">
        <v>0.14899999999999999</v>
      </c>
      <c r="G1325">
        <v>0</v>
      </c>
      <c r="H1325" t="s">
        <v>2641</v>
      </c>
      <c r="I1325">
        <v>0.15</v>
      </c>
      <c r="J1325" t="s">
        <v>34</v>
      </c>
      <c r="K1325">
        <v>47.302140999999999</v>
      </c>
      <c r="L1325">
        <v>-122.25321</v>
      </c>
      <c r="M1325" t="s">
        <v>3857</v>
      </c>
      <c r="N1325" t="s">
        <v>748</v>
      </c>
      <c r="O1325" t="s">
        <v>48</v>
      </c>
      <c r="P1325">
        <v>335</v>
      </c>
      <c r="Q1325">
        <v>1701</v>
      </c>
      <c r="R1325">
        <v>1606</v>
      </c>
      <c r="U1325">
        <v>1701</v>
      </c>
      <c r="V1325">
        <v>1606</v>
      </c>
      <c r="W1325">
        <v>9999</v>
      </c>
      <c r="X1325" t="s">
        <v>89</v>
      </c>
      <c r="Y1325">
        <v>1</v>
      </c>
      <c r="Z1325">
        <f>ROUND(Table_hqolymsql14p_BridgeInventoryLocation_BRIDGEUNDERLOCATIONS[[#This Row],[VCMIN]] / 100, 0) * 12 + MOD(Table_hqolymsql14p_BridgeInventoryLocation_BRIDGEUNDERLOCATIONS[[#This Row],[VCMIN]], 100)</f>
        <v>198</v>
      </c>
      <c r="AA1325">
        <f>Table_hqolymsql14p_BridgeInventoryLocation_BRIDGEUNDERLOCATIONS[[#This Row],[VCMIN_Inches]]-3</f>
        <v>195</v>
      </c>
      <c r="AB132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26" spans="1:28" x14ac:dyDescent="0.3">
      <c r="A1326">
        <v>1325</v>
      </c>
      <c r="B1326" t="s">
        <v>445</v>
      </c>
      <c r="C1326" t="s">
        <v>446</v>
      </c>
      <c r="D1326" t="s">
        <v>2314</v>
      </c>
      <c r="E1326">
        <v>0.121</v>
      </c>
      <c r="G1326">
        <v>0</v>
      </c>
      <c r="H1326" t="s">
        <v>3858</v>
      </c>
      <c r="I1326">
        <v>0.12</v>
      </c>
      <c r="J1326" t="s">
        <v>34</v>
      </c>
      <c r="K1326">
        <v>45.714641999999998</v>
      </c>
      <c r="L1326">
        <v>-122.653194</v>
      </c>
      <c r="M1326" t="s">
        <v>3859</v>
      </c>
      <c r="N1326" t="s">
        <v>448</v>
      </c>
      <c r="O1326" t="s">
        <v>113</v>
      </c>
      <c r="P1326">
        <v>174</v>
      </c>
      <c r="Q1326">
        <v>1610</v>
      </c>
      <c r="R1326">
        <v>1610</v>
      </c>
      <c r="S1326">
        <v>1610</v>
      </c>
      <c r="T1326">
        <v>1610</v>
      </c>
      <c r="W1326">
        <v>9999</v>
      </c>
      <c r="X1326" t="s">
        <v>89</v>
      </c>
      <c r="Y1326">
        <v>1</v>
      </c>
      <c r="Z1326">
        <f>ROUND(Table_hqolymsql14p_BridgeInventoryLocation_BRIDGEUNDERLOCATIONS[[#This Row],[VCMIN]] / 100, 0) * 12 + MOD(Table_hqolymsql14p_BridgeInventoryLocation_BRIDGEUNDERLOCATIONS[[#This Row],[VCMIN]], 100)</f>
        <v>202</v>
      </c>
      <c r="AA1326">
        <f>Table_hqolymsql14p_BridgeInventoryLocation_BRIDGEUNDERLOCATIONS[[#This Row],[VCMIN_Inches]]-3</f>
        <v>199</v>
      </c>
      <c r="AB132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327" spans="1:28" x14ac:dyDescent="0.3">
      <c r="A1327">
        <v>1326</v>
      </c>
      <c r="B1327" t="s">
        <v>3860</v>
      </c>
      <c r="C1327" t="s">
        <v>3861</v>
      </c>
      <c r="D1327" t="s">
        <v>2314</v>
      </c>
      <c r="E1327">
        <v>0.10299999999999999</v>
      </c>
      <c r="G1327">
        <v>0</v>
      </c>
      <c r="H1327" t="s">
        <v>3862</v>
      </c>
      <c r="I1327">
        <v>0.1</v>
      </c>
      <c r="J1327" t="s">
        <v>34</v>
      </c>
      <c r="K1327">
        <v>47.774169999999998</v>
      </c>
      <c r="L1327">
        <v>-117.37048</v>
      </c>
      <c r="M1327" t="s">
        <v>3863</v>
      </c>
      <c r="N1327" t="s">
        <v>530</v>
      </c>
      <c r="O1327" t="s">
        <v>3454</v>
      </c>
      <c r="P1327">
        <v>218</v>
      </c>
      <c r="Q1327">
        <v>1904</v>
      </c>
      <c r="R1327">
        <v>1904</v>
      </c>
      <c r="S1327">
        <v>1904</v>
      </c>
      <c r="T1327">
        <v>1904</v>
      </c>
      <c r="W1327">
        <v>9999</v>
      </c>
      <c r="X1327" t="s">
        <v>38</v>
      </c>
      <c r="Y1327">
        <v>1</v>
      </c>
      <c r="Z1327">
        <f>ROUND(Table_hqolymsql14p_BridgeInventoryLocation_BRIDGEUNDERLOCATIONS[[#This Row],[VCMIN]] / 100, 0) * 12 + MOD(Table_hqolymsql14p_BridgeInventoryLocation_BRIDGEUNDERLOCATIONS[[#This Row],[VCMIN]], 100)</f>
        <v>232</v>
      </c>
      <c r="AA1327">
        <f>Table_hqolymsql14p_BridgeInventoryLocation_BRIDGEUNDERLOCATIONS[[#This Row],[VCMIN_Inches]]-3</f>
        <v>229</v>
      </c>
      <c r="AB1327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1328" spans="1:28" x14ac:dyDescent="0.3">
      <c r="A1328">
        <v>1327</v>
      </c>
      <c r="B1328" t="s">
        <v>2036</v>
      </c>
      <c r="C1328" t="s">
        <v>2037</v>
      </c>
      <c r="D1328" t="s">
        <v>2314</v>
      </c>
      <c r="E1328">
        <v>0.155</v>
      </c>
      <c r="G1328">
        <v>0</v>
      </c>
      <c r="H1328" t="s">
        <v>3864</v>
      </c>
      <c r="I1328">
        <v>0.15</v>
      </c>
      <c r="J1328" t="s">
        <v>34</v>
      </c>
      <c r="K1328">
        <v>47.224322000000001</v>
      </c>
      <c r="L1328">
        <v>-122.46407499999999</v>
      </c>
      <c r="M1328" t="s">
        <v>3865</v>
      </c>
      <c r="N1328" t="s">
        <v>1476</v>
      </c>
      <c r="O1328" t="s">
        <v>113</v>
      </c>
      <c r="P1328">
        <v>597</v>
      </c>
      <c r="Q1328">
        <v>1909</v>
      </c>
      <c r="R1328">
        <v>1909</v>
      </c>
      <c r="U1328">
        <v>1909</v>
      </c>
      <c r="V1328">
        <v>1909</v>
      </c>
      <c r="W1328">
        <v>9999</v>
      </c>
      <c r="X1328" t="s">
        <v>3106</v>
      </c>
      <c r="Y1328">
        <v>1</v>
      </c>
      <c r="Z1328">
        <f>ROUND(Table_hqolymsql14p_BridgeInventoryLocation_BRIDGEUNDERLOCATIONS[[#This Row],[VCMIN]] / 100, 0) * 12 + MOD(Table_hqolymsql14p_BridgeInventoryLocation_BRIDGEUNDERLOCATIONS[[#This Row],[VCMIN]], 100)</f>
        <v>237</v>
      </c>
      <c r="AA1328">
        <f>Table_hqolymsql14p_BridgeInventoryLocation_BRIDGEUNDERLOCATIONS[[#This Row],[VCMIN_Inches]]-3</f>
        <v>234</v>
      </c>
      <c r="AB1328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329" spans="1:28" x14ac:dyDescent="0.3">
      <c r="A1329">
        <v>1328</v>
      </c>
      <c r="B1329" t="s">
        <v>1095</v>
      </c>
      <c r="C1329" t="s">
        <v>1096</v>
      </c>
      <c r="D1329" t="s">
        <v>2314</v>
      </c>
      <c r="E1329">
        <v>105.82</v>
      </c>
      <c r="G1329">
        <v>0</v>
      </c>
      <c r="H1329" t="s">
        <v>110</v>
      </c>
      <c r="I1329">
        <v>105.75</v>
      </c>
      <c r="J1329" t="s">
        <v>34</v>
      </c>
      <c r="K1329">
        <v>47.035440000000001</v>
      </c>
      <c r="L1329">
        <v>-122.88540399999999</v>
      </c>
      <c r="M1329" t="s">
        <v>1097</v>
      </c>
      <c r="N1329" t="s">
        <v>1098</v>
      </c>
      <c r="O1329" t="s">
        <v>113</v>
      </c>
      <c r="P1329">
        <v>270</v>
      </c>
      <c r="Q1329">
        <v>1711</v>
      </c>
      <c r="R1329">
        <v>1707</v>
      </c>
      <c r="S1329">
        <v>1711</v>
      </c>
      <c r="T1329">
        <v>1707</v>
      </c>
      <c r="U1329">
        <v>1711</v>
      </c>
      <c r="V1329">
        <v>1710</v>
      </c>
      <c r="W1329">
        <v>9999</v>
      </c>
      <c r="X1329" t="s">
        <v>38</v>
      </c>
      <c r="Y1329">
        <v>1</v>
      </c>
      <c r="Z1329">
        <f>ROUND(Table_hqolymsql14p_BridgeInventoryLocation_BRIDGEUNDERLOCATIONS[[#This Row],[VCMIN]] / 100, 0) * 12 + MOD(Table_hqolymsql14p_BridgeInventoryLocation_BRIDGEUNDERLOCATIONS[[#This Row],[VCMIN]], 100)</f>
        <v>211</v>
      </c>
      <c r="AA1329">
        <f>Table_hqolymsql14p_BridgeInventoryLocation_BRIDGEUNDERLOCATIONS[[#This Row],[VCMIN_Inches]]-3</f>
        <v>208</v>
      </c>
      <c r="AB1329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330" spans="1:28" x14ac:dyDescent="0.3">
      <c r="A1330">
        <v>1329</v>
      </c>
      <c r="B1330" t="s">
        <v>1214</v>
      </c>
      <c r="C1330" t="s">
        <v>1215</v>
      </c>
      <c r="D1330" t="s">
        <v>2314</v>
      </c>
      <c r="E1330">
        <v>11.579000000000001</v>
      </c>
      <c r="G1330">
        <v>0</v>
      </c>
      <c r="H1330" t="s">
        <v>73</v>
      </c>
      <c r="I1330">
        <v>11.58</v>
      </c>
      <c r="J1330" t="s">
        <v>34</v>
      </c>
      <c r="K1330">
        <v>47.196632999999999</v>
      </c>
      <c r="L1330">
        <v>-122.282038</v>
      </c>
      <c r="M1330" t="s">
        <v>1216</v>
      </c>
      <c r="N1330" t="s">
        <v>1217</v>
      </c>
      <c r="O1330" t="s">
        <v>76</v>
      </c>
      <c r="P1330">
        <v>258</v>
      </c>
      <c r="Q1330">
        <v>1911</v>
      </c>
      <c r="R1330">
        <v>1907</v>
      </c>
      <c r="S1330">
        <v>1911</v>
      </c>
      <c r="T1330">
        <v>1907</v>
      </c>
      <c r="U1330">
        <v>1711</v>
      </c>
      <c r="V1330">
        <v>1700</v>
      </c>
      <c r="W1330">
        <v>9999</v>
      </c>
      <c r="X1330" t="s">
        <v>38</v>
      </c>
      <c r="Y1330">
        <v>1</v>
      </c>
      <c r="Z1330">
        <f>ROUND(Table_hqolymsql14p_BridgeInventoryLocation_BRIDGEUNDERLOCATIONS[[#This Row],[VCMIN]] / 100, 0) * 12 + MOD(Table_hqolymsql14p_BridgeInventoryLocation_BRIDGEUNDERLOCATIONS[[#This Row],[VCMIN]], 100)</f>
        <v>235</v>
      </c>
      <c r="AA1330">
        <f>Table_hqolymsql14p_BridgeInventoryLocation_BRIDGEUNDERLOCATIONS[[#This Row],[VCMIN_Inches]]-3</f>
        <v>232</v>
      </c>
      <c r="AB1330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1331" spans="1:28" x14ac:dyDescent="0.3">
      <c r="A1331">
        <v>1330</v>
      </c>
      <c r="B1331" t="s">
        <v>1123</v>
      </c>
      <c r="C1331" t="s">
        <v>1124</v>
      </c>
      <c r="D1331" t="s">
        <v>2314</v>
      </c>
      <c r="E1331">
        <v>6.21</v>
      </c>
      <c r="G1331">
        <v>0</v>
      </c>
      <c r="H1331" t="s">
        <v>1125</v>
      </c>
      <c r="I1331">
        <v>6.24</v>
      </c>
      <c r="J1331" t="s">
        <v>34</v>
      </c>
      <c r="K1331">
        <v>47.459111999999998</v>
      </c>
      <c r="L1331">
        <v>-122.20696</v>
      </c>
      <c r="M1331" t="s">
        <v>1126</v>
      </c>
      <c r="N1331" t="s">
        <v>1127</v>
      </c>
      <c r="O1331" t="s">
        <v>1128</v>
      </c>
      <c r="P1331">
        <v>360</v>
      </c>
      <c r="Q1331">
        <v>1609</v>
      </c>
      <c r="R1331">
        <v>1608</v>
      </c>
      <c r="S1331">
        <v>1609</v>
      </c>
      <c r="T1331">
        <v>1608</v>
      </c>
      <c r="U1331">
        <v>1608</v>
      </c>
      <c r="V1331">
        <v>1607</v>
      </c>
      <c r="W1331">
        <v>9999</v>
      </c>
      <c r="X1331" t="s">
        <v>38</v>
      </c>
      <c r="Y1331">
        <v>1</v>
      </c>
      <c r="Z1331">
        <f>ROUND(Table_hqolymsql14p_BridgeInventoryLocation_BRIDGEUNDERLOCATIONS[[#This Row],[VCMIN]] / 100, 0) * 12 + MOD(Table_hqolymsql14p_BridgeInventoryLocation_BRIDGEUNDERLOCATIONS[[#This Row],[VCMIN]], 100)</f>
        <v>200</v>
      </c>
      <c r="AA1331">
        <f>Table_hqolymsql14p_BridgeInventoryLocation_BRIDGEUNDERLOCATIONS[[#This Row],[VCMIN_Inches]]-3</f>
        <v>197</v>
      </c>
      <c r="AB133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32" spans="1:28" x14ac:dyDescent="0.3">
      <c r="A1332">
        <v>1331</v>
      </c>
      <c r="B1332" t="s">
        <v>3866</v>
      </c>
      <c r="C1332" t="s">
        <v>3867</v>
      </c>
      <c r="D1332" t="s">
        <v>2314</v>
      </c>
      <c r="E1332">
        <v>0.61</v>
      </c>
      <c r="G1332">
        <v>0</v>
      </c>
      <c r="H1332" t="s">
        <v>3166</v>
      </c>
      <c r="I1332">
        <v>0.61</v>
      </c>
      <c r="J1332" t="s">
        <v>34</v>
      </c>
      <c r="K1332">
        <v>47.107075999999999</v>
      </c>
      <c r="L1332">
        <v>-118.399883</v>
      </c>
      <c r="M1332" t="s">
        <v>3167</v>
      </c>
      <c r="N1332" t="s">
        <v>1795</v>
      </c>
      <c r="O1332" t="s">
        <v>530</v>
      </c>
      <c r="P1332">
        <v>257</v>
      </c>
      <c r="Q1332">
        <v>1905</v>
      </c>
      <c r="R1332">
        <v>1905</v>
      </c>
      <c r="S1332">
        <v>1905</v>
      </c>
      <c r="T1332">
        <v>1905</v>
      </c>
      <c r="W1332">
        <v>9999</v>
      </c>
      <c r="X1332" t="s">
        <v>38</v>
      </c>
      <c r="Y1332">
        <v>1</v>
      </c>
      <c r="Z1332">
        <f>ROUND(Table_hqolymsql14p_BridgeInventoryLocation_BRIDGEUNDERLOCATIONS[[#This Row],[VCMIN]] / 100, 0) * 12 + MOD(Table_hqolymsql14p_BridgeInventoryLocation_BRIDGEUNDERLOCATIONS[[#This Row],[VCMIN]], 100)</f>
        <v>233</v>
      </c>
      <c r="AA1332">
        <f>Table_hqolymsql14p_BridgeInventoryLocation_BRIDGEUNDERLOCATIONS[[#This Row],[VCMIN_Inches]]-3</f>
        <v>230</v>
      </c>
      <c r="AB1332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333" spans="1:28" x14ac:dyDescent="0.3">
      <c r="A1333">
        <v>1332</v>
      </c>
      <c r="B1333" t="s">
        <v>2420</v>
      </c>
      <c r="C1333" t="s">
        <v>2421</v>
      </c>
      <c r="D1333" t="s">
        <v>2314</v>
      </c>
      <c r="E1333">
        <v>1.46</v>
      </c>
      <c r="G1333">
        <v>0</v>
      </c>
      <c r="H1333" t="s">
        <v>1470</v>
      </c>
      <c r="I1333">
        <v>1.46</v>
      </c>
      <c r="J1333" t="s">
        <v>34</v>
      </c>
      <c r="K1333">
        <v>47.466346000000001</v>
      </c>
      <c r="L1333">
        <v>-122.30242800000001</v>
      </c>
      <c r="M1333" t="s">
        <v>2422</v>
      </c>
      <c r="N1333" t="s">
        <v>2423</v>
      </c>
      <c r="O1333" t="s">
        <v>810</v>
      </c>
      <c r="P1333">
        <v>363</v>
      </c>
      <c r="Q1333">
        <v>1606</v>
      </c>
      <c r="R1333">
        <v>1606</v>
      </c>
      <c r="S1333">
        <v>1606</v>
      </c>
      <c r="T1333">
        <v>1606</v>
      </c>
      <c r="U1333">
        <v>1706</v>
      </c>
      <c r="V1333">
        <v>1700</v>
      </c>
      <c r="W1333">
        <v>9999</v>
      </c>
      <c r="X1333" t="s">
        <v>38</v>
      </c>
      <c r="Y1333">
        <v>1</v>
      </c>
      <c r="Z1333">
        <f>ROUND(Table_hqolymsql14p_BridgeInventoryLocation_BRIDGEUNDERLOCATIONS[[#This Row],[VCMIN]] / 100, 0) * 12 + MOD(Table_hqolymsql14p_BridgeInventoryLocation_BRIDGEUNDERLOCATIONS[[#This Row],[VCMIN]], 100)</f>
        <v>198</v>
      </c>
      <c r="AA1333">
        <f>Table_hqolymsql14p_BridgeInventoryLocation_BRIDGEUNDERLOCATIONS[[#This Row],[VCMIN_Inches]]-3</f>
        <v>195</v>
      </c>
      <c r="AB1333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34" spans="1:28" x14ac:dyDescent="0.3">
      <c r="A1334">
        <v>1333</v>
      </c>
      <c r="B1334" t="s">
        <v>3868</v>
      </c>
      <c r="C1334" t="s">
        <v>3869</v>
      </c>
      <c r="D1334" t="s">
        <v>2314</v>
      </c>
      <c r="E1334">
        <v>263.04000000000002</v>
      </c>
      <c r="G1334">
        <v>0</v>
      </c>
      <c r="H1334" t="s">
        <v>104</v>
      </c>
      <c r="I1334">
        <v>263.8</v>
      </c>
      <c r="J1334" t="s">
        <v>34</v>
      </c>
      <c r="K1334">
        <v>48.073250999999999</v>
      </c>
      <c r="L1334">
        <v>-123.11860900000001</v>
      </c>
      <c r="M1334" t="s">
        <v>3870</v>
      </c>
      <c r="N1334" t="s">
        <v>3871</v>
      </c>
      <c r="O1334" t="s">
        <v>107</v>
      </c>
      <c r="P1334">
        <v>107</v>
      </c>
      <c r="Q1334">
        <v>1707</v>
      </c>
      <c r="R1334">
        <v>1707</v>
      </c>
      <c r="S1334">
        <v>1707</v>
      </c>
      <c r="T1334">
        <v>1707</v>
      </c>
      <c r="W1334">
        <v>9999</v>
      </c>
      <c r="X1334" t="s">
        <v>38</v>
      </c>
      <c r="Y1334">
        <v>1</v>
      </c>
      <c r="Z1334">
        <f>ROUND(Table_hqolymsql14p_BridgeInventoryLocation_BRIDGEUNDERLOCATIONS[[#This Row],[VCMIN]] / 100, 0) * 12 + MOD(Table_hqolymsql14p_BridgeInventoryLocation_BRIDGEUNDERLOCATIONS[[#This Row],[VCMIN]], 100)</f>
        <v>211</v>
      </c>
      <c r="AA1334">
        <f>Table_hqolymsql14p_BridgeInventoryLocation_BRIDGEUNDERLOCATIONS[[#This Row],[VCMIN_Inches]]-3</f>
        <v>208</v>
      </c>
      <c r="AB1334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335" spans="1:28" x14ac:dyDescent="0.3">
      <c r="A1335">
        <v>1334</v>
      </c>
      <c r="B1335" t="s">
        <v>492</v>
      </c>
      <c r="C1335" t="s">
        <v>493</v>
      </c>
      <c r="D1335" t="s">
        <v>2314</v>
      </c>
      <c r="E1335">
        <v>0.27600000000000002</v>
      </c>
      <c r="G1335">
        <v>0</v>
      </c>
      <c r="H1335" t="s">
        <v>3872</v>
      </c>
      <c r="I1335">
        <v>0.28000000000000003</v>
      </c>
      <c r="J1335" t="s">
        <v>34</v>
      </c>
      <c r="K1335">
        <v>47.631140000000002</v>
      </c>
      <c r="L1335">
        <v>-122.189887</v>
      </c>
      <c r="M1335" t="s">
        <v>2888</v>
      </c>
      <c r="N1335" t="s">
        <v>495</v>
      </c>
      <c r="O1335" t="s">
        <v>496</v>
      </c>
      <c r="P1335">
        <v>1112</v>
      </c>
      <c r="Q1335">
        <v>1608</v>
      </c>
      <c r="R1335">
        <v>1608</v>
      </c>
      <c r="S1335">
        <v>1608</v>
      </c>
      <c r="T1335">
        <v>1608</v>
      </c>
      <c r="W1335">
        <v>9999</v>
      </c>
      <c r="X1335" t="s">
        <v>239</v>
      </c>
      <c r="Y1335">
        <v>1</v>
      </c>
      <c r="Z1335">
        <f>ROUND(Table_hqolymsql14p_BridgeInventoryLocation_BRIDGEUNDERLOCATIONS[[#This Row],[VCMIN]] / 100, 0) * 12 + MOD(Table_hqolymsql14p_BridgeInventoryLocation_BRIDGEUNDERLOCATIONS[[#This Row],[VCMIN]], 100)</f>
        <v>200</v>
      </c>
      <c r="AA1335">
        <f>Table_hqolymsql14p_BridgeInventoryLocation_BRIDGEUNDERLOCATIONS[[#This Row],[VCMIN_Inches]]-3</f>
        <v>197</v>
      </c>
      <c r="AB133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36" spans="1:28" x14ac:dyDescent="0.3">
      <c r="A1336">
        <v>1335</v>
      </c>
      <c r="B1336" t="s">
        <v>1493</v>
      </c>
      <c r="C1336" t="s">
        <v>1494</v>
      </c>
      <c r="D1336" t="s">
        <v>2314</v>
      </c>
      <c r="E1336">
        <v>7.3999999999999996E-2</v>
      </c>
      <c r="G1336">
        <v>0</v>
      </c>
      <c r="H1336" t="s">
        <v>3534</v>
      </c>
      <c r="I1336">
        <v>7.0000000000000007E-2</v>
      </c>
      <c r="J1336" t="s">
        <v>34</v>
      </c>
      <c r="K1336">
        <v>47.288493000000003</v>
      </c>
      <c r="L1336">
        <v>-122.306597</v>
      </c>
      <c r="M1336" t="s">
        <v>2888</v>
      </c>
      <c r="N1336" t="s">
        <v>1495</v>
      </c>
      <c r="O1336" t="s">
        <v>1496</v>
      </c>
      <c r="P1336">
        <v>1449</v>
      </c>
      <c r="Q1336">
        <v>1903</v>
      </c>
      <c r="R1336">
        <v>1903</v>
      </c>
      <c r="S1336">
        <v>1903</v>
      </c>
      <c r="T1336">
        <v>1903</v>
      </c>
      <c r="W1336">
        <v>9999</v>
      </c>
      <c r="X1336" t="s">
        <v>239</v>
      </c>
      <c r="Y1336">
        <v>1</v>
      </c>
      <c r="Z1336">
        <f>ROUND(Table_hqolymsql14p_BridgeInventoryLocation_BRIDGEUNDERLOCATIONS[[#This Row],[VCMIN]] / 100, 0) * 12 + MOD(Table_hqolymsql14p_BridgeInventoryLocation_BRIDGEUNDERLOCATIONS[[#This Row],[VCMIN]], 100)</f>
        <v>231</v>
      </c>
      <c r="AA1336">
        <f>Table_hqolymsql14p_BridgeInventoryLocation_BRIDGEUNDERLOCATIONS[[#This Row],[VCMIN_Inches]]-3</f>
        <v>228</v>
      </c>
      <c r="AB1336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337" spans="1:28" x14ac:dyDescent="0.3">
      <c r="A1337">
        <v>1336</v>
      </c>
      <c r="B1337" t="s">
        <v>1152</v>
      </c>
      <c r="C1337" t="s">
        <v>1153</v>
      </c>
      <c r="D1337" t="s">
        <v>2314</v>
      </c>
      <c r="E1337">
        <v>0.185</v>
      </c>
      <c r="G1337">
        <v>0</v>
      </c>
      <c r="H1337" t="s">
        <v>3873</v>
      </c>
      <c r="I1337">
        <v>0.18</v>
      </c>
      <c r="J1337" t="s">
        <v>34</v>
      </c>
      <c r="K1337">
        <v>47.594234999999998</v>
      </c>
      <c r="L1337">
        <v>-122.320161</v>
      </c>
      <c r="M1337" t="s">
        <v>3874</v>
      </c>
      <c r="N1337" t="s">
        <v>1155</v>
      </c>
      <c r="O1337" t="s">
        <v>1156</v>
      </c>
      <c r="P1337">
        <v>1659</v>
      </c>
      <c r="Q1337">
        <v>1608</v>
      </c>
      <c r="R1337">
        <v>1608</v>
      </c>
      <c r="S1337">
        <v>1608</v>
      </c>
      <c r="T1337">
        <v>1608</v>
      </c>
      <c r="W1337">
        <v>9999</v>
      </c>
      <c r="X1337" t="s">
        <v>89</v>
      </c>
      <c r="Y1337">
        <v>1</v>
      </c>
      <c r="Z1337">
        <f>ROUND(Table_hqolymsql14p_BridgeInventoryLocation_BRIDGEUNDERLOCATIONS[[#This Row],[VCMIN]] / 100, 0) * 12 + MOD(Table_hqolymsql14p_BridgeInventoryLocation_BRIDGEUNDERLOCATIONS[[#This Row],[VCMIN]], 100)</f>
        <v>200</v>
      </c>
      <c r="AA1337">
        <f>Table_hqolymsql14p_BridgeInventoryLocation_BRIDGEUNDERLOCATIONS[[#This Row],[VCMIN_Inches]]-3</f>
        <v>197</v>
      </c>
      <c r="AB133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38" spans="1:28" x14ac:dyDescent="0.3">
      <c r="A1338">
        <v>1337</v>
      </c>
      <c r="B1338" t="s">
        <v>646</v>
      </c>
      <c r="C1338" t="s">
        <v>647</v>
      </c>
      <c r="D1338" t="s">
        <v>2314</v>
      </c>
      <c r="E1338">
        <v>120.16</v>
      </c>
      <c r="G1338">
        <v>0</v>
      </c>
      <c r="H1338" t="s">
        <v>92</v>
      </c>
      <c r="I1338">
        <v>120.19</v>
      </c>
      <c r="J1338" t="s">
        <v>34</v>
      </c>
      <c r="K1338">
        <v>46.062461999999996</v>
      </c>
      <c r="L1338">
        <v>-119.223715</v>
      </c>
      <c r="M1338" t="s">
        <v>648</v>
      </c>
      <c r="N1338" t="s">
        <v>649</v>
      </c>
      <c r="O1338" t="s">
        <v>95</v>
      </c>
      <c r="P1338">
        <v>238</v>
      </c>
      <c r="Q1338">
        <v>1909</v>
      </c>
      <c r="R1338">
        <v>1909</v>
      </c>
      <c r="S1338">
        <v>1909</v>
      </c>
      <c r="T1338">
        <v>1909</v>
      </c>
      <c r="U1338">
        <v>1704</v>
      </c>
      <c r="V1338">
        <v>1704</v>
      </c>
      <c r="W1338">
        <v>9999</v>
      </c>
      <c r="X1338" t="s">
        <v>38</v>
      </c>
      <c r="Y1338">
        <v>1</v>
      </c>
      <c r="Z1338">
        <f>ROUND(Table_hqolymsql14p_BridgeInventoryLocation_BRIDGEUNDERLOCATIONS[[#This Row],[VCMIN]] / 100, 0) * 12 + MOD(Table_hqolymsql14p_BridgeInventoryLocation_BRIDGEUNDERLOCATIONS[[#This Row],[VCMIN]], 100)</f>
        <v>237</v>
      </c>
      <c r="AA1338">
        <f>Table_hqolymsql14p_BridgeInventoryLocation_BRIDGEUNDERLOCATIONS[[#This Row],[VCMIN_Inches]]-3</f>
        <v>234</v>
      </c>
      <c r="AB1338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339" spans="1:28" x14ac:dyDescent="0.3">
      <c r="A1339">
        <v>1338</v>
      </c>
      <c r="B1339" t="s">
        <v>3875</v>
      </c>
      <c r="C1339" t="s">
        <v>3876</v>
      </c>
      <c r="D1339" t="s">
        <v>2314</v>
      </c>
      <c r="E1339">
        <v>0.02</v>
      </c>
      <c r="G1339">
        <v>0</v>
      </c>
      <c r="H1339" t="s">
        <v>3324</v>
      </c>
      <c r="I1339">
        <v>0.02</v>
      </c>
      <c r="J1339" t="s">
        <v>34</v>
      </c>
      <c r="K1339">
        <v>47.701233999999999</v>
      </c>
      <c r="L1339">
        <v>-122.68456399999999</v>
      </c>
      <c r="M1339" t="s">
        <v>3325</v>
      </c>
      <c r="N1339" t="s">
        <v>779</v>
      </c>
      <c r="O1339" t="s">
        <v>3326</v>
      </c>
      <c r="P1339">
        <v>142</v>
      </c>
      <c r="Q1339">
        <v>1707</v>
      </c>
      <c r="R1339">
        <v>1702</v>
      </c>
      <c r="S1339">
        <v>1707</v>
      </c>
      <c r="T1339">
        <v>1702</v>
      </c>
      <c r="W1339">
        <v>9999</v>
      </c>
      <c r="X1339" t="s">
        <v>38</v>
      </c>
      <c r="Y1339">
        <v>1</v>
      </c>
      <c r="Z1339">
        <f>ROUND(Table_hqolymsql14p_BridgeInventoryLocation_BRIDGEUNDERLOCATIONS[[#This Row],[VCMIN]] / 100, 0) * 12 + MOD(Table_hqolymsql14p_BridgeInventoryLocation_BRIDGEUNDERLOCATIONS[[#This Row],[VCMIN]], 100)</f>
        <v>206</v>
      </c>
      <c r="AA1339">
        <f>Table_hqolymsql14p_BridgeInventoryLocation_BRIDGEUNDERLOCATIONS[[#This Row],[VCMIN_Inches]]-3</f>
        <v>203</v>
      </c>
      <c r="AB1339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340" spans="1:28" x14ac:dyDescent="0.3">
      <c r="A1340">
        <v>1339</v>
      </c>
      <c r="B1340" t="s">
        <v>1817</v>
      </c>
      <c r="C1340" t="s">
        <v>1818</v>
      </c>
      <c r="D1340" t="s">
        <v>2314</v>
      </c>
      <c r="E1340">
        <v>0.107</v>
      </c>
      <c r="G1340">
        <v>0</v>
      </c>
      <c r="H1340" t="s">
        <v>2764</v>
      </c>
      <c r="I1340">
        <v>0.11</v>
      </c>
      <c r="J1340" t="s">
        <v>34</v>
      </c>
      <c r="K1340">
        <v>47.621701999999999</v>
      </c>
      <c r="L1340">
        <v>-122.18898900000001</v>
      </c>
      <c r="M1340" t="s">
        <v>3877</v>
      </c>
      <c r="N1340" t="s">
        <v>1820</v>
      </c>
      <c r="O1340" t="s">
        <v>101</v>
      </c>
      <c r="P1340">
        <v>374</v>
      </c>
      <c r="Q1340">
        <v>2300</v>
      </c>
      <c r="R1340">
        <v>2300</v>
      </c>
      <c r="U1340">
        <v>2300</v>
      </c>
      <c r="V1340">
        <v>2300</v>
      </c>
      <c r="W1340">
        <v>9999</v>
      </c>
      <c r="X1340" t="s">
        <v>89</v>
      </c>
      <c r="Y1340">
        <v>1</v>
      </c>
      <c r="Z1340">
        <f>ROUND(Table_hqolymsql14p_BridgeInventoryLocation_BRIDGEUNDERLOCATIONS[[#This Row],[VCMIN]] / 100, 0) * 12 + MOD(Table_hqolymsql14p_BridgeInventoryLocation_BRIDGEUNDERLOCATIONS[[#This Row],[VCMIN]], 100)</f>
        <v>276</v>
      </c>
      <c r="AA1340">
        <f>Table_hqolymsql14p_BridgeInventoryLocation_BRIDGEUNDERLOCATIONS[[#This Row],[VCMIN_Inches]]-3</f>
        <v>273</v>
      </c>
      <c r="AB1340">
        <f>(TRUNC((Table_hqolymsql14p_BridgeInventoryLocation_BRIDGEUNDERLOCATIONS[[#This Row],[Reported Inches]]/12))*100) + MOD(Table_hqolymsql14p_BridgeInventoryLocation_BRIDGEUNDERLOCATIONS[[#This Row],[Reported Inches]], 12)</f>
        <v>2209</v>
      </c>
    </row>
    <row r="1341" spans="1:28" x14ac:dyDescent="0.3">
      <c r="A1341">
        <v>1340</v>
      </c>
      <c r="B1341" t="s">
        <v>3878</v>
      </c>
      <c r="C1341" t="s">
        <v>3879</v>
      </c>
      <c r="D1341" t="s">
        <v>2314</v>
      </c>
      <c r="E1341">
        <v>3.8</v>
      </c>
      <c r="G1341">
        <v>0</v>
      </c>
      <c r="H1341" t="s">
        <v>3880</v>
      </c>
      <c r="I1341">
        <v>3.81</v>
      </c>
      <c r="J1341" t="s">
        <v>34</v>
      </c>
      <c r="K1341">
        <v>46.345846000000002</v>
      </c>
      <c r="L1341">
        <v>-120.177578</v>
      </c>
      <c r="M1341" t="s">
        <v>3881</v>
      </c>
      <c r="N1341" t="s">
        <v>95</v>
      </c>
      <c r="O1341" t="s">
        <v>3882</v>
      </c>
      <c r="P1341">
        <v>127</v>
      </c>
      <c r="Q1341">
        <v>1606</v>
      </c>
      <c r="R1341">
        <v>1606</v>
      </c>
      <c r="S1341">
        <v>1606</v>
      </c>
      <c r="T1341">
        <v>1606</v>
      </c>
      <c r="W1341">
        <v>9999</v>
      </c>
      <c r="X1341" t="s">
        <v>38</v>
      </c>
      <c r="Y1341">
        <v>1</v>
      </c>
      <c r="Z1341">
        <f>ROUND(Table_hqolymsql14p_BridgeInventoryLocation_BRIDGEUNDERLOCATIONS[[#This Row],[VCMIN]] / 100, 0) * 12 + MOD(Table_hqolymsql14p_BridgeInventoryLocation_BRIDGEUNDERLOCATIONS[[#This Row],[VCMIN]], 100)</f>
        <v>198</v>
      </c>
      <c r="AA1341">
        <f>Table_hqolymsql14p_BridgeInventoryLocation_BRIDGEUNDERLOCATIONS[[#This Row],[VCMIN_Inches]]-3</f>
        <v>195</v>
      </c>
      <c r="AB134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42" spans="1:28" x14ac:dyDescent="0.3">
      <c r="A1342">
        <v>1341</v>
      </c>
      <c r="B1342" t="s">
        <v>2996</v>
      </c>
      <c r="C1342" t="s">
        <v>2997</v>
      </c>
      <c r="D1342" t="s">
        <v>2314</v>
      </c>
      <c r="E1342">
        <v>165.81399999999999</v>
      </c>
      <c r="G1342">
        <v>0</v>
      </c>
      <c r="H1342" t="s">
        <v>110</v>
      </c>
      <c r="I1342">
        <v>165.75</v>
      </c>
      <c r="J1342" t="s">
        <v>34</v>
      </c>
      <c r="K1342">
        <v>47.609802000000002</v>
      </c>
      <c r="L1342">
        <v>-122.331002</v>
      </c>
      <c r="M1342" t="s">
        <v>2998</v>
      </c>
      <c r="N1342" t="s">
        <v>2999</v>
      </c>
      <c r="O1342" t="s">
        <v>113</v>
      </c>
      <c r="P1342">
        <v>293</v>
      </c>
      <c r="Q1342">
        <v>1702</v>
      </c>
      <c r="R1342">
        <v>1702</v>
      </c>
      <c r="S1342">
        <v>1702</v>
      </c>
      <c r="T1342">
        <v>1702</v>
      </c>
      <c r="U1342">
        <v>1811</v>
      </c>
      <c r="V1342">
        <v>1811</v>
      </c>
      <c r="W1342">
        <v>9999</v>
      </c>
      <c r="X1342" t="s">
        <v>38</v>
      </c>
      <c r="Y1342">
        <v>1</v>
      </c>
      <c r="Z1342">
        <f>ROUND(Table_hqolymsql14p_BridgeInventoryLocation_BRIDGEUNDERLOCATIONS[[#This Row],[VCMIN]] / 100, 0) * 12 + MOD(Table_hqolymsql14p_BridgeInventoryLocation_BRIDGEUNDERLOCATIONS[[#This Row],[VCMIN]], 100)</f>
        <v>206</v>
      </c>
      <c r="AA1342">
        <f>Table_hqolymsql14p_BridgeInventoryLocation_BRIDGEUNDERLOCATIONS[[#This Row],[VCMIN_Inches]]-3</f>
        <v>203</v>
      </c>
      <c r="AB1342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343" spans="1:28" x14ac:dyDescent="0.3">
      <c r="A1343">
        <v>1342</v>
      </c>
      <c r="B1343" t="s">
        <v>1738</v>
      </c>
      <c r="C1343" t="s">
        <v>1739</v>
      </c>
      <c r="D1343" t="s">
        <v>2314</v>
      </c>
      <c r="E1343">
        <v>203.79</v>
      </c>
      <c r="G1343">
        <v>0</v>
      </c>
      <c r="H1343" t="s">
        <v>110</v>
      </c>
      <c r="I1343">
        <v>203.74</v>
      </c>
      <c r="J1343" t="s">
        <v>34</v>
      </c>
      <c r="K1343">
        <v>48.118501999999999</v>
      </c>
      <c r="L1343">
        <v>-122.184978</v>
      </c>
      <c r="M1343" t="s">
        <v>1740</v>
      </c>
      <c r="N1343" t="s">
        <v>1741</v>
      </c>
      <c r="O1343" t="s">
        <v>113</v>
      </c>
      <c r="P1343">
        <v>214</v>
      </c>
      <c r="Q1343">
        <v>1609</v>
      </c>
      <c r="R1343">
        <v>1606</v>
      </c>
      <c r="S1343">
        <v>1609</v>
      </c>
      <c r="T1343">
        <v>1606</v>
      </c>
      <c r="U1343">
        <v>1700</v>
      </c>
      <c r="V1343">
        <v>1611</v>
      </c>
      <c r="W1343">
        <v>9999</v>
      </c>
      <c r="X1343" t="s">
        <v>38</v>
      </c>
      <c r="Y1343">
        <v>1</v>
      </c>
      <c r="Z1343">
        <f>ROUND(Table_hqolymsql14p_BridgeInventoryLocation_BRIDGEUNDERLOCATIONS[[#This Row],[VCMIN]] / 100, 0) * 12 + MOD(Table_hqolymsql14p_BridgeInventoryLocation_BRIDGEUNDERLOCATIONS[[#This Row],[VCMIN]], 100)</f>
        <v>198</v>
      </c>
      <c r="AA1343">
        <f>Table_hqolymsql14p_BridgeInventoryLocation_BRIDGEUNDERLOCATIONS[[#This Row],[VCMIN_Inches]]-3</f>
        <v>195</v>
      </c>
      <c r="AB1343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44" spans="1:28" x14ac:dyDescent="0.3">
      <c r="A1344">
        <v>1343</v>
      </c>
      <c r="B1344" t="s">
        <v>2561</v>
      </c>
      <c r="C1344" t="s">
        <v>2562</v>
      </c>
      <c r="D1344" t="s">
        <v>2314</v>
      </c>
      <c r="E1344">
        <v>0.46800000000000003</v>
      </c>
      <c r="G1344">
        <v>0</v>
      </c>
      <c r="H1344" t="s">
        <v>3883</v>
      </c>
      <c r="I1344">
        <v>0.47</v>
      </c>
      <c r="J1344" t="s">
        <v>34</v>
      </c>
      <c r="K1344">
        <v>46.252046</v>
      </c>
      <c r="L1344">
        <v>-119.08274299999999</v>
      </c>
      <c r="M1344" t="s">
        <v>3884</v>
      </c>
      <c r="N1344" t="s">
        <v>237</v>
      </c>
      <c r="O1344" t="s">
        <v>2564</v>
      </c>
      <c r="P1344">
        <v>332</v>
      </c>
      <c r="Q1344">
        <v>1705</v>
      </c>
      <c r="R1344">
        <v>1705</v>
      </c>
      <c r="U1344">
        <v>1705</v>
      </c>
      <c r="V1344">
        <v>1705</v>
      </c>
      <c r="W1344">
        <v>9999</v>
      </c>
      <c r="X1344" t="s">
        <v>239</v>
      </c>
      <c r="Y1344">
        <v>1</v>
      </c>
      <c r="Z1344">
        <f>ROUND(Table_hqolymsql14p_BridgeInventoryLocation_BRIDGEUNDERLOCATIONS[[#This Row],[VCMIN]] / 100, 0) * 12 + MOD(Table_hqolymsql14p_BridgeInventoryLocation_BRIDGEUNDERLOCATIONS[[#This Row],[VCMIN]], 100)</f>
        <v>209</v>
      </c>
      <c r="AA1344">
        <f>Table_hqolymsql14p_BridgeInventoryLocation_BRIDGEUNDERLOCATIONS[[#This Row],[VCMIN_Inches]]-3</f>
        <v>206</v>
      </c>
      <c r="AB1344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345" spans="1:28" x14ac:dyDescent="0.3">
      <c r="A1345">
        <v>1344</v>
      </c>
      <c r="B1345" t="s">
        <v>1922</v>
      </c>
      <c r="C1345" t="s">
        <v>1923</v>
      </c>
      <c r="D1345" t="s">
        <v>2314</v>
      </c>
      <c r="E1345">
        <v>0.26500000000000001</v>
      </c>
      <c r="G1345">
        <v>0</v>
      </c>
      <c r="H1345" t="s">
        <v>3885</v>
      </c>
      <c r="I1345">
        <v>0.26</v>
      </c>
      <c r="J1345" t="s">
        <v>34</v>
      </c>
      <c r="K1345">
        <v>47.960914000000002</v>
      </c>
      <c r="L1345">
        <v>-122.19902500000001</v>
      </c>
      <c r="M1345" t="s">
        <v>3886</v>
      </c>
      <c r="N1345" t="s">
        <v>530</v>
      </c>
      <c r="O1345" t="s">
        <v>113</v>
      </c>
      <c r="P1345">
        <v>1323</v>
      </c>
      <c r="Q1345">
        <v>1804</v>
      </c>
      <c r="R1345">
        <v>1804</v>
      </c>
      <c r="S1345">
        <v>1804</v>
      </c>
      <c r="T1345">
        <v>1804</v>
      </c>
      <c r="W1345">
        <v>9999</v>
      </c>
      <c r="X1345" t="s">
        <v>89</v>
      </c>
      <c r="Y1345">
        <v>1</v>
      </c>
      <c r="Z1345">
        <f>ROUND(Table_hqolymsql14p_BridgeInventoryLocation_BRIDGEUNDERLOCATIONS[[#This Row],[VCMIN]] / 100, 0) * 12 + MOD(Table_hqolymsql14p_BridgeInventoryLocation_BRIDGEUNDERLOCATIONS[[#This Row],[VCMIN]], 100)</f>
        <v>220</v>
      </c>
      <c r="AA1345">
        <f>Table_hqolymsql14p_BridgeInventoryLocation_BRIDGEUNDERLOCATIONS[[#This Row],[VCMIN_Inches]]-3</f>
        <v>217</v>
      </c>
      <c r="AB1345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346" spans="1:28" x14ac:dyDescent="0.3">
      <c r="A1346">
        <v>1345</v>
      </c>
      <c r="B1346" t="s">
        <v>1310</v>
      </c>
      <c r="C1346" t="s">
        <v>1311</v>
      </c>
      <c r="D1346" t="s">
        <v>2314</v>
      </c>
      <c r="E1346">
        <v>0.16400000000000001</v>
      </c>
      <c r="G1346">
        <v>0</v>
      </c>
      <c r="H1346" t="s">
        <v>3887</v>
      </c>
      <c r="I1346">
        <v>0.16</v>
      </c>
      <c r="J1346" t="s">
        <v>34</v>
      </c>
      <c r="K1346">
        <v>47.245604</v>
      </c>
      <c r="L1346">
        <v>-122.435181</v>
      </c>
      <c r="M1346" t="s">
        <v>3888</v>
      </c>
      <c r="N1346" t="s">
        <v>1313</v>
      </c>
      <c r="O1346" t="s">
        <v>1314</v>
      </c>
      <c r="P1346">
        <v>480</v>
      </c>
      <c r="Q1346">
        <v>2702</v>
      </c>
      <c r="R1346">
        <v>2608</v>
      </c>
      <c r="S1346">
        <v>2702</v>
      </c>
      <c r="T1346">
        <v>2608</v>
      </c>
      <c r="W1346">
        <v>9999</v>
      </c>
      <c r="X1346" t="s">
        <v>239</v>
      </c>
      <c r="Y1346">
        <v>1</v>
      </c>
      <c r="Z1346">
        <f>ROUND(Table_hqolymsql14p_BridgeInventoryLocation_BRIDGEUNDERLOCATIONS[[#This Row],[VCMIN]] / 100, 0) * 12 + MOD(Table_hqolymsql14p_BridgeInventoryLocation_BRIDGEUNDERLOCATIONS[[#This Row],[VCMIN]], 100)</f>
        <v>320</v>
      </c>
      <c r="AA1346">
        <f>Table_hqolymsql14p_BridgeInventoryLocation_BRIDGEUNDERLOCATIONS[[#This Row],[VCMIN_Inches]]-3</f>
        <v>317</v>
      </c>
      <c r="AB1346">
        <f>(TRUNC((Table_hqolymsql14p_BridgeInventoryLocation_BRIDGEUNDERLOCATIONS[[#This Row],[Reported Inches]]/12))*100) + MOD(Table_hqolymsql14p_BridgeInventoryLocation_BRIDGEUNDERLOCATIONS[[#This Row],[Reported Inches]], 12)</f>
        <v>2605</v>
      </c>
    </row>
    <row r="1347" spans="1:28" x14ac:dyDescent="0.3">
      <c r="A1347">
        <v>1346</v>
      </c>
      <c r="B1347" t="s">
        <v>559</v>
      </c>
      <c r="C1347" t="s">
        <v>560</v>
      </c>
      <c r="D1347" t="s">
        <v>2314</v>
      </c>
      <c r="E1347">
        <v>5.12</v>
      </c>
      <c r="G1347">
        <v>0</v>
      </c>
      <c r="H1347" t="s">
        <v>1061</v>
      </c>
      <c r="I1347">
        <v>7.11</v>
      </c>
      <c r="J1347" t="s">
        <v>34</v>
      </c>
      <c r="K1347">
        <v>47.586826000000002</v>
      </c>
      <c r="L1347">
        <v>-122.22965000000001</v>
      </c>
      <c r="M1347" t="s">
        <v>3889</v>
      </c>
      <c r="N1347" t="s">
        <v>562</v>
      </c>
      <c r="O1347" t="s">
        <v>37</v>
      </c>
      <c r="P1347">
        <v>258</v>
      </c>
      <c r="Q1347">
        <v>1606</v>
      </c>
      <c r="R1347">
        <v>1606</v>
      </c>
      <c r="S1347">
        <v>1606</v>
      </c>
      <c r="T1347">
        <v>1606</v>
      </c>
      <c r="W1347">
        <v>9999</v>
      </c>
      <c r="X1347" t="s">
        <v>32</v>
      </c>
      <c r="Y1347">
        <v>1</v>
      </c>
      <c r="Z1347">
        <f>ROUND(Table_hqolymsql14p_BridgeInventoryLocation_BRIDGEUNDERLOCATIONS[[#This Row],[VCMIN]] / 100, 0) * 12 + MOD(Table_hqolymsql14p_BridgeInventoryLocation_BRIDGEUNDERLOCATIONS[[#This Row],[VCMIN]], 100)</f>
        <v>198</v>
      </c>
      <c r="AA1347">
        <f>Table_hqolymsql14p_BridgeInventoryLocation_BRIDGEUNDERLOCATIONS[[#This Row],[VCMIN_Inches]]-3</f>
        <v>195</v>
      </c>
      <c r="AB134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48" spans="1:28" x14ac:dyDescent="0.3">
      <c r="A1348">
        <v>1347</v>
      </c>
      <c r="B1348" t="s">
        <v>622</v>
      </c>
      <c r="C1348" t="s">
        <v>623</v>
      </c>
      <c r="D1348" t="s">
        <v>2314</v>
      </c>
      <c r="E1348">
        <v>0.93300000000000005</v>
      </c>
      <c r="G1348">
        <v>0</v>
      </c>
      <c r="H1348" t="s">
        <v>3890</v>
      </c>
      <c r="I1348">
        <v>0.93</v>
      </c>
      <c r="J1348" t="s">
        <v>34</v>
      </c>
      <c r="K1348">
        <v>45.603999999999999</v>
      </c>
      <c r="L1348">
        <v>-122.551571</v>
      </c>
      <c r="M1348" t="s">
        <v>3891</v>
      </c>
      <c r="N1348" t="s">
        <v>198</v>
      </c>
      <c r="O1348" t="s">
        <v>625</v>
      </c>
      <c r="P1348">
        <v>7434</v>
      </c>
      <c r="Q1348">
        <v>1807</v>
      </c>
      <c r="R1348">
        <v>1804</v>
      </c>
      <c r="S1348">
        <v>1807</v>
      </c>
      <c r="T1348">
        <v>1804</v>
      </c>
      <c r="W1348">
        <v>9999</v>
      </c>
      <c r="X1348" t="s">
        <v>89</v>
      </c>
      <c r="Y1348">
        <v>1</v>
      </c>
      <c r="Z1348">
        <f>ROUND(Table_hqolymsql14p_BridgeInventoryLocation_BRIDGEUNDERLOCATIONS[[#This Row],[VCMIN]] / 100, 0) * 12 + MOD(Table_hqolymsql14p_BridgeInventoryLocation_BRIDGEUNDERLOCATIONS[[#This Row],[VCMIN]], 100)</f>
        <v>220</v>
      </c>
      <c r="AA1348">
        <f>Table_hqolymsql14p_BridgeInventoryLocation_BRIDGEUNDERLOCATIONS[[#This Row],[VCMIN_Inches]]-3</f>
        <v>217</v>
      </c>
      <c r="AB1348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349" spans="1:28" x14ac:dyDescent="0.3">
      <c r="A1349">
        <v>1348</v>
      </c>
      <c r="B1349" t="s">
        <v>547</v>
      </c>
      <c r="C1349" t="s">
        <v>548</v>
      </c>
      <c r="D1349" t="s">
        <v>2314</v>
      </c>
      <c r="E1349">
        <v>0.17599999999999999</v>
      </c>
      <c r="G1349">
        <v>0</v>
      </c>
      <c r="H1349" t="s">
        <v>3892</v>
      </c>
      <c r="I1349">
        <v>0.18</v>
      </c>
      <c r="J1349" t="s">
        <v>34</v>
      </c>
      <c r="K1349">
        <v>47.047195000000002</v>
      </c>
      <c r="L1349">
        <v>-122.99498800000001</v>
      </c>
      <c r="M1349" t="s">
        <v>3893</v>
      </c>
      <c r="N1349" t="s">
        <v>550</v>
      </c>
      <c r="O1349" t="s">
        <v>107</v>
      </c>
      <c r="P1349">
        <v>262</v>
      </c>
      <c r="Q1349">
        <v>1608</v>
      </c>
      <c r="R1349">
        <v>1608</v>
      </c>
      <c r="S1349">
        <v>1608</v>
      </c>
      <c r="T1349">
        <v>1608</v>
      </c>
      <c r="W1349">
        <v>9999</v>
      </c>
      <c r="X1349" t="s">
        <v>89</v>
      </c>
      <c r="Y1349">
        <v>1</v>
      </c>
      <c r="Z1349">
        <f>ROUND(Table_hqolymsql14p_BridgeInventoryLocation_BRIDGEUNDERLOCATIONS[[#This Row],[VCMIN]] / 100, 0) * 12 + MOD(Table_hqolymsql14p_BridgeInventoryLocation_BRIDGEUNDERLOCATIONS[[#This Row],[VCMIN]], 100)</f>
        <v>200</v>
      </c>
      <c r="AA1349">
        <f>Table_hqolymsql14p_BridgeInventoryLocation_BRIDGEUNDERLOCATIONS[[#This Row],[VCMIN_Inches]]-3</f>
        <v>197</v>
      </c>
      <c r="AB134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50" spans="1:28" x14ac:dyDescent="0.3">
      <c r="A1350">
        <v>1349</v>
      </c>
      <c r="B1350" t="s">
        <v>1292</v>
      </c>
      <c r="C1350" t="s">
        <v>1293</v>
      </c>
      <c r="D1350" t="s">
        <v>2314</v>
      </c>
      <c r="E1350">
        <v>78.040000000000006</v>
      </c>
      <c r="G1350">
        <v>0</v>
      </c>
      <c r="H1350" t="s">
        <v>110</v>
      </c>
      <c r="I1350">
        <v>77.97</v>
      </c>
      <c r="J1350" t="s">
        <v>34</v>
      </c>
      <c r="K1350">
        <v>46.660474999999998</v>
      </c>
      <c r="L1350">
        <v>-122.978334</v>
      </c>
      <c r="M1350" t="s">
        <v>1294</v>
      </c>
      <c r="N1350" t="s">
        <v>1295</v>
      </c>
      <c r="O1350" t="s">
        <v>113</v>
      </c>
      <c r="P1350">
        <v>214</v>
      </c>
      <c r="Q1350">
        <v>1610</v>
      </c>
      <c r="R1350">
        <v>1607</v>
      </c>
      <c r="S1350">
        <v>1610</v>
      </c>
      <c r="T1350">
        <v>1607</v>
      </c>
      <c r="U1350">
        <v>1609</v>
      </c>
      <c r="V1350">
        <v>1606</v>
      </c>
      <c r="W1350">
        <v>9999</v>
      </c>
      <c r="X1350" t="s">
        <v>38</v>
      </c>
      <c r="Y1350">
        <v>1</v>
      </c>
      <c r="Z1350">
        <f>ROUND(Table_hqolymsql14p_BridgeInventoryLocation_BRIDGEUNDERLOCATIONS[[#This Row],[VCMIN]] / 100, 0) * 12 + MOD(Table_hqolymsql14p_BridgeInventoryLocation_BRIDGEUNDERLOCATIONS[[#This Row],[VCMIN]], 100)</f>
        <v>199</v>
      </c>
      <c r="AA1350">
        <f>Table_hqolymsql14p_BridgeInventoryLocation_BRIDGEUNDERLOCATIONS[[#This Row],[VCMIN_Inches]]-3</f>
        <v>196</v>
      </c>
      <c r="AB135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351" spans="1:28" x14ac:dyDescent="0.3">
      <c r="A1351">
        <v>1350</v>
      </c>
      <c r="B1351" t="s">
        <v>3894</v>
      </c>
      <c r="C1351" t="s">
        <v>3895</v>
      </c>
      <c r="D1351" t="s">
        <v>2314</v>
      </c>
      <c r="E1351">
        <v>0.56899999999999995</v>
      </c>
      <c r="G1351">
        <v>0</v>
      </c>
      <c r="H1351" t="s">
        <v>2764</v>
      </c>
      <c r="I1351">
        <v>0.56999999999999995</v>
      </c>
      <c r="J1351" t="s">
        <v>34</v>
      </c>
      <c r="K1351">
        <v>47.615107999999999</v>
      </c>
      <c r="L1351">
        <v>-122.18921899999999</v>
      </c>
      <c r="M1351" t="s">
        <v>2765</v>
      </c>
      <c r="N1351" t="s">
        <v>3896</v>
      </c>
      <c r="O1351" t="s">
        <v>2766</v>
      </c>
      <c r="P1351">
        <v>488</v>
      </c>
      <c r="Q1351">
        <v>1609</v>
      </c>
      <c r="R1351">
        <v>1609</v>
      </c>
      <c r="U1351">
        <v>1609</v>
      </c>
      <c r="V1351">
        <v>1609</v>
      </c>
      <c r="W1351">
        <v>9999</v>
      </c>
      <c r="X1351" t="s">
        <v>38</v>
      </c>
      <c r="Y1351">
        <v>1</v>
      </c>
      <c r="Z1351">
        <f>ROUND(Table_hqolymsql14p_BridgeInventoryLocation_BRIDGEUNDERLOCATIONS[[#This Row],[VCMIN]] / 100, 0) * 12 + MOD(Table_hqolymsql14p_BridgeInventoryLocation_BRIDGEUNDERLOCATIONS[[#This Row],[VCMIN]], 100)</f>
        <v>201</v>
      </c>
      <c r="AA1351">
        <f>Table_hqolymsql14p_BridgeInventoryLocation_BRIDGEUNDERLOCATIONS[[#This Row],[VCMIN_Inches]]-3</f>
        <v>198</v>
      </c>
      <c r="AB135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352" spans="1:28" x14ac:dyDescent="0.3">
      <c r="A1352">
        <v>1351</v>
      </c>
      <c r="B1352" t="s">
        <v>3897</v>
      </c>
      <c r="C1352" t="s">
        <v>3898</v>
      </c>
      <c r="D1352" t="s">
        <v>2314</v>
      </c>
      <c r="E1352">
        <v>0.34399999999999997</v>
      </c>
      <c r="G1352">
        <v>0</v>
      </c>
      <c r="H1352" t="s">
        <v>3899</v>
      </c>
      <c r="I1352">
        <v>0.34</v>
      </c>
      <c r="J1352" t="s">
        <v>34</v>
      </c>
      <c r="K1352">
        <v>47.200994000000001</v>
      </c>
      <c r="L1352">
        <v>-122.26113700000001</v>
      </c>
      <c r="M1352" t="s">
        <v>3857</v>
      </c>
      <c r="N1352" t="s">
        <v>748</v>
      </c>
      <c r="O1352" t="s">
        <v>270</v>
      </c>
      <c r="P1352">
        <v>161</v>
      </c>
      <c r="Q1352">
        <v>1804</v>
      </c>
      <c r="R1352">
        <v>1804</v>
      </c>
      <c r="U1352">
        <v>1804</v>
      </c>
      <c r="V1352">
        <v>1804</v>
      </c>
      <c r="W1352">
        <v>9999</v>
      </c>
      <c r="X1352" t="s">
        <v>38</v>
      </c>
      <c r="Y1352">
        <v>1</v>
      </c>
      <c r="Z1352">
        <f>ROUND(Table_hqolymsql14p_BridgeInventoryLocation_BRIDGEUNDERLOCATIONS[[#This Row],[VCMIN]] / 100, 0) * 12 + MOD(Table_hqolymsql14p_BridgeInventoryLocation_BRIDGEUNDERLOCATIONS[[#This Row],[VCMIN]], 100)</f>
        <v>220</v>
      </c>
      <c r="AA1352">
        <f>Table_hqolymsql14p_BridgeInventoryLocation_BRIDGEUNDERLOCATIONS[[#This Row],[VCMIN_Inches]]-3</f>
        <v>217</v>
      </c>
      <c r="AB1352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353" spans="1:28" x14ac:dyDescent="0.3">
      <c r="A1353">
        <v>1352</v>
      </c>
      <c r="B1353" t="s">
        <v>1501</v>
      </c>
      <c r="C1353" t="s">
        <v>1502</v>
      </c>
      <c r="D1353" t="s">
        <v>2314</v>
      </c>
      <c r="E1353">
        <v>0.23699999999999999</v>
      </c>
      <c r="G1353">
        <v>0</v>
      </c>
      <c r="H1353" t="s">
        <v>3041</v>
      </c>
      <c r="I1353">
        <v>0.24</v>
      </c>
      <c r="J1353" t="s">
        <v>34</v>
      </c>
      <c r="K1353">
        <v>47.579751000000002</v>
      </c>
      <c r="L1353">
        <v>-122.17478800000001</v>
      </c>
      <c r="M1353" t="s">
        <v>3042</v>
      </c>
      <c r="N1353" t="s">
        <v>101</v>
      </c>
      <c r="O1353" t="s">
        <v>37</v>
      </c>
      <c r="P1353">
        <v>893</v>
      </c>
      <c r="Q1353">
        <v>2006</v>
      </c>
      <c r="R1353">
        <v>2006</v>
      </c>
      <c r="U1353">
        <v>2006</v>
      </c>
      <c r="V1353">
        <v>2006</v>
      </c>
      <c r="W1353">
        <v>9999</v>
      </c>
      <c r="X1353" t="s">
        <v>32</v>
      </c>
      <c r="Y1353">
        <v>1</v>
      </c>
      <c r="Z1353">
        <f>ROUND(Table_hqolymsql14p_BridgeInventoryLocation_BRIDGEUNDERLOCATIONS[[#This Row],[VCMIN]] / 100, 0) * 12 + MOD(Table_hqolymsql14p_BridgeInventoryLocation_BRIDGEUNDERLOCATIONS[[#This Row],[VCMIN]], 100)</f>
        <v>246</v>
      </c>
      <c r="AA1353">
        <f>Table_hqolymsql14p_BridgeInventoryLocation_BRIDGEUNDERLOCATIONS[[#This Row],[VCMIN_Inches]]-3</f>
        <v>243</v>
      </c>
      <c r="AB1353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1354" spans="1:28" x14ac:dyDescent="0.3">
      <c r="A1354">
        <v>1353</v>
      </c>
      <c r="B1354" t="s">
        <v>1687</v>
      </c>
      <c r="C1354" t="s">
        <v>1688</v>
      </c>
      <c r="D1354" t="s">
        <v>2314</v>
      </c>
      <c r="E1354">
        <v>8.4369999999999994</v>
      </c>
      <c r="G1354">
        <v>0</v>
      </c>
      <c r="H1354" t="s">
        <v>45</v>
      </c>
      <c r="I1354">
        <v>7.91</v>
      </c>
      <c r="J1354" t="s">
        <v>34</v>
      </c>
      <c r="K1354">
        <v>47.319204999999997</v>
      </c>
      <c r="L1354">
        <v>-122.165149</v>
      </c>
      <c r="M1354" t="s">
        <v>1689</v>
      </c>
      <c r="N1354" t="s">
        <v>1690</v>
      </c>
      <c r="O1354" t="s">
        <v>48</v>
      </c>
      <c r="P1354">
        <v>227</v>
      </c>
      <c r="Q1354">
        <v>1606</v>
      </c>
      <c r="R1354">
        <v>1606</v>
      </c>
      <c r="S1354">
        <v>1606</v>
      </c>
      <c r="T1354">
        <v>1606</v>
      </c>
      <c r="U1354">
        <v>1608</v>
      </c>
      <c r="V1354">
        <v>1608</v>
      </c>
      <c r="W1354">
        <v>9999</v>
      </c>
      <c r="X1354" t="s">
        <v>38</v>
      </c>
      <c r="Y1354">
        <v>1</v>
      </c>
      <c r="Z1354">
        <f>ROUND(Table_hqolymsql14p_BridgeInventoryLocation_BRIDGEUNDERLOCATIONS[[#This Row],[VCMIN]] / 100, 0) * 12 + MOD(Table_hqolymsql14p_BridgeInventoryLocation_BRIDGEUNDERLOCATIONS[[#This Row],[VCMIN]], 100)</f>
        <v>198</v>
      </c>
      <c r="AA1354">
        <f>Table_hqolymsql14p_BridgeInventoryLocation_BRIDGEUNDERLOCATIONS[[#This Row],[VCMIN_Inches]]-3</f>
        <v>195</v>
      </c>
      <c r="AB135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55" spans="1:28" x14ac:dyDescent="0.3">
      <c r="A1355">
        <v>1354</v>
      </c>
      <c r="B1355" t="s">
        <v>1473</v>
      </c>
      <c r="C1355" t="s">
        <v>1474</v>
      </c>
      <c r="D1355" t="s">
        <v>2314</v>
      </c>
      <c r="E1355">
        <v>0.16700000000000001</v>
      </c>
      <c r="G1355">
        <v>0</v>
      </c>
      <c r="H1355" t="s">
        <v>3813</v>
      </c>
      <c r="I1355">
        <v>0.17</v>
      </c>
      <c r="J1355" t="s">
        <v>34</v>
      </c>
      <c r="K1355">
        <v>45.656408999999996</v>
      </c>
      <c r="L1355">
        <v>-122.664511</v>
      </c>
      <c r="M1355" t="s">
        <v>3900</v>
      </c>
      <c r="N1355" t="s">
        <v>1476</v>
      </c>
      <c r="O1355" t="s">
        <v>113</v>
      </c>
      <c r="P1355">
        <v>244</v>
      </c>
      <c r="Q1355">
        <v>1706</v>
      </c>
      <c r="R1355">
        <v>1706</v>
      </c>
      <c r="U1355">
        <v>1706</v>
      </c>
      <c r="V1355">
        <v>1706</v>
      </c>
      <c r="W1355">
        <v>9999</v>
      </c>
      <c r="X1355" t="s">
        <v>239</v>
      </c>
      <c r="Y1355">
        <v>1</v>
      </c>
      <c r="Z1355">
        <f>ROUND(Table_hqolymsql14p_BridgeInventoryLocation_BRIDGEUNDERLOCATIONS[[#This Row],[VCMIN]] / 100, 0) * 12 + MOD(Table_hqolymsql14p_BridgeInventoryLocation_BRIDGEUNDERLOCATIONS[[#This Row],[VCMIN]], 100)</f>
        <v>210</v>
      </c>
      <c r="AA1355">
        <f>Table_hqolymsql14p_BridgeInventoryLocation_BRIDGEUNDERLOCATIONS[[#This Row],[VCMIN_Inches]]-3</f>
        <v>207</v>
      </c>
      <c r="AB1355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356" spans="1:28" x14ac:dyDescent="0.3">
      <c r="A1356">
        <v>1355</v>
      </c>
      <c r="B1356" t="s">
        <v>532</v>
      </c>
      <c r="C1356" t="s">
        <v>533</v>
      </c>
      <c r="D1356" t="s">
        <v>2314</v>
      </c>
      <c r="E1356">
        <v>0.38700000000000001</v>
      </c>
      <c r="G1356">
        <v>0</v>
      </c>
      <c r="H1356" t="s">
        <v>2382</v>
      </c>
      <c r="I1356">
        <v>0.39</v>
      </c>
      <c r="J1356" t="s">
        <v>34</v>
      </c>
      <c r="K1356">
        <v>47.579286000000003</v>
      </c>
      <c r="L1356">
        <v>-122.18877999999999</v>
      </c>
      <c r="M1356" t="s">
        <v>3901</v>
      </c>
      <c r="N1356" t="s">
        <v>535</v>
      </c>
      <c r="O1356" t="s">
        <v>536</v>
      </c>
      <c r="P1356">
        <v>2996</v>
      </c>
      <c r="Q1356">
        <v>1809</v>
      </c>
      <c r="R1356">
        <v>1611</v>
      </c>
      <c r="S1356">
        <v>1809</v>
      </c>
      <c r="T1356">
        <v>1611</v>
      </c>
      <c r="W1356">
        <v>9999</v>
      </c>
      <c r="X1356" t="s">
        <v>32</v>
      </c>
      <c r="Y1356">
        <v>1</v>
      </c>
      <c r="Z1356">
        <f>ROUND(Table_hqolymsql14p_BridgeInventoryLocation_BRIDGEUNDERLOCATIONS[[#This Row],[VCMIN]] / 100, 0) * 12 + MOD(Table_hqolymsql14p_BridgeInventoryLocation_BRIDGEUNDERLOCATIONS[[#This Row],[VCMIN]], 100)</f>
        <v>203</v>
      </c>
      <c r="AA1356">
        <f>Table_hqolymsql14p_BridgeInventoryLocation_BRIDGEUNDERLOCATIONS[[#This Row],[VCMIN_Inches]]-3</f>
        <v>200</v>
      </c>
      <c r="AB135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357" spans="1:28" x14ac:dyDescent="0.3">
      <c r="A1357">
        <v>1356</v>
      </c>
      <c r="B1357" t="s">
        <v>184</v>
      </c>
      <c r="C1357" t="s">
        <v>185</v>
      </c>
      <c r="D1357" t="s">
        <v>2314</v>
      </c>
      <c r="E1357">
        <v>1.141</v>
      </c>
      <c r="G1357">
        <v>0</v>
      </c>
      <c r="H1357" t="s">
        <v>79</v>
      </c>
      <c r="I1357">
        <v>1.1399999999999999</v>
      </c>
      <c r="J1357" t="s">
        <v>34</v>
      </c>
      <c r="K1357">
        <v>45.646698000000001</v>
      </c>
      <c r="L1357">
        <v>-122.642051</v>
      </c>
      <c r="M1357" t="s">
        <v>186</v>
      </c>
      <c r="N1357" t="s">
        <v>187</v>
      </c>
      <c r="O1357" t="s">
        <v>188</v>
      </c>
      <c r="P1357">
        <v>123</v>
      </c>
      <c r="Q1357">
        <v>1700</v>
      </c>
      <c r="R1357">
        <v>1700</v>
      </c>
      <c r="S1357">
        <v>1700</v>
      </c>
      <c r="T1357">
        <v>1700</v>
      </c>
      <c r="U1357">
        <v>1700</v>
      </c>
      <c r="V1357">
        <v>1700</v>
      </c>
      <c r="W1357">
        <v>9999</v>
      </c>
      <c r="X1357" t="s">
        <v>38</v>
      </c>
      <c r="Y1357">
        <v>1</v>
      </c>
      <c r="Z1357">
        <f>ROUND(Table_hqolymsql14p_BridgeInventoryLocation_BRIDGEUNDERLOCATIONS[[#This Row],[VCMIN]] / 100, 0) * 12 + MOD(Table_hqolymsql14p_BridgeInventoryLocation_BRIDGEUNDERLOCATIONS[[#This Row],[VCMIN]], 100)</f>
        <v>204</v>
      </c>
      <c r="AA1357">
        <f>Table_hqolymsql14p_BridgeInventoryLocation_BRIDGEUNDERLOCATIONS[[#This Row],[VCMIN_Inches]]-3</f>
        <v>201</v>
      </c>
      <c r="AB1357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358" spans="1:28" x14ac:dyDescent="0.3">
      <c r="A1358">
        <v>1357</v>
      </c>
      <c r="B1358" t="s">
        <v>3902</v>
      </c>
      <c r="C1358" t="s">
        <v>3903</v>
      </c>
      <c r="D1358" t="s">
        <v>2314</v>
      </c>
      <c r="E1358">
        <v>0.13900000000000001</v>
      </c>
      <c r="G1358">
        <v>0</v>
      </c>
      <c r="H1358" t="s">
        <v>3904</v>
      </c>
      <c r="I1358">
        <v>0.14000000000000001</v>
      </c>
      <c r="J1358" t="s">
        <v>34</v>
      </c>
      <c r="K1358">
        <v>47.709390999999997</v>
      </c>
      <c r="L1358">
        <v>-122.18011199999999</v>
      </c>
      <c r="M1358" t="s">
        <v>3905</v>
      </c>
      <c r="N1358" t="s">
        <v>1665</v>
      </c>
      <c r="O1358" t="s">
        <v>3906</v>
      </c>
      <c r="P1358">
        <v>36</v>
      </c>
      <c r="Q1358">
        <v>1708</v>
      </c>
      <c r="R1358">
        <v>1608</v>
      </c>
      <c r="S1358">
        <v>1708</v>
      </c>
      <c r="T1358">
        <v>1608</v>
      </c>
      <c r="W1358">
        <v>9999</v>
      </c>
      <c r="X1358" t="s">
        <v>38</v>
      </c>
      <c r="Y1358">
        <v>1</v>
      </c>
      <c r="Z1358">
        <f>ROUND(Table_hqolymsql14p_BridgeInventoryLocation_BRIDGEUNDERLOCATIONS[[#This Row],[VCMIN]] / 100, 0) * 12 + MOD(Table_hqolymsql14p_BridgeInventoryLocation_BRIDGEUNDERLOCATIONS[[#This Row],[VCMIN]], 100)</f>
        <v>200</v>
      </c>
      <c r="AA1358">
        <f>Table_hqolymsql14p_BridgeInventoryLocation_BRIDGEUNDERLOCATIONS[[#This Row],[VCMIN_Inches]]-3</f>
        <v>197</v>
      </c>
      <c r="AB135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59" spans="1:28" x14ac:dyDescent="0.3">
      <c r="A1359">
        <v>1358</v>
      </c>
      <c r="B1359" t="s">
        <v>3907</v>
      </c>
      <c r="C1359" t="s">
        <v>3908</v>
      </c>
      <c r="D1359" t="s">
        <v>2314</v>
      </c>
      <c r="E1359">
        <v>0.13400000000000001</v>
      </c>
      <c r="G1359">
        <v>0</v>
      </c>
      <c r="H1359" t="s">
        <v>3909</v>
      </c>
      <c r="I1359">
        <v>0.13</v>
      </c>
      <c r="J1359" t="s">
        <v>34</v>
      </c>
      <c r="K1359">
        <v>46.260097000000002</v>
      </c>
      <c r="L1359">
        <v>-119.266588</v>
      </c>
      <c r="M1359" t="s">
        <v>3910</v>
      </c>
      <c r="N1359" t="s">
        <v>3911</v>
      </c>
      <c r="O1359" t="s">
        <v>3912</v>
      </c>
      <c r="P1359">
        <v>145</v>
      </c>
      <c r="Q1359">
        <v>1705</v>
      </c>
      <c r="R1359">
        <v>1705</v>
      </c>
      <c r="S1359">
        <v>1705</v>
      </c>
      <c r="T1359">
        <v>1705</v>
      </c>
      <c r="W1359">
        <v>9999</v>
      </c>
      <c r="X1359" t="s">
        <v>38</v>
      </c>
      <c r="Y1359">
        <v>1</v>
      </c>
      <c r="Z1359">
        <f>ROUND(Table_hqolymsql14p_BridgeInventoryLocation_BRIDGEUNDERLOCATIONS[[#This Row],[VCMIN]] / 100, 0) * 12 + MOD(Table_hqolymsql14p_BridgeInventoryLocation_BRIDGEUNDERLOCATIONS[[#This Row],[VCMIN]], 100)</f>
        <v>209</v>
      </c>
      <c r="AA1359">
        <f>Table_hqolymsql14p_BridgeInventoryLocation_BRIDGEUNDERLOCATIONS[[#This Row],[VCMIN_Inches]]-3</f>
        <v>206</v>
      </c>
      <c r="AB1359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360" spans="1:28" x14ac:dyDescent="0.3">
      <c r="A1360">
        <v>1359</v>
      </c>
      <c r="B1360" t="s">
        <v>1426</v>
      </c>
      <c r="C1360" t="s">
        <v>1427</v>
      </c>
      <c r="D1360" t="s">
        <v>2314</v>
      </c>
      <c r="E1360">
        <v>4.5199999999999996</v>
      </c>
      <c r="G1360">
        <v>0</v>
      </c>
      <c r="H1360" t="s">
        <v>195</v>
      </c>
      <c r="I1360">
        <v>31.11</v>
      </c>
      <c r="J1360" t="s">
        <v>34</v>
      </c>
      <c r="K1360">
        <v>45.659494000000002</v>
      </c>
      <c r="L1360">
        <v>-122.573032</v>
      </c>
      <c r="M1360" t="s">
        <v>1428</v>
      </c>
      <c r="N1360" t="s">
        <v>1429</v>
      </c>
      <c r="O1360" t="s">
        <v>198</v>
      </c>
      <c r="P1360">
        <v>483</v>
      </c>
      <c r="Q1360">
        <v>2101</v>
      </c>
      <c r="R1360">
        <v>2101</v>
      </c>
      <c r="S1360">
        <v>2101</v>
      </c>
      <c r="T1360">
        <v>2101</v>
      </c>
      <c r="U1360">
        <v>1709</v>
      </c>
      <c r="V1360">
        <v>1709</v>
      </c>
      <c r="W1360">
        <v>9999</v>
      </c>
      <c r="X1360" t="s">
        <v>38</v>
      </c>
      <c r="Y1360">
        <v>1</v>
      </c>
      <c r="Z1360">
        <f>ROUND(Table_hqolymsql14p_BridgeInventoryLocation_BRIDGEUNDERLOCATIONS[[#This Row],[VCMIN]] / 100, 0) * 12 + MOD(Table_hqolymsql14p_BridgeInventoryLocation_BRIDGEUNDERLOCATIONS[[#This Row],[VCMIN]], 100)</f>
        <v>253</v>
      </c>
      <c r="AA1360">
        <f>Table_hqolymsql14p_BridgeInventoryLocation_BRIDGEUNDERLOCATIONS[[#This Row],[VCMIN_Inches]]-3</f>
        <v>250</v>
      </c>
      <c r="AB1360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1361" spans="1:28" x14ac:dyDescent="0.3">
      <c r="A1361">
        <v>1360</v>
      </c>
      <c r="B1361" t="s">
        <v>374</v>
      </c>
      <c r="C1361" t="s">
        <v>375</v>
      </c>
      <c r="D1361" t="s">
        <v>2314</v>
      </c>
      <c r="E1361">
        <v>6.48</v>
      </c>
      <c r="G1361">
        <v>0</v>
      </c>
      <c r="H1361" t="s">
        <v>98</v>
      </c>
      <c r="I1361">
        <v>6.51</v>
      </c>
      <c r="J1361" t="s">
        <v>34</v>
      </c>
      <c r="K1361">
        <v>47.518447999999999</v>
      </c>
      <c r="L1361">
        <v>-122.19836100000001</v>
      </c>
      <c r="M1361" t="s">
        <v>376</v>
      </c>
      <c r="N1361" t="s">
        <v>377</v>
      </c>
      <c r="O1361" t="s">
        <v>378</v>
      </c>
      <c r="P1361">
        <v>189</v>
      </c>
      <c r="Q1361">
        <v>2204</v>
      </c>
      <c r="R1361">
        <v>2009</v>
      </c>
      <c r="S1361">
        <v>2204</v>
      </c>
      <c r="T1361">
        <v>2009</v>
      </c>
      <c r="U1361">
        <v>1903</v>
      </c>
      <c r="V1361">
        <v>1700</v>
      </c>
      <c r="W1361">
        <v>9999</v>
      </c>
      <c r="X1361" t="s">
        <v>38</v>
      </c>
      <c r="Y1361">
        <v>1</v>
      </c>
      <c r="Z1361">
        <f>ROUND(Table_hqolymsql14p_BridgeInventoryLocation_BRIDGEUNDERLOCATIONS[[#This Row],[VCMIN]] / 100, 0) * 12 + MOD(Table_hqolymsql14p_BridgeInventoryLocation_BRIDGEUNDERLOCATIONS[[#This Row],[VCMIN]], 100)</f>
        <v>249</v>
      </c>
      <c r="AA1361">
        <f>Table_hqolymsql14p_BridgeInventoryLocation_BRIDGEUNDERLOCATIONS[[#This Row],[VCMIN_Inches]]-3</f>
        <v>246</v>
      </c>
      <c r="AB1361">
        <f>(TRUNC((Table_hqolymsql14p_BridgeInventoryLocation_BRIDGEUNDERLOCATIONS[[#This Row],[Reported Inches]]/12))*100) + MOD(Table_hqolymsql14p_BridgeInventoryLocation_BRIDGEUNDERLOCATIONS[[#This Row],[Reported Inches]], 12)</f>
        <v>2006</v>
      </c>
    </row>
    <row r="1362" spans="1:28" x14ac:dyDescent="0.3">
      <c r="A1362">
        <v>1361</v>
      </c>
      <c r="B1362" t="s">
        <v>1592</v>
      </c>
      <c r="C1362" t="s">
        <v>1593</v>
      </c>
      <c r="D1362" t="s">
        <v>2314</v>
      </c>
      <c r="E1362">
        <v>364.57</v>
      </c>
      <c r="G1362">
        <v>0</v>
      </c>
      <c r="H1362" t="s">
        <v>104</v>
      </c>
      <c r="I1362">
        <v>366.42</v>
      </c>
      <c r="J1362" t="s">
        <v>34</v>
      </c>
      <c r="K1362">
        <v>47.025663999999999</v>
      </c>
      <c r="L1362">
        <v>-122.92310500000001</v>
      </c>
      <c r="M1362" t="s">
        <v>1594</v>
      </c>
      <c r="N1362" t="s">
        <v>1595</v>
      </c>
      <c r="O1362" t="s">
        <v>107</v>
      </c>
      <c r="P1362">
        <v>166</v>
      </c>
      <c r="Q1362">
        <v>1609</v>
      </c>
      <c r="R1362">
        <v>1607</v>
      </c>
      <c r="S1362">
        <v>1609</v>
      </c>
      <c r="T1362">
        <v>1607</v>
      </c>
      <c r="U1362">
        <v>1605</v>
      </c>
      <c r="V1362">
        <v>1604</v>
      </c>
      <c r="W1362">
        <v>9999</v>
      </c>
      <c r="X1362" t="s">
        <v>38</v>
      </c>
      <c r="Y1362">
        <v>1</v>
      </c>
      <c r="Z1362">
        <f>ROUND(Table_hqolymsql14p_BridgeInventoryLocation_BRIDGEUNDERLOCATIONS[[#This Row],[VCMIN]] / 100, 0) * 12 + MOD(Table_hqolymsql14p_BridgeInventoryLocation_BRIDGEUNDERLOCATIONS[[#This Row],[VCMIN]], 100)</f>
        <v>199</v>
      </c>
      <c r="AA1362">
        <f>Table_hqolymsql14p_BridgeInventoryLocation_BRIDGEUNDERLOCATIONS[[#This Row],[VCMIN_Inches]]-3</f>
        <v>196</v>
      </c>
      <c r="AB1362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363" spans="1:28" x14ac:dyDescent="0.3">
      <c r="A1363">
        <v>1362</v>
      </c>
      <c r="B1363" t="s">
        <v>2019</v>
      </c>
      <c r="C1363" t="s">
        <v>2020</v>
      </c>
      <c r="D1363" t="s">
        <v>2314</v>
      </c>
      <c r="E1363">
        <v>9.18</v>
      </c>
      <c r="G1363">
        <v>0</v>
      </c>
      <c r="H1363" t="s">
        <v>3913</v>
      </c>
      <c r="I1363">
        <v>11.81</v>
      </c>
      <c r="J1363" t="s">
        <v>34</v>
      </c>
      <c r="K1363">
        <v>47.917839999999998</v>
      </c>
      <c r="L1363">
        <v>-122.20598200000001</v>
      </c>
      <c r="M1363" t="s">
        <v>3914</v>
      </c>
      <c r="N1363" t="s">
        <v>2021</v>
      </c>
      <c r="O1363" t="s">
        <v>2022</v>
      </c>
      <c r="P1363">
        <v>1765</v>
      </c>
      <c r="Q1363">
        <v>1700</v>
      </c>
      <c r="R1363">
        <v>1700</v>
      </c>
      <c r="S1363">
        <v>1700</v>
      </c>
      <c r="T1363">
        <v>1700</v>
      </c>
      <c r="U1363">
        <v>1700</v>
      </c>
      <c r="V1363">
        <v>1700</v>
      </c>
      <c r="W1363">
        <v>9999</v>
      </c>
      <c r="X1363" t="s">
        <v>89</v>
      </c>
      <c r="Y1363">
        <v>1</v>
      </c>
      <c r="Z1363">
        <f>ROUND(Table_hqolymsql14p_BridgeInventoryLocation_BRIDGEUNDERLOCATIONS[[#This Row],[VCMIN]] / 100, 0) * 12 + MOD(Table_hqolymsql14p_BridgeInventoryLocation_BRIDGEUNDERLOCATIONS[[#This Row],[VCMIN]], 100)</f>
        <v>204</v>
      </c>
      <c r="AA1363">
        <f>Table_hqolymsql14p_BridgeInventoryLocation_BRIDGEUNDERLOCATIONS[[#This Row],[VCMIN_Inches]]-3</f>
        <v>201</v>
      </c>
      <c r="AB136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364" spans="1:28" x14ac:dyDescent="0.3">
      <c r="A1364">
        <v>1363</v>
      </c>
      <c r="B1364" t="s">
        <v>1348</v>
      </c>
      <c r="C1364" t="s">
        <v>1349</v>
      </c>
      <c r="D1364" t="s">
        <v>2314</v>
      </c>
      <c r="E1364">
        <v>0.81</v>
      </c>
      <c r="G1364">
        <v>0</v>
      </c>
      <c r="H1364" t="s">
        <v>3915</v>
      </c>
      <c r="I1364">
        <v>0.81</v>
      </c>
      <c r="J1364" t="s">
        <v>34</v>
      </c>
      <c r="K1364">
        <v>47.579270000000001</v>
      </c>
      <c r="L1364">
        <v>-122.13997000000001</v>
      </c>
      <c r="M1364" t="s">
        <v>3916</v>
      </c>
      <c r="N1364" t="s">
        <v>1351</v>
      </c>
      <c r="O1364" t="s">
        <v>37</v>
      </c>
      <c r="P1364">
        <v>403</v>
      </c>
      <c r="Q1364">
        <v>1803</v>
      </c>
      <c r="R1364">
        <v>1801</v>
      </c>
      <c r="U1364">
        <v>1803</v>
      </c>
      <c r="V1364">
        <v>1801</v>
      </c>
      <c r="W1364">
        <v>9999</v>
      </c>
      <c r="X1364" t="s">
        <v>239</v>
      </c>
      <c r="Y1364">
        <v>1</v>
      </c>
      <c r="Z1364">
        <f>ROUND(Table_hqolymsql14p_BridgeInventoryLocation_BRIDGEUNDERLOCATIONS[[#This Row],[VCMIN]] / 100, 0) * 12 + MOD(Table_hqolymsql14p_BridgeInventoryLocation_BRIDGEUNDERLOCATIONS[[#This Row],[VCMIN]], 100)</f>
        <v>217</v>
      </c>
      <c r="AA1364">
        <f>Table_hqolymsql14p_BridgeInventoryLocation_BRIDGEUNDERLOCATIONS[[#This Row],[VCMIN_Inches]]-3</f>
        <v>214</v>
      </c>
      <c r="AB1364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365" spans="1:28" x14ac:dyDescent="0.3">
      <c r="A1365">
        <v>1364</v>
      </c>
      <c r="B1365" t="s">
        <v>2242</v>
      </c>
      <c r="C1365" t="s">
        <v>2243</v>
      </c>
      <c r="D1365" t="s">
        <v>2314</v>
      </c>
      <c r="E1365">
        <v>4.859</v>
      </c>
      <c r="G1365">
        <v>0</v>
      </c>
      <c r="H1365" t="s">
        <v>73</v>
      </c>
      <c r="I1365">
        <v>4.8600000000000003</v>
      </c>
      <c r="J1365" t="s">
        <v>34</v>
      </c>
      <c r="K1365">
        <v>47.158226999999997</v>
      </c>
      <c r="L1365">
        <v>-122.378259</v>
      </c>
      <c r="M1365" t="s">
        <v>2244</v>
      </c>
      <c r="N1365" t="s">
        <v>2245</v>
      </c>
      <c r="O1365" t="s">
        <v>76</v>
      </c>
      <c r="P1365">
        <v>170</v>
      </c>
      <c r="Q1365">
        <v>1603</v>
      </c>
      <c r="R1365">
        <v>1602</v>
      </c>
      <c r="S1365">
        <v>1603</v>
      </c>
      <c r="T1365">
        <v>1602</v>
      </c>
      <c r="U1365">
        <v>1606</v>
      </c>
      <c r="V1365">
        <v>1604</v>
      </c>
      <c r="W1365">
        <v>9999</v>
      </c>
      <c r="X1365" t="s">
        <v>38</v>
      </c>
      <c r="Y1365">
        <v>1</v>
      </c>
      <c r="Z1365">
        <f>ROUND(Table_hqolymsql14p_BridgeInventoryLocation_BRIDGEUNDERLOCATIONS[[#This Row],[VCMIN]] / 100, 0) * 12 + MOD(Table_hqolymsql14p_BridgeInventoryLocation_BRIDGEUNDERLOCATIONS[[#This Row],[VCMIN]], 100)</f>
        <v>194</v>
      </c>
      <c r="AA1365">
        <f>Table_hqolymsql14p_BridgeInventoryLocation_BRIDGEUNDERLOCATIONS[[#This Row],[VCMIN_Inches]]-3</f>
        <v>191</v>
      </c>
      <c r="AB1365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366" spans="1:28" x14ac:dyDescent="0.3">
      <c r="A1366">
        <v>1365</v>
      </c>
      <c r="B1366" t="s">
        <v>650</v>
      </c>
      <c r="C1366" t="s">
        <v>651</v>
      </c>
      <c r="D1366" t="s">
        <v>2314</v>
      </c>
      <c r="E1366">
        <v>26.63</v>
      </c>
      <c r="G1366">
        <v>0</v>
      </c>
      <c r="H1366" t="s">
        <v>98</v>
      </c>
      <c r="I1366">
        <v>26.65</v>
      </c>
      <c r="J1366" t="s">
        <v>34</v>
      </c>
      <c r="K1366">
        <v>47.793975000000003</v>
      </c>
      <c r="L1366">
        <v>-122.212163</v>
      </c>
      <c r="M1366" t="s">
        <v>652</v>
      </c>
      <c r="N1366" t="s">
        <v>653</v>
      </c>
      <c r="O1366" t="s">
        <v>101</v>
      </c>
      <c r="P1366">
        <v>606</v>
      </c>
      <c r="Q1366">
        <v>1909</v>
      </c>
      <c r="R1366">
        <v>1909</v>
      </c>
      <c r="S1366">
        <v>1909</v>
      </c>
      <c r="T1366">
        <v>1909</v>
      </c>
      <c r="U1366">
        <v>2003</v>
      </c>
      <c r="V1366">
        <v>2003</v>
      </c>
      <c r="W1366">
        <v>9999</v>
      </c>
      <c r="X1366" t="s">
        <v>38</v>
      </c>
      <c r="Y1366">
        <v>1</v>
      </c>
      <c r="Z1366">
        <f>ROUND(Table_hqolymsql14p_BridgeInventoryLocation_BRIDGEUNDERLOCATIONS[[#This Row],[VCMIN]] / 100, 0) * 12 + MOD(Table_hqolymsql14p_BridgeInventoryLocation_BRIDGEUNDERLOCATIONS[[#This Row],[VCMIN]], 100)</f>
        <v>237</v>
      </c>
      <c r="AA1366">
        <f>Table_hqolymsql14p_BridgeInventoryLocation_BRIDGEUNDERLOCATIONS[[#This Row],[VCMIN_Inches]]-3</f>
        <v>234</v>
      </c>
      <c r="AB1366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367" spans="1:28" x14ac:dyDescent="0.3">
      <c r="A1367">
        <v>1366</v>
      </c>
      <c r="B1367" t="s">
        <v>1890</v>
      </c>
      <c r="C1367" t="s">
        <v>1891</v>
      </c>
      <c r="D1367" t="s">
        <v>2314</v>
      </c>
      <c r="E1367">
        <v>0.61099999999999999</v>
      </c>
      <c r="G1367">
        <v>0</v>
      </c>
      <c r="H1367" t="s">
        <v>1289</v>
      </c>
      <c r="I1367">
        <v>0.61</v>
      </c>
      <c r="J1367" t="s">
        <v>34</v>
      </c>
      <c r="K1367">
        <v>47.652746999999998</v>
      </c>
      <c r="L1367">
        <v>-122.303073</v>
      </c>
      <c r="M1367" t="s">
        <v>1290</v>
      </c>
      <c r="N1367" t="s">
        <v>426</v>
      </c>
      <c r="O1367" t="s">
        <v>1892</v>
      </c>
      <c r="P1367">
        <v>221</v>
      </c>
      <c r="Q1367">
        <v>1509</v>
      </c>
      <c r="R1367">
        <v>1509</v>
      </c>
      <c r="S1367">
        <v>1509</v>
      </c>
      <c r="T1367">
        <v>1509</v>
      </c>
      <c r="U1367">
        <v>1502</v>
      </c>
      <c r="V1367">
        <v>1204</v>
      </c>
      <c r="W1367">
        <v>9999</v>
      </c>
      <c r="X1367" t="s">
        <v>38</v>
      </c>
      <c r="Y1367">
        <v>1</v>
      </c>
      <c r="Z1367">
        <f>ROUND(Table_hqolymsql14p_BridgeInventoryLocation_BRIDGEUNDERLOCATIONS[[#This Row],[VCMIN]] / 100, 0) * 12 + MOD(Table_hqolymsql14p_BridgeInventoryLocation_BRIDGEUNDERLOCATIONS[[#This Row],[VCMIN]], 100)</f>
        <v>189</v>
      </c>
      <c r="AA1367">
        <f>Table_hqolymsql14p_BridgeInventoryLocation_BRIDGEUNDERLOCATIONS[[#This Row],[VCMIN_Inches]]-3</f>
        <v>186</v>
      </c>
      <c r="AB1367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368" spans="1:28" x14ac:dyDescent="0.3">
      <c r="A1368">
        <v>1367</v>
      </c>
      <c r="B1368" t="s">
        <v>431</v>
      </c>
      <c r="C1368" t="s">
        <v>432</v>
      </c>
      <c r="D1368" t="s">
        <v>2314</v>
      </c>
      <c r="E1368">
        <v>6.41</v>
      </c>
      <c r="G1368">
        <v>0</v>
      </c>
      <c r="H1368" t="s">
        <v>33</v>
      </c>
      <c r="I1368">
        <v>8.35</v>
      </c>
      <c r="J1368" t="s">
        <v>34</v>
      </c>
      <c r="K1368">
        <v>47.577869999999997</v>
      </c>
      <c r="L1368">
        <v>-122.20739500000001</v>
      </c>
      <c r="M1368" t="s">
        <v>433</v>
      </c>
      <c r="N1368" t="s">
        <v>434</v>
      </c>
      <c r="O1368" t="s">
        <v>37</v>
      </c>
      <c r="P1368">
        <v>238</v>
      </c>
      <c r="Q1368">
        <v>2000</v>
      </c>
      <c r="R1368">
        <v>1706</v>
      </c>
      <c r="S1368">
        <v>2000</v>
      </c>
      <c r="T1368">
        <v>1706</v>
      </c>
      <c r="U1368">
        <v>2006</v>
      </c>
      <c r="V1368">
        <v>2006</v>
      </c>
      <c r="W1368">
        <v>9999</v>
      </c>
      <c r="X1368" t="s">
        <v>38</v>
      </c>
      <c r="Y1368">
        <v>1</v>
      </c>
      <c r="Z1368">
        <f>ROUND(Table_hqolymsql14p_BridgeInventoryLocation_BRIDGEUNDERLOCATIONS[[#This Row],[VCMIN]] / 100, 0) * 12 + MOD(Table_hqolymsql14p_BridgeInventoryLocation_BRIDGEUNDERLOCATIONS[[#This Row],[VCMIN]], 100)</f>
        <v>210</v>
      </c>
      <c r="AA1368">
        <f>Table_hqolymsql14p_BridgeInventoryLocation_BRIDGEUNDERLOCATIONS[[#This Row],[VCMIN_Inches]]-3</f>
        <v>207</v>
      </c>
      <c r="AB136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369" spans="1:28" x14ac:dyDescent="0.3">
      <c r="A1369">
        <v>1368</v>
      </c>
      <c r="B1369" t="s">
        <v>1986</v>
      </c>
      <c r="C1369" t="s">
        <v>1987</v>
      </c>
      <c r="D1369" t="s">
        <v>2314</v>
      </c>
      <c r="E1369">
        <v>34.402000000000001</v>
      </c>
      <c r="G1369">
        <v>0</v>
      </c>
      <c r="H1369" t="s">
        <v>235</v>
      </c>
      <c r="I1369">
        <v>36.229999999999997</v>
      </c>
      <c r="J1369" t="s">
        <v>34</v>
      </c>
      <c r="K1369">
        <v>46.257167000000003</v>
      </c>
      <c r="L1369">
        <v>-119.261257</v>
      </c>
      <c r="M1369" t="s">
        <v>1988</v>
      </c>
      <c r="N1369" t="s">
        <v>1989</v>
      </c>
      <c r="O1369" t="s">
        <v>1990</v>
      </c>
      <c r="P1369">
        <v>368</v>
      </c>
      <c r="Q1369">
        <v>1609</v>
      </c>
      <c r="R1369">
        <v>1609</v>
      </c>
      <c r="S1369">
        <v>1609</v>
      </c>
      <c r="T1369">
        <v>1609</v>
      </c>
      <c r="U1369">
        <v>1609</v>
      </c>
      <c r="V1369">
        <v>1609</v>
      </c>
      <c r="W1369">
        <v>9999</v>
      </c>
      <c r="X1369" t="s">
        <v>38</v>
      </c>
      <c r="Y1369">
        <v>1</v>
      </c>
      <c r="Z1369">
        <f>ROUND(Table_hqolymsql14p_BridgeInventoryLocation_BRIDGEUNDERLOCATIONS[[#This Row],[VCMIN]] / 100, 0) * 12 + MOD(Table_hqolymsql14p_BridgeInventoryLocation_BRIDGEUNDERLOCATIONS[[#This Row],[VCMIN]], 100)</f>
        <v>201</v>
      </c>
      <c r="AA1369">
        <f>Table_hqolymsql14p_BridgeInventoryLocation_BRIDGEUNDERLOCATIONS[[#This Row],[VCMIN_Inches]]-3</f>
        <v>198</v>
      </c>
      <c r="AB136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370" spans="1:28" x14ac:dyDescent="0.3">
      <c r="A1370">
        <v>1369</v>
      </c>
      <c r="B1370" t="s">
        <v>1481</v>
      </c>
      <c r="C1370" t="s">
        <v>1482</v>
      </c>
      <c r="D1370" t="s">
        <v>2314</v>
      </c>
      <c r="E1370">
        <v>74.08</v>
      </c>
      <c r="G1370">
        <v>0</v>
      </c>
      <c r="H1370" t="s">
        <v>92</v>
      </c>
      <c r="I1370">
        <v>74.11</v>
      </c>
      <c r="J1370" t="s">
        <v>34</v>
      </c>
      <c r="K1370">
        <v>46.263680999999998</v>
      </c>
      <c r="L1370">
        <v>-119.894516</v>
      </c>
      <c r="M1370" t="s">
        <v>1483</v>
      </c>
      <c r="N1370" t="s">
        <v>1484</v>
      </c>
      <c r="O1370" t="s">
        <v>95</v>
      </c>
      <c r="P1370">
        <v>262</v>
      </c>
      <c r="Q1370">
        <v>1703</v>
      </c>
      <c r="R1370">
        <v>1611</v>
      </c>
      <c r="S1370">
        <v>1703</v>
      </c>
      <c r="T1370">
        <v>1611</v>
      </c>
      <c r="U1370">
        <v>1707</v>
      </c>
      <c r="V1370">
        <v>1700</v>
      </c>
      <c r="W1370">
        <v>9999</v>
      </c>
      <c r="X1370" t="s">
        <v>38</v>
      </c>
      <c r="Y1370">
        <v>1</v>
      </c>
      <c r="Z1370">
        <f>ROUND(Table_hqolymsql14p_BridgeInventoryLocation_BRIDGEUNDERLOCATIONS[[#This Row],[VCMIN]] / 100, 0) * 12 + MOD(Table_hqolymsql14p_BridgeInventoryLocation_BRIDGEUNDERLOCATIONS[[#This Row],[VCMIN]], 100)</f>
        <v>203</v>
      </c>
      <c r="AA1370">
        <f>Table_hqolymsql14p_BridgeInventoryLocation_BRIDGEUNDERLOCATIONS[[#This Row],[VCMIN_Inches]]-3</f>
        <v>200</v>
      </c>
      <c r="AB1370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371" spans="1:28" x14ac:dyDescent="0.3">
      <c r="A1371">
        <v>1370</v>
      </c>
      <c r="B1371" t="s">
        <v>2169</v>
      </c>
      <c r="C1371" t="s">
        <v>2170</v>
      </c>
      <c r="D1371" t="s">
        <v>2314</v>
      </c>
      <c r="E1371">
        <v>45.53</v>
      </c>
      <c r="G1371">
        <v>0</v>
      </c>
      <c r="H1371" t="s">
        <v>51</v>
      </c>
      <c r="I1371">
        <v>45.58</v>
      </c>
      <c r="J1371" t="s">
        <v>34</v>
      </c>
      <c r="K1371">
        <v>47.661515999999999</v>
      </c>
      <c r="L1371">
        <v>-122.69297899999999</v>
      </c>
      <c r="M1371" t="s">
        <v>2171</v>
      </c>
      <c r="N1371" t="s">
        <v>2172</v>
      </c>
      <c r="O1371" t="s">
        <v>779</v>
      </c>
      <c r="P1371">
        <v>191</v>
      </c>
      <c r="Q1371">
        <v>1601</v>
      </c>
      <c r="R1371">
        <v>1508</v>
      </c>
      <c r="S1371">
        <v>1601</v>
      </c>
      <c r="T1371">
        <v>1508</v>
      </c>
      <c r="U1371">
        <v>1708</v>
      </c>
      <c r="V1371">
        <v>1708</v>
      </c>
      <c r="W1371">
        <v>9999</v>
      </c>
      <c r="X1371" t="s">
        <v>38</v>
      </c>
      <c r="Y1371">
        <v>1</v>
      </c>
      <c r="Z1371">
        <f>ROUND(Table_hqolymsql14p_BridgeInventoryLocation_BRIDGEUNDERLOCATIONS[[#This Row],[VCMIN]] / 100, 0) * 12 + MOD(Table_hqolymsql14p_BridgeInventoryLocation_BRIDGEUNDERLOCATIONS[[#This Row],[VCMIN]], 100)</f>
        <v>188</v>
      </c>
      <c r="AA1371">
        <f>Table_hqolymsql14p_BridgeInventoryLocation_BRIDGEUNDERLOCATIONS[[#This Row],[VCMIN_Inches]]-3</f>
        <v>185</v>
      </c>
      <c r="AB1371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372" spans="1:28" x14ac:dyDescent="0.3">
      <c r="A1372">
        <v>1371</v>
      </c>
      <c r="B1372" t="s">
        <v>3581</v>
      </c>
      <c r="C1372" t="s">
        <v>3582</v>
      </c>
      <c r="D1372" t="s">
        <v>2314</v>
      </c>
      <c r="E1372">
        <v>0.08</v>
      </c>
      <c r="G1372">
        <v>0</v>
      </c>
      <c r="H1372" t="s">
        <v>3917</v>
      </c>
      <c r="I1372">
        <v>0.08</v>
      </c>
      <c r="J1372" t="s">
        <v>34</v>
      </c>
      <c r="K1372">
        <v>47.819856000000001</v>
      </c>
      <c r="L1372">
        <v>-122.283083</v>
      </c>
      <c r="M1372" t="s">
        <v>3918</v>
      </c>
      <c r="N1372" t="s">
        <v>3585</v>
      </c>
      <c r="O1372" t="s">
        <v>3586</v>
      </c>
      <c r="P1372">
        <v>246</v>
      </c>
      <c r="Q1372">
        <v>1808</v>
      </c>
      <c r="R1372">
        <v>1808</v>
      </c>
      <c r="S1372">
        <v>1808</v>
      </c>
      <c r="T1372">
        <v>1808</v>
      </c>
      <c r="W1372">
        <v>9999</v>
      </c>
      <c r="X1372" t="s">
        <v>89</v>
      </c>
      <c r="Y1372">
        <v>1</v>
      </c>
      <c r="Z1372">
        <f>ROUND(Table_hqolymsql14p_BridgeInventoryLocation_BRIDGEUNDERLOCATIONS[[#This Row],[VCMIN]] / 100, 0) * 12 + MOD(Table_hqolymsql14p_BridgeInventoryLocation_BRIDGEUNDERLOCATIONS[[#This Row],[VCMIN]], 100)</f>
        <v>224</v>
      </c>
      <c r="AA1372">
        <f>Table_hqolymsql14p_BridgeInventoryLocation_BRIDGEUNDERLOCATIONS[[#This Row],[VCMIN_Inches]]-3</f>
        <v>221</v>
      </c>
      <c r="AB1372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373" spans="1:28" x14ac:dyDescent="0.3">
      <c r="A1373">
        <v>1372</v>
      </c>
      <c r="B1373" t="s">
        <v>1008</v>
      </c>
      <c r="C1373" t="s">
        <v>1009</v>
      </c>
      <c r="D1373" t="s">
        <v>2314</v>
      </c>
      <c r="E1373">
        <v>52.65</v>
      </c>
      <c r="G1373">
        <v>0</v>
      </c>
      <c r="H1373" t="s">
        <v>68</v>
      </c>
      <c r="I1373">
        <v>45.89</v>
      </c>
      <c r="J1373" t="s">
        <v>34</v>
      </c>
      <c r="K1373">
        <v>46.566879999999998</v>
      </c>
      <c r="L1373">
        <v>-118.99223499999999</v>
      </c>
      <c r="M1373" t="s">
        <v>1010</v>
      </c>
      <c r="N1373" t="s">
        <v>971</v>
      </c>
      <c r="O1373" t="s">
        <v>237</v>
      </c>
      <c r="P1373">
        <v>238</v>
      </c>
      <c r="Q1373">
        <v>1903</v>
      </c>
      <c r="R1373">
        <v>1808</v>
      </c>
      <c r="S1373">
        <v>1903</v>
      </c>
      <c r="T1373">
        <v>1808</v>
      </c>
      <c r="U1373">
        <v>1711</v>
      </c>
      <c r="V1373">
        <v>1702</v>
      </c>
      <c r="W1373">
        <v>9999</v>
      </c>
      <c r="X1373" t="s">
        <v>38</v>
      </c>
      <c r="Y1373">
        <v>1</v>
      </c>
      <c r="Z1373">
        <f>ROUND(Table_hqolymsql14p_BridgeInventoryLocation_BRIDGEUNDERLOCATIONS[[#This Row],[VCMIN]] / 100, 0) * 12 + MOD(Table_hqolymsql14p_BridgeInventoryLocation_BRIDGEUNDERLOCATIONS[[#This Row],[VCMIN]], 100)</f>
        <v>224</v>
      </c>
      <c r="AA1373">
        <f>Table_hqolymsql14p_BridgeInventoryLocation_BRIDGEUNDERLOCATIONS[[#This Row],[VCMIN_Inches]]-3</f>
        <v>221</v>
      </c>
      <c r="AB1373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374" spans="1:28" x14ac:dyDescent="0.3">
      <c r="A1374">
        <v>1373</v>
      </c>
      <c r="B1374" t="s">
        <v>3919</v>
      </c>
      <c r="C1374" t="s">
        <v>3920</v>
      </c>
      <c r="D1374" t="s">
        <v>2314</v>
      </c>
      <c r="E1374">
        <v>0.22</v>
      </c>
      <c r="G1374">
        <v>0</v>
      </c>
      <c r="H1374" t="s">
        <v>3921</v>
      </c>
      <c r="I1374">
        <v>0.22</v>
      </c>
      <c r="J1374" t="s">
        <v>34</v>
      </c>
      <c r="K1374">
        <v>47.564920999999998</v>
      </c>
      <c r="L1374">
        <v>-122.09911</v>
      </c>
      <c r="M1374" t="s">
        <v>3922</v>
      </c>
      <c r="N1374" t="s">
        <v>37</v>
      </c>
      <c r="O1374" t="s">
        <v>3923</v>
      </c>
      <c r="P1374">
        <v>360</v>
      </c>
      <c r="Q1374">
        <v>2003</v>
      </c>
      <c r="R1374">
        <v>1608</v>
      </c>
      <c r="S1374">
        <v>2003</v>
      </c>
      <c r="T1374">
        <v>1608</v>
      </c>
      <c r="W1374">
        <v>9999</v>
      </c>
      <c r="X1374" t="s">
        <v>38</v>
      </c>
      <c r="Y1374">
        <v>1</v>
      </c>
      <c r="Z1374">
        <f>ROUND(Table_hqolymsql14p_BridgeInventoryLocation_BRIDGEUNDERLOCATIONS[[#This Row],[VCMIN]] / 100, 0) * 12 + MOD(Table_hqolymsql14p_BridgeInventoryLocation_BRIDGEUNDERLOCATIONS[[#This Row],[VCMIN]], 100)</f>
        <v>200</v>
      </c>
      <c r="AA1374">
        <f>Table_hqolymsql14p_BridgeInventoryLocation_BRIDGEUNDERLOCATIONS[[#This Row],[VCMIN_Inches]]-3</f>
        <v>197</v>
      </c>
      <c r="AB137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75" spans="1:28" x14ac:dyDescent="0.3">
      <c r="A1375">
        <v>1374</v>
      </c>
      <c r="B1375" t="s">
        <v>1011</v>
      </c>
      <c r="C1375" t="s">
        <v>1012</v>
      </c>
      <c r="D1375" t="s">
        <v>2314</v>
      </c>
      <c r="E1375">
        <v>0.36599999999999999</v>
      </c>
      <c r="G1375">
        <v>0</v>
      </c>
      <c r="H1375" t="s">
        <v>3320</v>
      </c>
      <c r="I1375">
        <v>0.37</v>
      </c>
      <c r="J1375" t="s">
        <v>34</v>
      </c>
      <c r="K1375">
        <v>47.228985000000002</v>
      </c>
      <c r="L1375">
        <v>-122.460814</v>
      </c>
      <c r="M1375" t="s">
        <v>3924</v>
      </c>
      <c r="N1375" t="s">
        <v>530</v>
      </c>
      <c r="O1375" t="s">
        <v>113</v>
      </c>
      <c r="P1375">
        <v>1061</v>
      </c>
      <c r="Q1375">
        <v>1606</v>
      </c>
      <c r="R1375">
        <v>1606</v>
      </c>
      <c r="S1375">
        <v>1606</v>
      </c>
      <c r="T1375">
        <v>1606</v>
      </c>
      <c r="W1375">
        <v>9999</v>
      </c>
      <c r="X1375" t="s">
        <v>239</v>
      </c>
      <c r="Y1375">
        <v>1</v>
      </c>
      <c r="Z1375">
        <f>ROUND(Table_hqolymsql14p_BridgeInventoryLocation_BRIDGEUNDERLOCATIONS[[#This Row],[VCMIN]] / 100, 0) * 12 + MOD(Table_hqolymsql14p_BridgeInventoryLocation_BRIDGEUNDERLOCATIONS[[#This Row],[VCMIN]], 100)</f>
        <v>198</v>
      </c>
      <c r="AA1375">
        <f>Table_hqolymsql14p_BridgeInventoryLocation_BRIDGEUNDERLOCATIONS[[#This Row],[VCMIN_Inches]]-3</f>
        <v>195</v>
      </c>
      <c r="AB137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76" spans="1:28" x14ac:dyDescent="0.3">
      <c r="A1376">
        <v>1375</v>
      </c>
      <c r="B1376" t="s">
        <v>1193</v>
      </c>
      <c r="C1376" t="s">
        <v>1194</v>
      </c>
      <c r="D1376" t="s">
        <v>2314</v>
      </c>
      <c r="E1376">
        <v>7.8E-2</v>
      </c>
      <c r="G1376">
        <v>0</v>
      </c>
      <c r="H1376" t="s">
        <v>3925</v>
      </c>
      <c r="I1376">
        <v>0.08</v>
      </c>
      <c r="J1376" t="s">
        <v>34</v>
      </c>
      <c r="K1376">
        <v>47.223033000000001</v>
      </c>
      <c r="L1376">
        <v>-122.46289899999999</v>
      </c>
      <c r="M1376" t="s">
        <v>3926</v>
      </c>
      <c r="N1376" t="s">
        <v>1196</v>
      </c>
      <c r="O1376" t="s">
        <v>113</v>
      </c>
      <c r="P1376">
        <v>324</v>
      </c>
      <c r="Q1376">
        <v>1704</v>
      </c>
      <c r="R1376">
        <v>1704</v>
      </c>
      <c r="S1376">
        <v>1704</v>
      </c>
      <c r="T1376">
        <v>1704</v>
      </c>
      <c r="W1376">
        <v>9999</v>
      </c>
      <c r="X1376" t="s">
        <v>239</v>
      </c>
      <c r="Y1376">
        <v>1</v>
      </c>
      <c r="Z1376">
        <f>ROUND(Table_hqolymsql14p_BridgeInventoryLocation_BRIDGEUNDERLOCATIONS[[#This Row],[VCMIN]] / 100, 0) * 12 + MOD(Table_hqolymsql14p_BridgeInventoryLocation_BRIDGEUNDERLOCATIONS[[#This Row],[VCMIN]], 100)</f>
        <v>208</v>
      </c>
      <c r="AA1376">
        <f>Table_hqolymsql14p_BridgeInventoryLocation_BRIDGEUNDERLOCATIONS[[#This Row],[VCMIN_Inches]]-3</f>
        <v>205</v>
      </c>
      <c r="AB1376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377" spans="1:28" x14ac:dyDescent="0.3">
      <c r="A1377">
        <v>1376</v>
      </c>
      <c r="B1377" t="s">
        <v>3412</v>
      </c>
      <c r="C1377" t="s">
        <v>3413</v>
      </c>
      <c r="D1377" t="s">
        <v>2314</v>
      </c>
      <c r="E1377">
        <v>4.05</v>
      </c>
      <c r="G1377">
        <v>0</v>
      </c>
      <c r="H1377" t="s">
        <v>3927</v>
      </c>
      <c r="I1377">
        <v>91.54</v>
      </c>
      <c r="J1377" t="s">
        <v>34</v>
      </c>
      <c r="K1377">
        <v>46.973896000000003</v>
      </c>
      <c r="L1377">
        <v>-123.81352200000001</v>
      </c>
      <c r="M1377" t="s">
        <v>3928</v>
      </c>
      <c r="N1377" t="s">
        <v>3415</v>
      </c>
      <c r="O1377" t="s">
        <v>107</v>
      </c>
      <c r="P1377">
        <v>1456</v>
      </c>
      <c r="Q1377">
        <v>1910</v>
      </c>
      <c r="R1377">
        <v>1910</v>
      </c>
      <c r="S1377">
        <v>1910</v>
      </c>
      <c r="T1377">
        <v>1910</v>
      </c>
      <c r="W1377">
        <v>9999</v>
      </c>
      <c r="X1377" t="s">
        <v>89</v>
      </c>
      <c r="Y1377">
        <v>1</v>
      </c>
      <c r="Z1377">
        <f>ROUND(Table_hqolymsql14p_BridgeInventoryLocation_BRIDGEUNDERLOCATIONS[[#This Row],[VCMIN]] / 100, 0) * 12 + MOD(Table_hqolymsql14p_BridgeInventoryLocation_BRIDGEUNDERLOCATIONS[[#This Row],[VCMIN]], 100)</f>
        <v>238</v>
      </c>
      <c r="AA1377">
        <f>Table_hqolymsql14p_BridgeInventoryLocation_BRIDGEUNDERLOCATIONS[[#This Row],[VCMIN_Inches]]-3</f>
        <v>235</v>
      </c>
      <c r="AB1377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1378" spans="1:28" x14ac:dyDescent="0.3">
      <c r="A1378">
        <v>1377</v>
      </c>
      <c r="B1378" t="s">
        <v>2067</v>
      </c>
      <c r="C1378" t="s">
        <v>2068</v>
      </c>
      <c r="D1378" t="s">
        <v>2314</v>
      </c>
      <c r="E1378">
        <v>0.29299999999999998</v>
      </c>
      <c r="G1378">
        <v>0</v>
      </c>
      <c r="H1378" t="s">
        <v>3929</v>
      </c>
      <c r="I1378">
        <v>0.28999999999999998</v>
      </c>
      <c r="J1378" t="s">
        <v>34</v>
      </c>
      <c r="K1378">
        <v>45.655673999999998</v>
      </c>
      <c r="L1378">
        <v>-122.577437</v>
      </c>
      <c r="M1378" t="s">
        <v>3930</v>
      </c>
      <c r="N1378" t="s">
        <v>2070</v>
      </c>
      <c r="O1378" t="s">
        <v>188</v>
      </c>
      <c r="P1378">
        <v>318</v>
      </c>
      <c r="Q1378">
        <v>1603</v>
      </c>
      <c r="R1378">
        <v>1603</v>
      </c>
      <c r="U1378">
        <v>1603</v>
      </c>
      <c r="V1378">
        <v>1603</v>
      </c>
      <c r="W1378">
        <v>9999</v>
      </c>
      <c r="X1378" t="s">
        <v>239</v>
      </c>
      <c r="Y1378">
        <v>1</v>
      </c>
      <c r="Z1378">
        <f>ROUND(Table_hqolymsql14p_BridgeInventoryLocation_BRIDGEUNDERLOCATIONS[[#This Row],[VCMIN]] / 100, 0) * 12 + MOD(Table_hqolymsql14p_BridgeInventoryLocation_BRIDGEUNDERLOCATIONS[[#This Row],[VCMIN]], 100)</f>
        <v>195</v>
      </c>
      <c r="AA1378">
        <f>Table_hqolymsql14p_BridgeInventoryLocation_BRIDGEUNDERLOCATIONS[[#This Row],[VCMIN_Inches]]-3</f>
        <v>192</v>
      </c>
      <c r="AB1378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379" spans="1:28" x14ac:dyDescent="0.3">
      <c r="A1379">
        <v>1378</v>
      </c>
      <c r="B1379" t="s">
        <v>1140</v>
      </c>
      <c r="C1379" t="s">
        <v>1141</v>
      </c>
      <c r="D1379" t="s">
        <v>2314</v>
      </c>
      <c r="E1379">
        <v>210.36</v>
      </c>
      <c r="G1379">
        <v>0</v>
      </c>
      <c r="H1379" t="s">
        <v>110</v>
      </c>
      <c r="I1379">
        <v>210.31</v>
      </c>
      <c r="J1379" t="s">
        <v>34</v>
      </c>
      <c r="K1379">
        <v>48.209837999999998</v>
      </c>
      <c r="L1379">
        <v>-122.215743</v>
      </c>
      <c r="M1379" t="s">
        <v>1142</v>
      </c>
      <c r="N1379" t="s">
        <v>1143</v>
      </c>
      <c r="O1379" t="s">
        <v>113</v>
      </c>
      <c r="P1379">
        <v>270</v>
      </c>
      <c r="Q1379">
        <v>2002</v>
      </c>
      <c r="R1379">
        <v>1909</v>
      </c>
      <c r="S1379">
        <v>2002</v>
      </c>
      <c r="T1379">
        <v>1909</v>
      </c>
      <c r="U1379">
        <v>1801</v>
      </c>
      <c r="V1379">
        <v>1704</v>
      </c>
      <c r="W1379">
        <v>9999</v>
      </c>
      <c r="X1379" t="s">
        <v>38</v>
      </c>
      <c r="Y1379">
        <v>1</v>
      </c>
      <c r="Z1379">
        <f>ROUND(Table_hqolymsql14p_BridgeInventoryLocation_BRIDGEUNDERLOCATIONS[[#This Row],[VCMIN]] / 100, 0) * 12 + MOD(Table_hqolymsql14p_BridgeInventoryLocation_BRIDGEUNDERLOCATIONS[[#This Row],[VCMIN]], 100)</f>
        <v>237</v>
      </c>
      <c r="AA1379">
        <f>Table_hqolymsql14p_BridgeInventoryLocation_BRIDGEUNDERLOCATIONS[[#This Row],[VCMIN_Inches]]-3</f>
        <v>234</v>
      </c>
      <c r="AB1379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380" spans="1:28" x14ac:dyDescent="0.3">
      <c r="A1380">
        <v>1379</v>
      </c>
      <c r="B1380" t="s">
        <v>267</v>
      </c>
      <c r="C1380" t="s">
        <v>268</v>
      </c>
      <c r="D1380" t="s">
        <v>2314</v>
      </c>
      <c r="E1380">
        <v>0.5</v>
      </c>
      <c r="G1380">
        <v>0</v>
      </c>
      <c r="H1380" t="s">
        <v>110</v>
      </c>
      <c r="I1380">
        <v>0.5</v>
      </c>
      <c r="J1380" t="s">
        <v>34</v>
      </c>
      <c r="K1380">
        <v>45.624166000000002</v>
      </c>
      <c r="L1380">
        <v>-122.670018</v>
      </c>
      <c r="M1380" t="s">
        <v>269</v>
      </c>
      <c r="N1380" t="s">
        <v>270</v>
      </c>
      <c r="O1380" t="s">
        <v>113</v>
      </c>
      <c r="P1380">
        <v>392</v>
      </c>
      <c r="Q1380">
        <v>1705</v>
      </c>
      <c r="R1380">
        <v>1701</v>
      </c>
      <c r="S1380">
        <v>1705</v>
      </c>
      <c r="T1380">
        <v>1701</v>
      </c>
      <c r="U1380">
        <v>1611</v>
      </c>
      <c r="V1380">
        <v>1606</v>
      </c>
      <c r="W1380">
        <v>9999</v>
      </c>
      <c r="X1380" t="s">
        <v>38</v>
      </c>
      <c r="Y1380">
        <v>1</v>
      </c>
      <c r="Z1380">
        <f>ROUND(Table_hqolymsql14p_BridgeInventoryLocation_BRIDGEUNDERLOCATIONS[[#This Row],[VCMIN]] / 100, 0) * 12 + MOD(Table_hqolymsql14p_BridgeInventoryLocation_BRIDGEUNDERLOCATIONS[[#This Row],[VCMIN]], 100)</f>
        <v>205</v>
      </c>
      <c r="AA1380">
        <f>Table_hqolymsql14p_BridgeInventoryLocation_BRIDGEUNDERLOCATIONS[[#This Row],[VCMIN_Inches]]-3</f>
        <v>202</v>
      </c>
      <c r="AB1380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381" spans="1:28" x14ac:dyDescent="0.3">
      <c r="A1381">
        <v>1380</v>
      </c>
      <c r="B1381" t="s">
        <v>2051</v>
      </c>
      <c r="C1381" t="s">
        <v>2052</v>
      </c>
      <c r="D1381" t="s">
        <v>2314</v>
      </c>
      <c r="E1381">
        <v>20.239999999999998</v>
      </c>
      <c r="G1381">
        <v>0</v>
      </c>
      <c r="H1381" t="s">
        <v>344</v>
      </c>
      <c r="I1381">
        <v>26.42</v>
      </c>
      <c r="J1381" t="s">
        <v>34</v>
      </c>
      <c r="K1381">
        <v>47.539126000000003</v>
      </c>
      <c r="L1381">
        <v>-122.335075</v>
      </c>
      <c r="M1381" t="s">
        <v>734</v>
      </c>
      <c r="N1381" t="s">
        <v>347</v>
      </c>
      <c r="O1381" t="s">
        <v>735</v>
      </c>
      <c r="P1381">
        <v>2895</v>
      </c>
      <c r="Q1381">
        <v>2209</v>
      </c>
      <c r="R1381">
        <v>2209</v>
      </c>
      <c r="S1381">
        <v>2209</v>
      </c>
      <c r="T1381">
        <v>2209</v>
      </c>
      <c r="U1381">
        <v>2104</v>
      </c>
      <c r="V1381">
        <v>2104</v>
      </c>
      <c r="W1381">
        <v>9999</v>
      </c>
      <c r="X1381" t="s">
        <v>38</v>
      </c>
      <c r="Y1381">
        <v>1</v>
      </c>
      <c r="Z1381">
        <f>ROUND(Table_hqolymsql14p_BridgeInventoryLocation_BRIDGEUNDERLOCATIONS[[#This Row],[VCMIN]] / 100, 0) * 12 + MOD(Table_hqolymsql14p_BridgeInventoryLocation_BRIDGEUNDERLOCATIONS[[#This Row],[VCMIN]], 100)</f>
        <v>273</v>
      </c>
      <c r="AA1381">
        <f>Table_hqolymsql14p_BridgeInventoryLocation_BRIDGEUNDERLOCATIONS[[#This Row],[VCMIN_Inches]]-3</f>
        <v>270</v>
      </c>
      <c r="AB1381">
        <f>(TRUNC((Table_hqolymsql14p_BridgeInventoryLocation_BRIDGEUNDERLOCATIONS[[#This Row],[Reported Inches]]/12))*100) + MOD(Table_hqolymsql14p_BridgeInventoryLocation_BRIDGEUNDERLOCATIONS[[#This Row],[Reported Inches]], 12)</f>
        <v>2206</v>
      </c>
    </row>
    <row r="1382" spans="1:28" x14ac:dyDescent="0.3">
      <c r="A1382">
        <v>1381</v>
      </c>
      <c r="B1382" t="s">
        <v>1267</v>
      </c>
      <c r="C1382" t="s">
        <v>1268</v>
      </c>
      <c r="D1382" t="s">
        <v>2314</v>
      </c>
      <c r="E1382">
        <v>0.85</v>
      </c>
      <c r="G1382">
        <v>0</v>
      </c>
      <c r="H1382" t="s">
        <v>3931</v>
      </c>
      <c r="I1382">
        <v>0.85</v>
      </c>
      <c r="J1382" t="s">
        <v>34</v>
      </c>
      <c r="K1382">
        <v>47.675319000000002</v>
      </c>
      <c r="L1382">
        <v>-122.18531</v>
      </c>
      <c r="M1382" t="s">
        <v>3932</v>
      </c>
      <c r="N1382" t="s">
        <v>1270</v>
      </c>
      <c r="O1382" t="s">
        <v>101</v>
      </c>
      <c r="P1382">
        <v>525</v>
      </c>
      <c r="Q1382">
        <v>1503</v>
      </c>
      <c r="R1382">
        <v>1503</v>
      </c>
      <c r="U1382">
        <v>1503</v>
      </c>
      <c r="V1382">
        <v>1503</v>
      </c>
      <c r="W1382">
        <v>9999</v>
      </c>
      <c r="X1382" t="s">
        <v>645</v>
      </c>
      <c r="Y1382">
        <v>1</v>
      </c>
      <c r="Z1382">
        <f>ROUND(Table_hqolymsql14p_BridgeInventoryLocation_BRIDGEUNDERLOCATIONS[[#This Row],[VCMIN]] / 100, 0) * 12 + MOD(Table_hqolymsql14p_BridgeInventoryLocation_BRIDGEUNDERLOCATIONS[[#This Row],[VCMIN]], 100)</f>
        <v>183</v>
      </c>
      <c r="AA1382">
        <f>Table_hqolymsql14p_BridgeInventoryLocation_BRIDGEUNDERLOCATIONS[[#This Row],[VCMIN_Inches]]-3</f>
        <v>180</v>
      </c>
      <c r="AB1382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383" spans="1:28" x14ac:dyDescent="0.3">
      <c r="A1383">
        <v>1382</v>
      </c>
      <c r="B1383" t="s">
        <v>2612</v>
      </c>
      <c r="C1383" t="s">
        <v>2613</v>
      </c>
      <c r="D1383" t="s">
        <v>2314</v>
      </c>
      <c r="E1383">
        <v>0.18</v>
      </c>
      <c r="G1383">
        <v>0</v>
      </c>
      <c r="H1383" t="s">
        <v>3933</v>
      </c>
      <c r="I1383">
        <v>0.18</v>
      </c>
      <c r="J1383" t="s">
        <v>34</v>
      </c>
      <c r="K1383">
        <v>47.087736</v>
      </c>
      <c r="L1383">
        <v>-122.644701</v>
      </c>
      <c r="M1383" t="s">
        <v>3934</v>
      </c>
      <c r="N1383" t="s">
        <v>2615</v>
      </c>
      <c r="O1383" t="s">
        <v>113</v>
      </c>
      <c r="P1383">
        <v>364</v>
      </c>
      <c r="Q1383">
        <v>2011</v>
      </c>
      <c r="R1383">
        <v>2010</v>
      </c>
      <c r="S1383">
        <v>2011</v>
      </c>
      <c r="T1383">
        <v>2010</v>
      </c>
      <c r="W1383">
        <v>9999</v>
      </c>
      <c r="X1383" t="s">
        <v>89</v>
      </c>
      <c r="Y1383">
        <v>1</v>
      </c>
      <c r="Z1383">
        <f>ROUND(Table_hqolymsql14p_BridgeInventoryLocation_BRIDGEUNDERLOCATIONS[[#This Row],[VCMIN]] / 100, 0) * 12 + MOD(Table_hqolymsql14p_BridgeInventoryLocation_BRIDGEUNDERLOCATIONS[[#This Row],[VCMIN]], 100)</f>
        <v>250</v>
      </c>
      <c r="AA1383">
        <f>Table_hqolymsql14p_BridgeInventoryLocation_BRIDGEUNDERLOCATIONS[[#This Row],[VCMIN_Inches]]-3</f>
        <v>247</v>
      </c>
      <c r="AB1383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384" spans="1:28" x14ac:dyDescent="0.3">
      <c r="A1384">
        <v>1383</v>
      </c>
      <c r="B1384" t="s">
        <v>1246</v>
      </c>
      <c r="C1384" t="s">
        <v>1247</v>
      </c>
      <c r="D1384" t="s">
        <v>2314</v>
      </c>
      <c r="E1384">
        <v>8.23</v>
      </c>
      <c r="G1384">
        <v>0</v>
      </c>
      <c r="H1384" t="s">
        <v>195</v>
      </c>
      <c r="I1384">
        <v>34.82</v>
      </c>
      <c r="J1384" t="s">
        <v>34</v>
      </c>
      <c r="K1384">
        <v>45.699472999999998</v>
      </c>
      <c r="L1384">
        <v>-122.62047800000001</v>
      </c>
      <c r="M1384" t="s">
        <v>1248</v>
      </c>
      <c r="N1384" t="s">
        <v>1249</v>
      </c>
      <c r="O1384" t="s">
        <v>198</v>
      </c>
      <c r="P1384">
        <v>248</v>
      </c>
      <c r="Q1384">
        <v>1806</v>
      </c>
      <c r="R1384">
        <v>1708</v>
      </c>
      <c r="S1384">
        <v>1806</v>
      </c>
      <c r="T1384">
        <v>1708</v>
      </c>
      <c r="U1384">
        <v>1711</v>
      </c>
      <c r="V1384">
        <v>1701</v>
      </c>
      <c r="W1384">
        <v>9999</v>
      </c>
      <c r="X1384" t="s">
        <v>38</v>
      </c>
      <c r="Y1384">
        <v>1</v>
      </c>
      <c r="Z1384">
        <f>ROUND(Table_hqolymsql14p_BridgeInventoryLocation_BRIDGEUNDERLOCATIONS[[#This Row],[VCMIN]] / 100, 0) * 12 + MOD(Table_hqolymsql14p_BridgeInventoryLocation_BRIDGEUNDERLOCATIONS[[#This Row],[VCMIN]], 100)</f>
        <v>212</v>
      </c>
      <c r="AA1384">
        <f>Table_hqolymsql14p_BridgeInventoryLocation_BRIDGEUNDERLOCATIONS[[#This Row],[VCMIN_Inches]]-3</f>
        <v>209</v>
      </c>
      <c r="AB1384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385" spans="1:28" x14ac:dyDescent="0.3">
      <c r="A1385">
        <v>1384</v>
      </c>
      <c r="B1385" t="s">
        <v>2626</v>
      </c>
      <c r="C1385" t="s">
        <v>2627</v>
      </c>
      <c r="D1385" t="s">
        <v>2314</v>
      </c>
      <c r="E1385">
        <v>8.0000000000000002E-3</v>
      </c>
      <c r="G1385">
        <v>0</v>
      </c>
      <c r="H1385" t="s">
        <v>2798</v>
      </c>
      <c r="I1385">
        <v>0.01</v>
      </c>
      <c r="J1385" t="s">
        <v>89</v>
      </c>
      <c r="K1385">
        <v>47.977825000000003</v>
      </c>
      <c r="L1385">
        <v>-122.137671</v>
      </c>
      <c r="M1385" t="s">
        <v>2799</v>
      </c>
      <c r="N1385" t="s">
        <v>629</v>
      </c>
      <c r="O1385" t="s">
        <v>630</v>
      </c>
      <c r="P1385">
        <v>465</v>
      </c>
      <c r="Q1385">
        <v>5700</v>
      </c>
      <c r="R1385">
        <v>5700</v>
      </c>
      <c r="S1385">
        <v>5700</v>
      </c>
      <c r="T1385">
        <v>5700</v>
      </c>
      <c r="W1385">
        <v>9999</v>
      </c>
      <c r="X1385" t="s">
        <v>34</v>
      </c>
      <c r="Y1385">
        <v>1</v>
      </c>
      <c r="Z1385">
        <f>ROUND(Table_hqolymsql14p_BridgeInventoryLocation_BRIDGEUNDERLOCATIONS[[#This Row],[VCMIN]] / 100, 0) * 12 + MOD(Table_hqolymsql14p_BridgeInventoryLocation_BRIDGEUNDERLOCATIONS[[#This Row],[VCMIN]], 100)</f>
        <v>684</v>
      </c>
      <c r="AA1385">
        <f>Table_hqolymsql14p_BridgeInventoryLocation_BRIDGEUNDERLOCATIONS[[#This Row],[VCMIN_Inches]]-3</f>
        <v>681</v>
      </c>
      <c r="AB1385">
        <f>(TRUNC((Table_hqolymsql14p_BridgeInventoryLocation_BRIDGEUNDERLOCATIONS[[#This Row],[Reported Inches]]/12))*100) + MOD(Table_hqolymsql14p_BridgeInventoryLocation_BRIDGEUNDERLOCATIONS[[#This Row],[Reported Inches]], 12)</f>
        <v>5609</v>
      </c>
    </row>
    <row r="1386" spans="1:28" x14ac:dyDescent="0.3">
      <c r="A1386">
        <v>1385</v>
      </c>
      <c r="B1386" t="s">
        <v>1450</v>
      </c>
      <c r="C1386" t="s">
        <v>1451</v>
      </c>
      <c r="D1386" t="s">
        <v>2314</v>
      </c>
      <c r="E1386">
        <v>0.129</v>
      </c>
      <c r="G1386">
        <v>0</v>
      </c>
      <c r="H1386" t="s">
        <v>3935</v>
      </c>
      <c r="I1386">
        <v>0.13</v>
      </c>
      <c r="J1386" t="s">
        <v>34</v>
      </c>
      <c r="K1386">
        <v>47.507384999999999</v>
      </c>
      <c r="L1386">
        <v>-122.28083100000001</v>
      </c>
      <c r="M1386" t="s">
        <v>3936</v>
      </c>
      <c r="N1386" t="s">
        <v>278</v>
      </c>
      <c r="O1386" t="s">
        <v>113</v>
      </c>
      <c r="P1386">
        <v>9824</v>
      </c>
      <c r="Q1386">
        <v>3210</v>
      </c>
      <c r="R1386">
        <v>3210</v>
      </c>
      <c r="S1386">
        <v>3210</v>
      </c>
      <c r="T1386">
        <v>3210</v>
      </c>
      <c r="X1386" t="s">
        <v>89</v>
      </c>
      <c r="Y1386">
        <v>1</v>
      </c>
      <c r="Z1386">
        <f>ROUND(Table_hqolymsql14p_BridgeInventoryLocation_BRIDGEUNDERLOCATIONS[[#This Row],[VCMIN]] / 100, 0) * 12 + MOD(Table_hqolymsql14p_BridgeInventoryLocation_BRIDGEUNDERLOCATIONS[[#This Row],[VCMIN]], 100)</f>
        <v>394</v>
      </c>
      <c r="AA1386">
        <f>Table_hqolymsql14p_BridgeInventoryLocation_BRIDGEUNDERLOCATIONS[[#This Row],[VCMIN_Inches]]-3</f>
        <v>391</v>
      </c>
      <c r="AB1386">
        <f>(TRUNC((Table_hqolymsql14p_BridgeInventoryLocation_BRIDGEUNDERLOCATIONS[[#This Row],[Reported Inches]]/12))*100) + MOD(Table_hqolymsql14p_BridgeInventoryLocation_BRIDGEUNDERLOCATIONS[[#This Row],[Reported Inches]], 12)</f>
        <v>3207</v>
      </c>
    </row>
    <row r="1387" spans="1:28" x14ac:dyDescent="0.3">
      <c r="A1387">
        <v>1386</v>
      </c>
      <c r="B1387" t="s">
        <v>1328</v>
      </c>
      <c r="C1387" t="s">
        <v>1329</v>
      </c>
      <c r="D1387" t="s">
        <v>2314</v>
      </c>
      <c r="E1387">
        <v>13.08</v>
      </c>
      <c r="G1387">
        <v>0</v>
      </c>
      <c r="H1387" t="s">
        <v>45</v>
      </c>
      <c r="I1387">
        <v>12.55</v>
      </c>
      <c r="J1387" t="s">
        <v>34</v>
      </c>
      <c r="K1387">
        <v>47.367980000000003</v>
      </c>
      <c r="L1387">
        <v>-122.101894</v>
      </c>
      <c r="M1387" t="s">
        <v>1330</v>
      </c>
      <c r="N1387" t="s">
        <v>1331</v>
      </c>
      <c r="O1387" t="s">
        <v>48</v>
      </c>
      <c r="P1387">
        <v>188</v>
      </c>
      <c r="Q1387">
        <v>1701</v>
      </c>
      <c r="R1387">
        <v>1601</v>
      </c>
      <c r="S1387">
        <v>1701</v>
      </c>
      <c r="T1387">
        <v>1601</v>
      </c>
      <c r="U1387">
        <v>1901</v>
      </c>
      <c r="V1387">
        <v>1710</v>
      </c>
      <c r="W1387">
        <v>9999</v>
      </c>
      <c r="X1387" t="s">
        <v>38</v>
      </c>
      <c r="Y1387">
        <v>1</v>
      </c>
      <c r="Z1387">
        <f>ROUND(Table_hqolymsql14p_BridgeInventoryLocation_BRIDGEUNDERLOCATIONS[[#This Row],[VCMIN]] / 100, 0) * 12 + MOD(Table_hqolymsql14p_BridgeInventoryLocation_BRIDGEUNDERLOCATIONS[[#This Row],[VCMIN]], 100)</f>
        <v>193</v>
      </c>
      <c r="AA1387">
        <f>Table_hqolymsql14p_BridgeInventoryLocation_BRIDGEUNDERLOCATIONS[[#This Row],[VCMIN_Inches]]-3</f>
        <v>190</v>
      </c>
      <c r="AB138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388" spans="1:28" x14ac:dyDescent="0.3">
      <c r="A1388">
        <v>1387</v>
      </c>
      <c r="B1388" t="s">
        <v>2114</v>
      </c>
      <c r="C1388" t="s">
        <v>2115</v>
      </c>
      <c r="D1388" t="s">
        <v>2314</v>
      </c>
      <c r="E1388">
        <v>7.31</v>
      </c>
      <c r="G1388">
        <v>0</v>
      </c>
      <c r="H1388" t="s">
        <v>120</v>
      </c>
      <c r="I1388">
        <v>7.31</v>
      </c>
      <c r="J1388" t="s">
        <v>34</v>
      </c>
      <c r="K1388">
        <v>46.275087999999997</v>
      </c>
      <c r="L1388">
        <v>-119.221512</v>
      </c>
      <c r="M1388" t="s">
        <v>2116</v>
      </c>
      <c r="N1388" t="s">
        <v>2117</v>
      </c>
      <c r="O1388" t="s">
        <v>123</v>
      </c>
      <c r="P1388">
        <v>350</v>
      </c>
      <c r="Q1388">
        <v>2208</v>
      </c>
      <c r="R1388">
        <v>2208</v>
      </c>
      <c r="S1388">
        <v>2208</v>
      </c>
      <c r="T1388">
        <v>2208</v>
      </c>
      <c r="U1388">
        <v>1905</v>
      </c>
      <c r="V1388">
        <v>1905</v>
      </c>
      <c r="W1388">
        <v>9999</v>
      </c>
      <c r="X1388" t="s">
        <v>38</v>
      </c>
      <c r="Y1388">
        <v>1</v>
      </c>
      <c r="Z1388">
        <f>ROUND(Table_hqolymsql14p_BridgeInventoryLocation_BRIDGEUNDERLOCATIONS[[#This Row],[VCMIN]] / 100, 0) * 12 + MOD(Table_hqolymsql14p_BridgeInventoryLocation_BRIDGEUNDERLOCATIONS[[#This Row],[VCMIN]], 100)</f>
        <v>272</v>
      </c>
      <c r="AA1388">
        <f>Table_hqolymsql14p_BridgeInventoryLocation_BRIDGEUNDERLOCATIONS[[#This Row],[VCMIN_Inches]]-3</f>
        <v>269</v>
      </c>
      <c r="AB1388">
        <f>(TRUNC((Table_hqolymsql14p_BridgeInventoryLocation_BRIDGEUNDERLOCATIONS[[#This Row],[Reported Inches]]/12))*100) + MOD(Table_hqolymsql14p_BridgeInventoryLocation_BRIDGEUNDERLOCATIONS[[#This Row],[Reported Inches]], 12)</f>
        <v>2205</v>
      </c>
    </row>
    <row r="1389" spans="1:28" x14ac:dyDescent="0.3">
      <c r="A1389">
        <v>1388</v>
      </c>
      <c r="B1389" t="s">
        <v>2263</v>
      </c>
      <c r="C1389" t="s">
        <v>2264</v>
      </c>
      <c r="D1389" t="s">
        <v>2314</v>
      </c>
      <c r="E1389">
        <v>79.069999999999993</v>
      </c>
      <c r="G1389">
        <v>0</v>
      </c>
      <c r="H1389" t="s">
        <v>92</v>
      </c>
      <c r="I1389">
        <v>79.099999999999994</v>
      </c>
      <c r="J1389" t="s">
        <v>34</v>
      </c>
      <c r="K1389">
        <v>46.229061999999999</v>
      </c>
      <c r="L1389">
        <v>-119.80487100000001</v>
      </c>
      <c r="M1389" t="s">
        <v>2265</v>
      </c>
      <c r="N1389" t="s">
        <v>2266</v>
      </c>
      <c r="O1389" t="s">
        <v>95</v>
      </c>
      <c r="P1389">
        <v>317</v>
      </c>
      <c r="Q1389">
        <v>1611</v>
      </c>
      <c r="R1389">
        <v>1609</v>
      </c>
      <c r="S1389">
        <v>1611</v>
      </c>
      <c r="T1389">
        <v>1609</v>
      </c>
      <c r="U1389">
        <v>1710</v>
      </c>
      <c r="V1389">
        <v>1707</v>
      </c>
      <c r="W1389">
        <v>9999</v>
      </c>
      <c r="X1389" t="s">
        <v>38</v>
      </c>
      <c r="Y1389">
        <v>1</v>
      </c>
      <c r="Z1389">
        <f>ROUND(Table_hqolymsql14p_BridgeInventoryLocation_BRIDGEUNDERLOCATIONS[[#This Row],[VCMIN]] / 100, 0) * 12 + MOD(Table_hqolymsql14p_BridgeInventoryLocation_BRIDGEUNDERLOCATIONS[[#This Row],[VCMIN]], 100)</f>
        <v>201</v>
      </c>
      <c r="AA1389">
        <f>Table_hqolymsql14p_BridgeInventoryLocation_BRIDGEUNDERLOCATIONS[[#This Row],[VCMIN_Inches]]-3</f>
        <v>198</v>
      </c>
      <c r="AB138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390" spans="1:28" x14ac:dyDescent="0.3">
      <c r="A1390">
        <v>1389</v>
      </c>
      <c r="B1390" t="s">
        <v>2093</v>
      </c>
      <c r="C1390" t="s">
        <v>2094</v>
      </c>
      <c r="D1390" t="s">
        <v>2314</v>
      </c>
      <c r="E1390">
        <v>2.35</v>
      </c>
      <c r="G1390">
        <v>0</v>
      </c>
      <c r="H1390" t="s">
        <v>110</v>
      </c>
      <c r="I1390">
        <v>2.35</v>
      </c>
      <c r="J1390" t="s">
        <v>34</v>
      </c>
      <c r="K1390">
        <v>45.649810000000002</v>
      </c>
      <c r="L1390">
        <v>-122.66167</v>
      </c>
      <c r="M1390" t="s">
        <v>2095</v>
      </c>
      <c r="N1390" t="s">
        <v>2096</v>
      </c>
      <c r="O1390" t="s">
        <v>113</v>
      </c>
      <c r="P1390">
        <v>282</v>
      </c>
      <c r="Q1390">
        <v>1903</v>
      </c>
      <c r="R1390">
        <v>1701</v>
      </c>
      <c r="S1390">
        <v>1903</v>
      </c>
      <c r="T1390">
        <v>1701</v>
      </c>
      <c r="U1390">
        <v>2306</v>
      </c>
      <c r="V1390">
        <v>2110</v>
      </c>
      <c r="W1390">
        <v>9999</v>
      </c>
      <c r="X1390" t="s">
        <v>38</v>
      </c>
      <c r="Y1390">
        <v>1</v>
      </c>
      <c r="Z1390">
        <f>ROUND(Table_hqolymsql14p_BridgeInventoryLocation_BRIDGEUNDERLOCATIONS[[#This Row],[VCMIN]] / 100, 0) * 12 + MOD(Table_hqolymsql14p_BridgeInventoryLocation_BRIDGEUNDERLOCATIONS[[#This Row],[VCMIN]], 100)</f>
        <v>205</v>
      </c>
      <c r="AA1390">
        <f>Table_hqolymsql14p_BridgeInventoryLocation_BRIDGEUNDERLOCATIONS[[#This Row],[VCMIN_Inches]]-3</f>
        <v>202</v>
      </c>
      <c r="AB1390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391" spans="1:28" x14ac:dyDescent="0.3">
      <c r="A1391">
        <v>1390</v>
      </c>
      <c r="B1391" t="s">
        <v>674</v>
      </c>
      <c r="C1391" t="s">
        <v>675</v>
      </c>
      <c r="D1391" t="s">
        <v>2314</v>
      </c>
      <c r="E1391">
        <v>1.4</v>
      </c>
      <c r="G1391">
        <v>0</v>
      </c>
      <c r="H1391" t="s">
        <v>676</v>
      </c>
      <c r="I1391">
        <v>1.4</v>
      </c>
      <c r="J1391" t="s">
        <v>34</v>
      </c>
      <c r="K1391">
        <v>47.849989000000001</v>
      </c>
      <c r="L1391">
        <v>-122.274233</v>
      </c>
      <c r="M1391" t="s">
        <v>677</v>
      </c>
      <c r="N1391" t="s">
        <v>678</v>
      </c>
      <c r="O1391" t="s">
        <v>679</v>
      </c>
      <c r="P1391">
        <v>211</v>
      </c>
      <c r="Q1391">
        <v>1608</v>
      </c>
      <c r="R1391">
        <v>1608</v>
      </c>
      <c r="S1391">
        <v>1608</v>
      </c>
      <c r="T1391">
        <v>1608</v>
      </c>
      <c r="U1391">
        <v>1608</v>
      </c>
      <c r="V1391">
        <v>1608</v>
      </c>
      <c r="W1391">
        <v>9999</v>
      </c>
      <c r="X1391" t="s">
        <v>38</v>
      </c>
      <c r="Y1391">
        <v>1</v>
      </c>
      <c r="Z1391">
        <f>ROUND(Table_hqolymsql14p_BridgeInventoryLocation_BRIDGEUNDERLOCATIONS[[#This Row],[VCMIN]] / 100, 0) * 12 + MOD(Table_hqolymsql14p_BridgeInventoryLocation_BRIDGEUNDERLOCATIONS[[#This Row],[VCMIN]], 100)</f>
        <v>200</v>
      </c>
      <c r="AA1391">
        <f>Table_hqolymsql14p_BridgeInventoryLocation_BRIDGEUNDERLOCATIONS[[#This Row],[VCMIN_Inches]]-3</f>
        <v>197</v>
      </c>
      <c r="AB139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392" spans="1:28" x14ac:dyDescent="0.3">
      <c r="A1392">
        <v>1391</v>
      </c>
      <c r="B1392" t="s">
        <v>2165</v>
      </c>
      <c r="C1392" t="s">
        <v>2166</v>
      </c>
      <c r="D1392" t="s">
        <v>2314</v>
      </c>
      <c r="E1392">
        <v>0.23</v>
      </c>
      <c r="G1392">
        <v>0</v>
      </c>
      <c r="H1392" t="s">
        <v>3937</v>
      </c>
      <c r="I1392">
        <v>0.23</v>
      </c>
      <c r="J1392" t="s">
        <v>34</v>
      </c>
      <c r="K1392">
        <v>47.033329000000002</v>
      </c>
      <c r="L1392">
        <v>-122.89079700000001</v>
      </c>
      <c r="M1392" t="s">
        <v>3938</v>
      </c>
      <c r="N1392" t="s">
        <v>2168</v>
      </c>
      <c r="O1392" t="s">
        <v>113</v>
      </c>
      <c r="P1392">
        <v>170</v>
      </c>
      <c r="Q1392">
        <v>1606</v>
      </c>
      <c r="R1392">
        <v>1606</v>
      </c>
      <c r="S1392">
        <v>1606</v>
      </c>
      <c r="T1392">
        <v>1606</v>
      </c>
      <c r="W1392">
        <v>9999</v>
      </c>
      <c r="X1392" t="s">
        <v>89</v>
      </c>
      <c r="Y1392">
        <v>1</v>
      </c>
      <c r="Z1392">
        <f>ROUND(Table_hqolymsql14p_BridgeInventoryLocation_BRIDGEUNDERLOCATIONS[[#This Row],[VCMIN]] / 100, 0) * 12 + MOD(Table_hqolymsql14p_BridgeInventoryLocation_BRIDGEUNDERLOCATIONS[[#This Row],[VCMIN]], 100)</f>
        <v>198</v>
      </c>
      <c r="AA1392">
        <f>Table_hqolymsql14p_BridgeInventoryLocation_BRIDGEUNDERLOCATIONS[[#This Row],[VCMIN_Inches]]-3</f>
        <v>195</v>
      </c>
      <c r="AB139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393" spans="1:28" x14ac:dyDescent="0.3">
      <c r="A1393">
        <v>1392</v>
      </c>
      <c r="B1393" t="s">
        <v>279</v>
      </c>
      <c r="C1393" t="s">
        <v>280</v>
      </c>
      <c r="D1393" t="s">
        <v>2314</v>
      </c>
      <c r="E1393">
        <v>6.93</v>
      </c>
      <c r="G1393">
        <v>0</v>
      </c>
      <c r="H1393" t="s">
        <v>195</v>
      </c>
      <c r="I1393">
        <v>33.520000000000003</v>
      </c>
      <c r="J1393" t="s">
        <v>34</v>
      </c>
      <c r="K1393">
        <v>45.687341000000004</v>
      </c>
      <c r="L1393">
        <v>-122.600747</v>
      </c>
      <c r="M1393" t="s">
        <v>281</v>
      </c>
      <c r="N1393" t="s">
        <v>282</v>
      </c>
      <c r="O1393" t="s">
        <v>198</v>
      </c>
      <c r="P1393">
        <v>260</v>
      </c>
      <c r="Q1393">
        <v>1805</v>
      </c>
      <c r="R1393">
        <v>1805</v>
      </c>
      <c r="S1393">
        <v>1805</v>
      </c>
      <c r="T1393">
        <v>1805</v>
      </c>
      <c r="U1393">
        <v>1702</v>
      </c>
      <c r="V1393">
        <v>1609</v>
      </c>
      <c r="W1393">
        <v>9999</v>
      </c>
      <c r="X1393" t="s">
        <v>38</v>
      </c>
      <c r="Y1393">
        <v>1</v>
      </c>
      <c r="Z1393">
        <f>ROUND(Table_hqolymsql14p_BridgeInventoryLocation_BRIDGEUNDERLOCATIONS[[#This Row],[VCMIN]] / 100, 0) * 12 + MOD(Table_hqolymsql14p_BridgeInventoryLocation_BRIDGEUNDERLOCATIONS[[#This Row],[VCMIN]], 100)</f>
        <v>221</v>
      </c>
      <c r="AA1393">
        <f>Table_hqolymsql14p_BridgeInventoryLocation_BRIDGEUNDERLOCATIONS[[#This Row],[VCMIN_Inches]]-3</f>
        <v>218</v>
      </c>
      <c r="AB1393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394" spans="1:28" x14ac:dyDescent="0.3">
      <c r="A1394">
        <v>1393</v>
      </c>
      <c r="B1394" t="s">
        <v>3939</v>
      </c>
      <c r="C1394" t="s">
        <v>3940</v>
      </c>
      <c r="D1394" t="s">
        <v>2314</v>
      </c>
      <c r="E1394">
        <v>0.124</v>
      </c>
      <c r="G1394">
        <v>0</v>
      </c>
      <c r="H1394" t="s">
        <v>2781</v>
      </c>
      <c r="I1394">
        <v>0.12</v>
      </c>
      <c r="J1394" t="s">
        <v>34</v>
      </c>
      <c r="K1394">
        <v>45.623956999999997</v>
      </c>
      <c r="L1394">
        <v>-122.669597</v>
      </c>
      <c r="M1394" t="s">
        <v>3528</v>
      </c>
      <c r="N1394" t="s">
        <v>3529</v>
      </c>
      <c r="O1394" t="s">
        <v>2917</v>
      </c>
      <c r="P1394">
        <v>112</v>
      </c>
      <c r="Q1394">
        <v>1711</v>
      </c>
      <c r="R1394">
        <v>1711</v>
      </c>
      <c r="S1394">
        <v>1711</v>
      </c>
      <c r="T1394">
        <v>1711</v>
      </c>
      <c r="W1394">
        <v>9999</v>
      </c>
      <c r="X1394" t="s">
        <v>38</v>
      </c>
      <c r="Y1394">
        <v>1</v>
      </c>
      <c r="Z1394">
        <f>ROUND(Table_hqolymsql14p_BridgeInventoryLocation_BRIDGEUNDERLOCATIONS[[#This Row],[VCMIN]] / 100, 0) * 12 + MOD(Table_hqolymsql14p_BridgeInventoryLocation_BRIDGEUNDERLOCATIONS[[#This Row],[VCMIN]], 100)</f>
        <v>215</v>
      </c>
      <c r="AA1394">
        <f>Table_hqolymsql14p_BridgeInventoryLocation_BRIDGEUNDERLOCATIONS[[#This Row],[VCMIN_Inches]]-3</f>
        <v>212</v>
      </c>
      <c r="AB1394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395" spans="1:28" x14ac:dyDescent="0.3">
      <c r="A1395">
        <v>1394</v>
      </c>
      <c r="B1395" t="s">
        <v>1083</v>
      </c>
      <c r="C1395" t="s">
        <v>1084</v>
      </c>
      <c r="D1395" t="s">
        <v>2314</v>
      </c>
      <c r="E1395">
        <v>61.64</v>
      </c>
      <c r="G1395">
        <v>0</v>
      </c>
      <c r="H1395" t="s">
        <v>68</v>
      </c>
      <c r="I1395">
        <v>55.08</v>
      </c>
      <c r="J1395" t="s">
        <v>34</v>
      </c>
      <c r="K1395">
        <v>46.651431000000002</v>
      </c>
      <c r="L1395">
        <v>-118.854254</v>
      </c>
      <c r="M1395" t="s">
        <v>1085</v>
      </c>
      <c r="N1395" t="s">
        <v>1086</v>
      </c>
      <c r="O1395" t="s">
        <v>237</v>
      </c>
      <c r="P1395">
        <v>264</v>
      </c>
      <c r="Q1395">
        <v>2000</v>
      </c>
      <c r="R1395">
        <v>2000</v>
      </c>
      <c r="S1395">
        <v>2000</v>
      </c>
      <c r="T1395">
        <v>2000</v>
      </c>
      <c r="U1395">
        <v>1802</v>
      </c>
      <c r="V1395">
        <v>1802</v>
      </c>
      <c r="W1395">
        <v>9999</v>
      </c>
      <c r="X1395" t="s">
        <v>38</v>
      </c>
      <c r="Y1395">
        <v>1</v>
      </c>
      <c r="Z1395">
        <f>ROUND(Table_hqolymsql14p_BridgeInventoryLocation_BRIDGEUNDERLOCATIONS[[#This Row],[VCMIN]] / 100, 0) * 12 + MOD(Table_hqolymsql14p_BridgeInventoryLocation_BRIDGEUNDERLOCATIONS[[#This Row],[VCMIN]], 100)</f>
        <v>240</v>
      </c>
      <c r="AA1395">
        <f>Table_hqolymsql14p_BridgeInventoryLocation_BRIDGEUNDERLOCATIONS[[#This Row],[VCMIN_Inches]]-3</f>
        <v>237</v>
      </c>
      <c r="AB1395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396" spans="1:28" x14ac:dyDescent="0.3">
      <c r="A1396">
        <v>1395</v>
      </c>
      <c r="B1396" t="s">
        <v>1267</v>
      </c>
      <c r="C1396" t="s">
        <v>1268</v>
      </c>
      <c r="D1396" t="s">
        <v>2314</v>
      </c>
      <c r="E1396">
        <v>17.829999999999998</v>
      </c>
      <c r="G1396">
        <v>0</v>
      </c>
      <c r="H1396" t="s">
        <v>98</v>
      </c>
      <c r="I1396">
        <v>17.84</v>
      </c>
      <c r="J1396" t="s">
        <v>34</v>
      </c>
      <c r="K1396">
        <v>47.675198000000002</v>
      </c>
      <c r="L1396">
        <v>-122.1848</v>
      </c>
      <c r="M1396" t="s">
        <v>1269</v>
      </c>
      <c r="N1396" t="s">
        <v>1270</v>
      </c>
      <c r="O1396" t="s">
        <v>101</v>
      </c>
      <c r="P1396">
        <v>525</v>
      </c>
      <c r="Q1396">
        <v>1800</v>
      </c>
      <c r="R1396">
        <v>1703</v>
      </c>
      <c r="S1396">
        <v>1800</v>
      </c>
      <c r="T1396">
        <v>1703</v>
      </c>
      <c r="U1396">
        <v>1511</v>
      </c>
      <c r="V1396">
        <v>1507</v>
      </c>
      <c r="W1396">
        <v>9999</v>
      </c>
      <c r="X1396" t="s">
        <v>38</v>
      </c>
      <c r="Y1396">
        <v>1</v>
      </c>
      <c r="Z1396">
        <f>ROUND(Table_hqolymsql14p_BridgeInventoryLocation_BRIDGEUNDERLOCATIONS[[#This Row],[VCMIN]] / 100, 0) * 12 + MOD(Table_hqolymsql14p_BridgeInventoryLocation_BRIDGEUNDERLOCATIONS[[#This Row],[VCMIN]], 100)</f>
        <v>207</v>
      </c>
      <c r="AA1396">
        <f>Table_hqolymsql14p_BridgeInventoryLocation_BRIDGEUNDERLOCATIONS[[#This Row],[VCMIN_Inches]]-3</f>
        <v>204</v>
      </c>
      <c r="AB1396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397" spans="1:28" x14ac:dyDescent="0.3">
      <c r="A1397">
        <v>1396</v>
      </c>
      <c r="B1397" t="s">
        <v>3941</v>
      </c>
      <c r="C1397" t="s">
        <v>3942</v>
      </c>
      <c r="D1397" t="s">
        <v>2314</v>
      </c>
      <c r="E1397">
        <v>0.08</v>
      </c>
      <c r="G1397">
        <v>0</v>
      </c>
      <c r="H1397" t="s">
        <v>3943</v>
      </c>
      <c r="I1397">
        <v>0.08</v>
      </c>
      <c r="J1397" t="s">
        <v>34</v>
      </c>
      <c r="K1397">
        <v>46.624881999999999</v>
      </c>
      <c r="L1397">
        <v>-120.511956</v>
      </c>
      <c r="M1397" t="s">
        <v>3944</v>
      </c>
      <c r="N1397" t="s">
        <v>70</v>
      </c>
      <c r="O1397" t="s">
        <v>3945</v>
      </c>
      <c r="P1397">
        <v>285</v>
      </c>
      <c r="Q1397">
        <v>1610</v>
      </c>
      <c r="R1397">
        <v>1610</v>
      </c>
      <c r="U1397">
        <v>1610</v>
      </c>
      <c r="V1397">
        <v>1610</v>
      </c>
      <c r="W1397">
        <v>9999</v>
      </c>
      <c r="X1397" t="s">
        <v>38</v>
      </c>
      <c r="Y1397">
        <v>1</v>
      </c>
      <c r="Z1397">
        <f>ROUND(Table_hqolymsql14p_BridgeInventoryLocation_BRIDGEUNDERLOCATIONS[[#This Row],[VCMIN]] / 100, 0) * 12 + MOD(Table_hqolymsql14p_BridgeInventoryLocation_BRIDGEUNDERLOCATIONS[[#This Row],[VCMIN]], 100)</f>
        <v>202</v>
      </c>
      <c r="AA1397">
        <f>Table_hqolymsql14p_BridgeInventoryLocation_BRIDGEUNDERLOCATIONS[[#This Row],[VCMIN_Inches]]-3</f>
        <v>199</v>
      </c>
      <c r="AB139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398" spans="1:28" x14ac:dyDescent="0.3">
      <c r="A1398">
        <v>1397</v>
      </c>
      <c r="B1398" t="s">
        <v>2432</v>
      </c>
      <c r="C1398" t="s">
        <v>2433</v>
      </c>
      <c r="D1398" t="s">
        <v>2314</v>
      </c>
      <c r="E1398">
        <v>0.17799999999999999</v>
      </c>
      <c r="G1398">
        <v>0</v>
      </c>
      <c r="H1398" t="s">
        <v>2924</v>
      </c>
      <c r="I1398">
        <v>0.18</v>
      </c>
      <c r="J1398" t="s">
        <v>34</v>
      </c>
      <c r="K1398">
        <v>47.633527999999998</v>
      </c>
      <c r="L1398">
        <v>-122.188193</v>
      </c>
      <c r="M1398" t="s">
        <v>3631</v>
      </c>
      <c r="N1398" t="s">
        <v>2435</v>
      </c>
      <c r="O1398" t="s">
        <v>394</v>
      </c>
      <c r="P1398">
        <v>720</v>
      </c>
      <c r="Q1398">
        <v>1610</v>
      </c>
      <c r="R1398">
        <v>1610</v>
      </c>
      <c r="U1398">
        <v>1610</v>
      </c>
      <c r="V1398">
        <v>1610</v>
      </c>
      <c r="W1398">
        <v>9999</v>
      </c>
      <c r="X1398" t="s">
        <v>32</v>
      </c>
      <c r="Y1398">
        <v>1</v>
      </c>
      <c r="Z1398">
        <f>ROUND(Table_hqolymsql14p_BridgeInventoryLocation_BRIDGEUNDERLOCATIONS[[#This Row],[VCMIN]] / 100, 0) * 12 + MOD(Table_hqolymsql14p_BridgeInventoryLocation_BRIDGEUNDERLOCATIONS[[#This Row],[VCMIN]], 100)</f>
        <v>202</v>
      </c>
      <c r="AA1398">
        <f>Table_hqolymsql14p_BridgeInventoryLocation_BRIDGEUNDERLOCATIONS[[#This Row],[VCMIN_Inches]]-3</f>
        <v>199</v>
      </c>
      <c r="AB139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399" spans="1:28" x14ac:dyDescent="0.3">
      <c r="A1399">
        <v>1398</v>
      </c>
      <c r="B1399" t="s">
        <v>3946</v>
      </c>
      <c r="C1399" t="s">
        <v>3947</v>
      </c>
      <c r="D1399" t="s">
        <v>2314</v>
      </c>
      <c r="E1399">
        <v>64.668000000000006</v>
      </c>
      <c r="G1399">
        <v>0</v>
      </c>
      <c r="H1399" t="s">
        <v>397</v>
      </c>
      <c r="I1399">
        <v>64.53</v>
      </c>
      <c r="J1399" t="s">
        <v>34</v>
      </c>
      <c r="K1399">
        <v>47.745303999999997</v>
      </c>
      <c r="L1399">
        <v>-121.089628</v>
      </c>
      <c r="M1399" t="s">
        <v>3948</v>
      </c>
      <c r="N1399" t="s">
        <v>3949</v>
      </c>
      <c r="O1399" t="s">
        <v>616</v>
      </c>
      <c r="P1399">
        <v>304</v>
      </c>
      <c r="Q1399">
        <v>2102</v>
      </c>
      <c r="R1399">
        <v>2009</v>
      </c>
      <c r="S1399">
        <v>2102</v>
      </c>
      <c r="T1399">
        <v>2009</v>
      </c>
      <c r="W1399">
        <v>9999</v>
      </c>
      <c r="X1399" t="s">
        <v>38</v>
      </c>
      <c r="Y1399">
        <v>1</v>
      </c>
      <c r="Z1399">
        <f>ROUND(Table_hqolymsql14p_BridgeInventoryLocation_BRIDGEUNDERLOCATIONS[[#This Row],[VCMIN]] / 100, 0) * 12 + MOD(Table_hqolymsql14p_BridgeInventoryLocation_BRIDGEUNDERLOCATIONS[[#This Row],[VCMIN]], 100)</f>
        <v>249</v>
      </c>
      <c r="AA1399">
        <f>Table_hqolymsql14p_BridgeInventoryLocation_BRIDGEUNDERLOCATIONS[[#This Row],[VCMIN_Inches]]-3</f>
        <v>246</v>
      </c>
      <c r="AB1399">
        <f>(TRUNC((Table_hqolymsql14p_BridgeInventoryLocation_BRIDGEUNDERLOCATIONS[[#This Row],[Reported Inches]]/12))*100) + MOD(Table_hqolymsql14p_BridgeInventoryLocation_BRIDGEUNDERLOCATIONS[[#This Row],[Reported Inches]], 12)</f>
        <v>2006</v>
      </c>
    </row>
    <row r="1400" spans="1:28" x14ac:dyDescent="0.3">
      <c r="A1400">
        <v>1399</v>
      </c>
      <c r="B1400" t="s">
        <v>3950</v>
      </c>
      <c r="C1400" t="s">
        <v>3951</v>
      </c>
      <c r="D1400" t="s">
        <v>2314</v>
      </c>
      <c r="E1400">
        <v>8.8999999999999996E-2</v>
      </c>
      <c r="G1400">
        <v>0</v>
      </c>
      <c r="H1400" t="s">
        <v>3952</v>
      </c>
      <c r="I1400">
        <v>0.09</v>
      </c>
      <c r="J1400" t="s">
        <v>34</v>
      </c>
      <c r="K1400">
        <v>47.486091000000002</v>
      </c>
      <c r="L1400">
        <v>-122.276776</v>
      </c>
      <c r="M1400" t="s">
        <v>3953</v>
      </c>
      <c r="N1400" t="s">
        <v>278</v>
      </c>
      <c r="O1400" t="s">
        <v>3954</v>
      </c>
      <c r="P1400">
        <v>240</v>
      </c>
      <c r="Q1400">
        <v>2203</v>
      </c>
      <c r="R1400">
        <v>2203</v>
      </c>
      <c r="U1400">
        <v>2203</v>
      </c>
      <c r="V1400">
        <v>2203</v>
      </c>
      <c r="X1400" t="s">
        <v>38</v>
      </c>
      <c r="Y1400">
        <v>1</v>
      </c>
      <c r="Z1400">
        <f>ROUND(Table_hqolymsql14p_BridgeInventoryLocation_BRIDGEUNDERLOCATIONS[[#This Row],[VCMIN]] / 100, 0) * 12 + MOD(Table_hqolymsql14p_BridgeInventoryLocation_BRIDGEUNDERLOCATIONS[[#This Row],[VCMIN]], 100)</f>
        <v>267</v>
      </c>
      <c r="AA1400">
        <f>Table_hqolymsql14p_BridgeInventoryLocation_BRIDGEUNDERLOCATIONS[[#This Row],[VCMIN_Inches]]-3</f>
        <v>264</v>
      </c>
      <c r="AB1400">
        <f>(TRUNC((Table_hqolymsql14p_BridgeInventoryLocation_BRIDGEUNDERLOCATIONS[[#This Row],[Reported Inches]]/12))*100) + MOD(Table_hqolymsql14p_BridgeInventoryLocation_BRIDGEUNDERLOCATIONS[[#This Row],[Reported Inches]], 12)</f>
        <v>2200</v>
      </c>
    </row>
    <row r="1401" spans="1:28" x14ac:dyDescent="0.3">
      <c r="A1401">
        <v>1400</v>
      </c>
      <c r="B1401" t="s">
        <v>1152</v>
      </c>
      <c r="C1401" t="s">
        <v>1153</v>
      </c>
      <c r="D1401" t="s">
        <v>2314</v>
      </c>
      <c r="E1401">
        <v>0.57499999999999996</v>
      </c>
      <c r="G1401">
        <v>0</v>
      </c>
      <c r="H1401" t="s">
        <v>2842</v>
      </c>
      <c r="I1401">
        <v>0.56999999999999995</v>
      </c>
      <c r="J1401" t="s">
        <v>34</v>
      </c>
      <c r="K1401">
        <v>47.594304000000001</v>
      </c>
      <c r="L1401">
        <v>-122.31989799999999</v>
      </c>
      <c r="M1401" t="s">
        <v>3955</v>
      </c>
      <c r="N1401" t="s">
        <v>1155</v>
      </c>
      <c r="O1401" t="s">
        <v>1156</v>
      </c>
      <c r="P1401">
        <v>1659</v>
      </c>
      <c r="Q1401">
        <v>2102</v>
      </c>
      <c r="R1401">
        <v>2102</v>
      </c>
      <c r="S1401">
        <v>2102</v>
      </c>
      <c r="T1401">
        <v>2102</v>
      </c>
      <c r="W1401">
        <v>9999</v>
      </c>
      <c r="X1401" t="s">
        <v>239</v>
      </c>
      <c r="Y1401">
        <v>1</v>
      </c>
      <c r="Z1401">
        <f>ROUND(Table_hqolymsql14p_BridgeInventoryLocation_BRIDGEUNDERLOCATIONS[[#This Row],[VCMIN]] / 100, 0) * 12 + MOD(Table_hqolymsql14p_BridgeInventoryLocation_BRIDGEUNDERLOCATIONS[[#This Row],[VCMIN]], 100)</f>
        <v>254</v>
      </c>
      <c r="AA1401">
        <f>Table_hqolymsql14p_BridgeInventoryLocation_BRIDGEUNDERLOCATIONS[[#This Row],[VCMIN_Inches]]-3</f>
        <v>251</v>
      </c>
      <c r="AB1401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1402" spans="1:28" x14ac:dyDescent="0.3">
      <c r="A1402">
        <v>1401</v>
      </c>
      <c r="B1402" t="s">
        <v>1792</v>
      </c>
      <c r="C1402" t="s">
        <v>1793</v>
      </c>
      <c r="D1402" t="s">
        <v>2314</v>
      </c>
      <c r="E1402">
        <v>0.52</v>
      </c>
      <c r="G1402">
        <v>0</v>
      </c>
      <c r="H1402" t="s">
        <v>3956</v>
      </c>
      <c r="I1402">
        <v>0.52</v>
      </c>
      <c r="J1402" t="s">
        <v>34</v>
      </c>
      <c r="K1402">
        <v>46.248593</v>
      </c>
      <c r="L1402">
        <v>-119.126228</v>
      </c>
      <c r="M1402" t="s">
        <v>3957</v>
      </c>
      <c r="N1402" t="s">
        <v>1795</v>
      </c>
      <c r="O1402" t="s">
        <v>123</v>
      </c>
      <c r="P1402">
        <v>307</v>
      </c>
      <c r="Q1402">
        <v>1703</v>
      </c>
      <c r="R1402">
        <v>1703</v>
      </c>
      <c r="S1402">
        <v>1703</v>
      </c>
      <c r="T1402">
        <v>1703</v>
      </c>
      <c r="W1402">
        <v>9999</v>
      </c>
      <c r="X1402" t="s">
        <v>3106</v>
      </c>
      <c r="Y1402">
        <v>1</v>
      </c>
      <c r="Z1402">
        <f>ROUND(Table_hqolymsql14p_BridgeInventoryLocation_BRIDGEUNDERLOCATIONS[[#This Row],[VCMIN]] / 100, 0) * 12 + MOD(Table_hqolymsql14p_BridgeInventoryLocation_BRIDGEUNDERLOCATIONS[[#This Row],[VCMIN]], 100)</f>
        <v>207</v>
      </c>
      <c r="AA1402">
        <f>Table_hqolymsql14p_BridgeInventoryLocation_BRIDGEUNDERLOCATIONS[[#This Row],[VCMIN_Inches]]-3</f>
        <v>204</v>
      </c>
      <c r="AB1402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403" spans="1:28" x14ac:dyDescent="0.3">
      <c r="A1403">
        <v>1402</v>
      </c>
      <c r="B1403" t="s">
        <v>1400</v>
      </c>
      <c r="C1403" t="s">
        <v>1401</v>
      </c>
      <c r="D1403" t="s">
        <v>2314</v>
      </c>
      <c r="E1403">
        <v>11.18</v>
      </c>
      <c r="G1403">
        <v>0</v>
      </c>
      <c r="H1403" t="s">
        <v>391</v>
      </c>
      <c r="I1403">
        <v>11.19</v>
      </c>
      <c r="J1403" t="s">
        <v>34</v>
      </c>
      <c r="K1403">
        <v>47.660629999999998</v>
      </c>
      <c r="L1403">
        <v>-122.13515700000001</v>
      </c>
      <c r="M1403" t="s">
        <v>1402</v>
      </c>
      <c r="N1403" t="s">
        <v>1403</v>
      </c>
      <c r="O1403" t="s">
        <v>394</v>
      </c>
      <c r="P1403">
        <v>254</v>
      </c>
      <c r="Q1403">
        <v>1607</v>
      </c>
      <c r="R1403">
        <v>1602</v>
      </c>
      <c r="S1403">
        <v>1607</v>
      </c>
      <c r="T1403">
        <v>1602</v>
      </c>
      <c r="U1403">
        <v>1810</v>
      </c>
      <c r="V1403">
        <v>1702</v>
      </c>
      <c r="W1403">
        <v>9999</v>
      </c>
      <c r="X1403" t="s">
        <v>38</v>
      </c>
      <c r="Y1403">
        <v>1</v>
      </c>
      <c r="Z1403">
        <f>ROUND(Table_hqolymsql14p_BridgeInventoryLocation_BRIDGEUNDERLOCATIONS[[#This Row],[VCMIN]] / 100, 0) * 12 + MOD(Table_hqolymsql14p_BridgeInventoryLocation_BRIDGEUNDERLOCATIONS[[#This Row],[VCMIN]], 100)</f>
        <v>194</v>
      </c>
      <c r="AA1403">
        <f>Table_hqolymsql14p_BridgeInventoryLocation_BRIDGEUNDERLOCATIONS[[#This Row],[VCMIN_Inches]]-3</f>
        <v>191</v>
      </c>
      <c r="AB1403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404" spans="1:28" x14ac:dyDescent="0.3">
      <c r="A1404">
        <v>1403</v>
      </c>
      <c r="B1404" t="s">
        <v>3191</v>
      </c>
      <c r="C1404" t="s">
        <v>3192</v>
      </c>
      <c r="D1404" t="s">
        <v>2314</v>
      </c>
      <c r="E1404">
        <v>67.92</v>
      </c>
      <c r="G1404">
        <v>0</v>
      </c>
      <c r="H1404" t="s">
        <v>92</v>
      </c>
      <c r="I1404">
        <v>67.95</v>
      </c>
      <c r="J1404" t="s">
        <v>34</v>
      </c>
      <c r="K1404">
        <v>46.305821999999999</v>
      </c>
      <c r="L1404">
        <v>-119.99911899999999</v>
      </c>
      <c r="M1404" t="s">
        <v>3193</v>
      </c>
      <c r="N1404" t="s">
        <v>3194</v>
      </c>
      <c r="O1404" t="s">
        <v>95</v>
      </c>
      <c r="P1404">
        <v>232</v>
      </c>
      <c r="Q1404">
        <v>1608</v>
      </c>
      <c r="R1404">
        <v>1603</v>
      </c>
      <c r="S1404">
        <v>1608</v>
      </c>
      <c r="T1404">
        <v>1603</v>
      </c>
      <c r="U1404">
        <v>1702</v>
      </c>
      <c r="V1404">
        <v>1700</v>
      </c>
      <c r="W1404">
        <v>9999</v>
      </c>
      <c r="X1404" t="s">
        <v>38</v>
      </c>
      <c r="Y1404">
        <v>1</v>
      </c>
      <c r="Z1404">
        <f>ROUND(Table_hqolymsql14p_BridgeInventoryLocation_BRIDGEUNDERLOCATIONS[[#This Row],[VCMIN]] / 100, 0) * 12 + MOD(Table_hqolymsql14p_BridgeInventoryLocation_BRIDGEUNDERLOCATIONS[[#This Row],[VCMIN]], 100)</f>
        <v>195</v>
      </c>
      <c r="AA1404">
        <f>Table_hqolymsql14p_BridgeInventoryLocation_BRIDGEUNDERLOCATIONS[[#This Row],[VCMIN_Inches]]-3</f>
        <v>192</v>
      </c>
      <c r="AB1404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405" spans="1:28" x14ac:dyDescent="0.3">
      <c r="A1405">
        <v>1404</v>
      </c>
      <c r="B1405" t="s">
        <v>1174</v>
      </c>
      <c r="C1405" t="s">
        <v>1175</v>
      </c>
      <c r="D1405" t="s">
        <v>2314</v>
      </c>
      <c r="E1405">
        <v>42.73</v>
      </c>
      <c r="G1405">
        <v>0</v>
      </c>
      <c r="H1405" t="s">
        <v>110</v>
      </c>
      <c r="I1405">
        <v>42.66</v>
      </c>
      <c r="J1405" t="s">
        <v>34</v>
      </c>
      <c r="K1405">
        <v>46.184072</v>
      </c>
      <c r="L1405">
        <v>-122.89741600000001</v>
      </c>
      <c r="M1405" t="s">
        <v>1176</v>
      </c>
      <c r="N1405" t="s">
        <v>1177</v>
      </c>
      <c r="O1405" t="s">
        <v>113</v>
      </c>
      <c r="P1405">
        <v>312</v>
      </c>
      <c r="Q1405">
        <v>1801</v>
      </c>
      <c r="R1405">
        <v>1705</v>
      </c>
      <c r="S1405">
        <v>1801</v>
      </c>
      <c r="T1405">
        <v>1705</v>
      </c>
      <c r="U1405">
        <v>1804</v>
      </c>
      <c r="V1405">
        <v>1710</v>
      </c>
      <c r="W1405">
        <v>9999</v>
      </c>
      <c r="X1405" t="s">
        <v>38</v>
      </c>
      <c r="Y1405">
        <v>1</v>
      </c>
      <c r="Z1405">
        <f>ROUND(Table_hqolymsql14p_BridgeInventoryLocation_BRIDGEUNDERLOCATIONS[[#This Row],[VCMIN]] / 100, 0) * 12 + MOD(Table_hqolymsql14p_BridgeInventoryLocation_BRIDGEUNDERLOCATIONS[[#This Row],[VCMIN]], 100)</f>
        <v>209</v>
      </c>
      <c r="AA1405">
        <f>Table_hqolymsql14p_BridgeInventoryLocation_BRIDGEUNDERLOCATIONS[[#This Row],[VCMIN_Inches]]-3</f>
        <v>206</v>
      </c>
      <c r="AB140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406" spans="1:28" x14ac:dyDescent="0.3">
      <c r="A1406">
        <v>1405</v>
      </c>
      <c r="B1406" t="s">
        <v>1267</v>
      </c>
      <c r="C1406" t="s">
        <v>1268</v>
      </c>
      <c r="D1406" t="s">
        <v>2314</v>
      </c>
      <c r="E1406">
        <v>0.11899999999999999</v>
      </c>
      <c r="G1406">
        <v>0</v>
      </c>
      <c r="H1406" t="s">
        <v>3958</v>
      </c>
      <c r="I1406">
        <v>0.12</v>
      </c>
      <c r="J1406" t="s">
        <v>34</v>
      </c>
      <c r="K1406">
        <v>47.675164000000002</v>
      </c>
      <c r="L1406">
        <v>-122.184612</v>
      </c>
      <c r="M1406" t="s">
        <v>3959</v>
      </c>
      <c r="N1406" t="s">
        <v>1270</v>
      </c>
      <c r="O1406" t="s">
        <v>101</v>
      </c>
      <c r="P1406">
        <v>525</v>
      </c>
      <c r="Q1406">
        <v>1604</v>
      </c>
      <c r="R1406">
        <v>1604</v>
      </c>
      <c r="S1406">
        <v>1604</v>
      </c>
      <c r="T1406">
        <v>1604</v>
      </c>
      <c r="W1406">
        <v>9999</v>
      </c>
      <c r="X1406" t="s">
        <v>89</v>
      </c>
      <c r="Y1406">
        <v>1</v>
      </c>
      <c r="Z1406">
        <f>ROUND(Table_hqolymsql14p_BridgeInventoryLocation_BRIDGEUNDERLOCATIONS[[#This Row],[VCMIN]] / 100, 0) * 12 + MOD(Table_hqolymsql14p_BridgeInventoryLocation_BRIDGEUNDERLOCATIONS[[#This Row],[VCMIN]], 100)</f>
        <v>196</v>
      </c>
      <c r="AA1406">
        <f>Table_hqolymsql14p_BridgeInventoryLocation_BRIDGEUNDERLOCATIONS[[#This Row],[VCMIN_Inches]]-3</f>
        <v>193</v>
      </c>
      <c r="AB140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407" spans="1:28" x14ac:dyDescent="0.3">
      <c r="A1407">
        <v>1406</v>
      </c>
      <c r="B1407" t="s">
        <v>1713</v>
      </c>
      <c r="C1407" t="s">
        <v>1714</v>
      </c>
      <c r="D1407" t="s">
        <v>2314</v>
      </c>
      <c r="E1407">
        <v>41.96</v>
      </c>
      <c r="G1407">
        <v>0</v>
      </c>
      <c r="H1407" t="s">
        <v>51</v>
      </c>
      <c r="I1407">
        <v>42.01</v>
      </c>
      <c r="J1407" t="s">
        <v>34</v>
      </c>
      <c r="K1407">
        <v>47.615698999999999</v>
      </c>
      <c r="L1407">
        <v>-122.711945</v>
      </c>
      <c r="M1407" t="s">
        <v>1715</v>
      </c>
      <c r="N1407" t="s">
        <v>1716</v>
      </c>
      <c r="O1407" t="s">
        <v>779</v>
      </c>
      <c r="P1407">
        <v>335</v>
      </c>
      <c r="Q1407">
        <v>1808</v>
      </c>
      <c r="R1407">
        <v>1708</v>
      </c>
      <c r="S1407">
        <v>1808</v>
      </c>
      <c r="T1407">
        <v>1708</v>
      </c>
      <c r="U1407">
        <v>1708</v>
      </c>
      <c r="V1407">
        <v>1703</v>
      </c>
      <c r="W1407">
        <v>9999</v>
      </c>
      <c r="X1407" t="s">
        <v>38</v>
      </c>
      <c r="Y1407">
        <v>1</v>
      </c>
      <c r="Z1407">
        <f>ROUND(Table_hqolymsql14p_BridgeInventoryLocation_BRIDGEUNDERLOCATIONS[[#This Row],[VCMIN]] / 100, 0) * 12 + MOD(Table_hqolymsql14p_BridgeInventoryLocation_BRIDGEUNDERLOCATIONS[[#This Row],[VCMIN]], 100)</f>
        <v>212</v>
      </c>
      <c r="AA1407">
        <f>Table_hqolymsql14p_BridgeInventoryLocation_BRIDGEUNDERLOCATIONS[[#This Row],[VCMIN_Inches]]-3</f>
        <v>209</v>
      </c>
      <c r="AB1407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408" spans="1:28" x14ac:dyDescent="0.3">
      <c r="A1408">
        <v>1407</v>
      </c>
      <c r="B1408" t="s">
        <v>2317</v>
      </c>
      <c r="C1408" t="s">
        <v>2318</v>
      </c>
      <c r="D1408" t="s">
        <v>2314</v>
      </c>
      <c r="E1408">
        <v>133.41</v>
      </c>
      <c r="G1408">
        <v>0</v>
      </c>
      <c r="H1408" t="s">
        <v>110</v>
      </c>
      <c r="I1408">
        <v>133.35</v>
      </c>
      <c r="J1408" t="s">
        <v>34</v>
      </c>
      <c r="K1408">
        <v>47.231425000000002</v>
      </c>
      <c r="L1408">
        <v>-122.440939</v>
      </c>
      <c r="M1408" t="s">
        <v>3247</v>
      </c>
      <c r="N1408" t="s">
        <v>2321</v>
      </c>
      <c r="O1408" t="s">
        <v>113</v>
      </c>
      <c r="P1408">
        <v>428</v>
      </c>
      <c r="Q1408">
        <v>2504</v>
      </c>
      <c r="R1408">
        <v>2401</v>
      </c>
      <c r="S1408">
        <v>2504</v>
      </c>
      <c r="T1408">
        <v>2401</v>
      </c>
      <c r="U1408">
        <v>2211</v>
      </c>
      <c r="V1408">
        <v>2107</v>
      </c>
      <c r="W1408">
        <v>9999</v>
      </c>
      <c r="X1408" t="s">
        <v>38</v>
      </c>
      <c r="Y1408">
        <v>1</v>
      </c>
      <c r="Z1408">
        <f>ROUND(Table_hqolymsql14p_BridgeInventoryLocation_BRIDGEUNDERLOCATIONS[[#This Row],[VCMIN]] / 100, 0) * 12 + MOD(Table_hqolymsql14p_BridgeInventoryLocation_BRIDGEUNDERLOCATIONS[[#This Row],[VCMIN]], 100)</f>
        <v>289</v>
      </c>
      <c r="AA1408">
        <f>Table_hqolymsql14p_BridgeInventoryLocation_BRIDGEUNDERLOCATIONS[[#This Row],[VCMIN_Inches]]-3</f>
        <v>286</v>
      </c>
      <c r="AB1408">
        <f>(TRUNC((Table_hqolymsql14p_BridgeInventoryLocation_BRIDGEUNDERLOCATIONS[[#This Row],[Reported Inches]]/12))*100) + MOD(Table_hqolymsql14p_BridgeInventoryLocation_BRIDGEUNDERLOCATIONS[[#This Row],[Reported Inches]], 12)</f>
        <v>2310</v>
      </c>
    </row>
    <row r="1409" spans="1:28" x14ac:dyDescent="0.3">
      <c r="A1409">
        <v>1408</v>
      </c>
      <c r="B1409" t="s">
        <v>1957</v>
      </c>
      <c r="C1409" t="s">
        <v>1958</v>
      </c>
      <c r="D1409" t="s">
        <v>2314</v>
      </c>
      <c r="E1409">
        <v>28.222000000000001</v>
      </c>
      <c r="G1409">
        <v>0</v>
      </c>
      <c r="H1409" t="s">
        <v>229</v>
      </c>
      <c r="I1409">
        <v>26.9</v>
      </c>
      <c r="J1409" t="s">
        <v>34</v>
      </c>
      <c r="K1409">
        <v>47.476055000000002</v>
      </c>
      <c r="L1409">
        <v>-122.21507699999999</v>
      </c>
      <c r="M1409" t="s">
        <v>1959</v>
      </c>
      <c r="N1409" t="s">
        <v>958</v>
      </c>
      <c r="O1409" t="s">
        <v>748</v>
      </c>
      <c r="P1409">
        <v>183</v>
      </c>
      <c r="Q1409">
        <v>1608</v>
      </c>
      <c r="R1409">
        <v>1608</v>
      </c>
      <c r="S1409">
        <v>1608</v>
      </c>
      <c r="T1409">
        <v>1608</v>
      </c>
      <c r="U1409">
        <v>1807</v>
      </c>
      <c r="V1409">
        <v>1803</v>
      </c>
      <c r="W1409">
        <v>9999</v>
      </c>
      <c r="X1409" t="s">
        <v>38</v>
      </c>
      <c r="Y1409">
        <v>1</v>
      </c>
      <c r="Z1409">
        <f>ROUND(Table_hqolymsql14p_BridgeInventoryLocation_BRIDGEUNDERLOCATIONS[[#This Row],[VCMIN]] / 100, 0) * 12 + MOD(Table_hqolymsql14p_BridgeInventoryLocation_BRIDGEUNDERLOCATIONS[[#This Row],[VCMIN]], 100)</f>
        <v>200</v>
      </c>
      <c r="AA1409">
        <f>Table_hqolymsql14p_BridgeInventoryLocation_BRIDGEUNDERLOCATIONS[[#This Row],[VCMIN_Inches]]-3</f>
        <v>197</v>
      </c>
      <c r="AB140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10" spans="1:28" x14ac:dyDescent="0.3">
      <c r="A1410">
        <v>1409</v>
      </c>
      <c r="B1410" t="s">
        <v>3960</v>
      </c>
      <c r="C1410" t="s">
        <v>3961</v>
      </c>
      <c r="D1410" t="s">
        <v>2314</v>
      </c>
      <c r="E1410">
        <v>0.186</v>
      </c>
      <c r="G1410">
        <v>0</v>
      </c>
      <c r="H1410" t="s">
        <v>3821</v>
      </c>
      <c r="I1410">
        <v>0.19</v>
      </c>
      <c r="J1410" t="s">
        <v>34</v>
      </c>
      <c r="K1410">
        <v>47.587617000000002</v>
      </c>
      <c r="L1410">
        <v>-122.232049</v>
      </c>
      <c r="M1410" t="s">
        <v>3962</v>
      </c>
      <c r="N1410" t="s">
        <v>2063</v>
      </c>
      <c r="O1410" t="s">
        <v>3963</v>
      </c>
      <c r="P1410">
        <v>32</v>
      </c>
      <c r="Q1410">
        <v>1706</v>
      </c>
      <c r="R1410">
        <v>1603</v>
      </c>
      <c r="S1410">
        <v>1706</v>
      </c>
      <c r="T1410">
        <v>1603</v>
      </c>
      <c r="W1410">
        <v>9999</v>
      </c>
      <c r="X1410" t="s">
        <v>38</v>
      </c>
      <c r="Y1410">
        <v>1</v>
      </c>
      <c r="Z1410">
        <f>ROUND(Table_hqolymsql14p_BridgeInventoryLocation_BRIDGEUNDERLOCATIONS[[#This Row],[VCMIN]] / 100, 0) * 12 + MOD(Table_hqolymsql14p_BridgeInventoryLocation_BRIDGEUNDERLOCATIONS[[#This Row],[VCMIN]], 100)</f>
        <v>195</v>
      </c>
      <c r="AA1410">
        <f>Table_hqolymsql14p_BridgeInventoryLocation_BRIDGEUNDERLOCATIONS[[#This Row],[VCMIN_Inches]]-3</f>
        <v>192</v>
      </c>
      <c r="AB141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411" spans="1:28" x14ac:dyDescent="0.3">
      <c r="A1411">
        <v>1410</v>
      </c>
      <c r="B1411" t="s">
        <v>3255</v>
      </c>
      <c r="C1411" t="s">
        <v>3256</v>
      </c>
      <c r="D1411" t="s">
        <v>2314</v>
      </c>
      <c r="E1411">
        <v>287.55799999999999</v>
      </c>
      <c r="G1411">
        <v>0</v>
      </c>
      <c r="H1411" t="s">
        <v>33</v>
      </c>
      <c r="I1411">
        <v>289.87</v>
      </c>
      <c r="J1411" t="s">
        <v>34</v>
      </c>
      <c r="K1411">
        <v>47.673983999999997</v>
      </c>
      <c r="L1411">
        <v>-117.23948900000001</v>
      </c>
      <c r="M1411" t="s">
        <v>1779</v>
      </c>
      <c r="N1411" t="s">
        <v>1780</v>
      </c>
      <c r="O1411" t="s">
        <v>37</v>
      </c>
      <c r="P1411">
        <v>118</v>
      </c>
      <c r="Q1411">
        <v>2101</v>
      </c>
      <c r="R1411">
        <v>2011</v>
      </c>
      <c r="S1411">
        <v>2101</v>
      </c>
      <c r="T1411">
        <v>2011</v>
      </c>
      <c r="U1411">
        <v>1611</v>
      </c>
      <c r="V1411">
        <v>1606</v>
      </c>
      <c r="W1411">
        <v>9999</v>
      </c>
      <c r="X1411" t="s">
        <v>38</v>
      </c>
      <c r="Y1411">
        <v>1</v>
      </c>
      <c r="Z1411">
        <f>ROUND(Table_hqolymsql14p_BridgeInventoryLocation_BRIDGEUNDERLOCATIONS[[#This Row],[VCMIN]] / 100, 0) * 12 + MOD(Table_hqolymsql14p_BridgeInventoryLocation_BRIDGEUNDERLOCATIONS[[#This Row],[VCMIN]], 100)</f>
        <v>251</v>
      </c>
      <c r="AA1411">
        <f>Table_hqolymsql14p_BridgeInventoryLocation_BRIDGEUNDERLOCATIONS[[#This Row],[VCMIN_Inches]]-3</f>
        <v>248</v>
      </c>
      <c r="AB1411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1412" spans="1:28" x14ac:dyDescent="0.3">
      <c r="A1412">
        <v>1411</v>
      </c>
      <c r="B1412" t="s">
        <v>1710</v>
      </c>
      <c r="C1412" t="s">
        <v>1711</v>
      </c>
      <c r="D1412" t="s">
        <v>2314</v>
      </c>
      <c r="E1412">
        <v>0.64</v>
      </c>
      <c r="G1412">
        <v>0</v>
      </c>
      <c r="H1412" t="s">
        <v>195</v>
      </c>
      <c r="I1412">
        <v>27.23</v>
      </c>
      <c r="J1412" t="s">
        <v>34</v>
      </c>
      <c r="K1412">
        <v>45.606313999999998</v>
      </c>
      <c r="L1412">
        <v>-122.551773</v>
      </c>
      <c r="M1412" t="s">
        <v>1712</v>
      </c>
      <c r="N1412" t="s">
        <v>270</v>
      </c>
      <c r="O1412" t="s">
        <v>198</v>
      </c>
      <c r="P1412">
        <v>715</v>
      </c>
      <c r="Q1412">
        <v>1805</v>
      </c>
      <c r="R1412">
        <v>1805</v>
      </c>
      <c r="S1412">
        <v>1805</v>
      </c>
      <c r="T1412">
        <v>1805</v>
      </c>
      <c r="U1412">
        <v>1902</v>
      </c>
      <c r="V1412">
        <v>1902</v>
      </c>
      <c r="W1412">
        <v>9999</v>
      </c>
      <c r="X1412" t="s">
        <v>38</v>
      </c>
      <c r="Y1412">
        <v>1</v>
      </c>
      <c r="Z1412">
        <f>ROUND(Table_hqolymsql14p_BridgeInventoryLocation_BRIDGEUNDERLOCATIONS[[#This Row],[VCMIN]] / 100, 0) * 12 + MOD(Table_hqolymsql14p_BridgeInventoryLocation_BRIDGEUNDERLOCATIONS[[#This Row],[VCMIN]], 100)</f>
        <v>221</v>
      </c>
      <c r="AA1412">
        <f>Table_hqolymsql14p_BridgeInventoryLocation_BRIDGEUNDERLOCATIONS[[#This Row],[VCMIN_Inches]]-3</f>
        <v>218</v>
      </c>
      <c r="AB1412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413" spans="1:28" x14ac:dyDescent="0.3">
      <c r="A1413">
        <v>1412</v>
      </c>
      <c r="B1413" t="s">
        <v>1941</v>
      </c>
      <c r="C1413" t="s">
        <v>1942</v>
      </c>
      <c r="D1413" t="s">
        <v>2314</v>
      </c>
      <c r="E1413">
        <v>50.293999999999997</v>
      </c>
      <c r="G1413">
        <v>0</v>
      </c>
      <c r="H1413" t="s">
        <v>51</v>
      </c>
      <c r="I1413">
        <v>50.34</v>
      </c>
      <c r="J1413" t="s">
        <v>34</v>
      </c>
      <c r="K1413">
        <v>47.727530999999999</v>
      </c>
      <c r="L1413">
        <v>-122.676665</v>
      </c>
      <c r="M1413" t="s">
        <v>1943</v>
      </c>
      <c r="N1413" t="s">
        <v>1944</v>
      </c>
      <c r="O1413" t="s">
        <v>779</v>
      </c>
      <c r="P1413">
        <v>255</v>
      </c>
      <c r="Q1413">
        <v>1702</v>
      </c>
      <c r="R1413">
        <v>1609</v>
      </c>
      <c r="S1413">
        <v>1702</v>
      </c>
      <c r="T1413">
        <v>1609</v>
      </c>
      <c r="U1413">
        <v>1804</v>
      </c>
      <c r="V1413">
        <v>1704</v>
      </c>
      <c r="W1413">
        <v>9999</v>
      </c>
      <c r="X1413" t="s">
        <v>38</v>
      </c>
      <c r="Y1413">
        <v>1</v>
      </c>
      <c r="Z1413">
        <f>ROUND(Table_hqolymsql14p_BridgeInventoryLocation_BRIDGEUNDERLOCATIONS[[#This Row],[VCMIN]] / 100, 0) * 12 + MOD(Table_hqolymsql14p_BridgeInventoryLocation_BRIDGEUNDERLOCATIONS[[#This Row],[VCMIN]], 100)</f>
        <v>201</v>
      </c>
      <c r="AA1413">
        <f>Table_hqolymsql14p_BridgeInventoryLocation_BRIDGEUNDERLOCATIONS[[#This Row],[VCMIN_Inches]]-3</f>
        <v>198</v>
      </c>
      <c r="AB1413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414" spans="1:28" x14ac:dyDescent="0.3">
      <c r="A1414">
        <v>1413</v>
      </c>
      <c r="B1414" t="s">
        <v>3964</v>
      </c>
      <c r="C1414" t="s">
        <v>3965</v>
      </c>
      <c r="D1414" t="s">
        <v>2314</v>
      </c>
      <c r="E1414">
        <v>0.48399999999999999</v>
      </c>
      <c r="G1414">
        <v>0</v>
      </c>
      <c r="H1414" t="s">
        <v>2931</v>
      </c>
      <c r="I1414">
        <v>5.12</v>
      </c>
      <c r="J1414" t="s">
        <v>34</v>
      </c>
      <c r="K1414">
        <v>47.813938999999998</v>
      </c>
      <c r="L1414">
        <v>-122.2923</v>
      </c>
      <c r="M1414" t="s">
        <v>3966</v>
      </c>
      <c r="N1414" t="s">
        <v>3547</v>
      </c>
      <c r="O1414" t="s">
        <v>2933</v>
      </c>
      <c r="P1414">
        <v>269</v>
      </c>
      <c r="Q1414">
        <v>3010</v>
      </c>
      <c r="R1414">
        <v>3010</v>
      </c>
      <c r="S1414">
        <v>3010</v>
      </c>
      <c r="T1414">
        <v>3010</v>
      </c>
      <c r="W1414">
        <v>9999</v>
      </c>
      <c r="X1414" t="s">
        <v>38</v>
      </c>
      <c r="Y1414">
        <v>1</v>
      </c>
      <c r="Z1414">
        <f>ROUND(Table_hqolymsql14p_BridgeInventoryLocation_BRIDGEUNDERLOCATIONS[[#This Row],[VCMIN]] / 100, 0) * 12 + MOD(Table_hqolymsql14p_BridgeInventoryLocation_BRIDGEUNDERLOCATIONS[[#This Row],[VCMIN]], 100)</f>
        <v>370</v>
      </c>
      <c r="AA1414">
        <f>Table_hqolymsql14p_BridgeInventoryLocation_BRIDGEUNDERLOCATIONS[[#This Row],[VCMIN_Inches]]-3</f>
        <v>367</v>
      </c>
      <c r="AB1414">
        <f>(TRUNC((Table_hqolymsql14p_BridgeInventoryLocation_BRIDGEUNDERLOCATIONS[[#This Row],[Reported Inches]]/12))*100) + MOD(Table_hqolymsql14p_BridgeInventoryLocation_BRIDGEUNDERLOCATIONS[[#This Row],[Reported Inches]], 12)</f>
        <v>3007</v>
      </c>
    </row>
    <row r="1415" spans="1:28" x14ac:dyDescent="0.3">
      <c r="A1415">
        <v>1414</v>
      </c>
      <c r="B1415" t="s">
        <v>370</v>
      </c>
      <c r="C1415" t="s">
        <v>371</v>
      </c>
      <c r="D1415" t="s">
        <v>2314</v>
      </c>
      <c r="E1415">
        <v>186.49</v>
      </c>
      <c r="G1415">
        <v>0</v>
      </c>
      <c r="H1415" t="s">
        <v>110</v>
      </c>
      <c r="I1415">
        <v>186.43</v>
      </c>
      <c r="J1415" t="s">
        <v>34</v>
      </c>
      <c r="K1415">
        <v>47.881925000000003</v>
      </c>
      <c r="L1415">
        <v>-122.23330199999999</v>
      </c>
      <c r="M1415" t="s">
        <v>372</v>
      </c>
      <c r="N1415" t="s">
        <v>373</v>
      </c>
      <c r="O1415" t="s">
        <v>113</v>
      </c>
      <c r="P1415">
        <v>344</v>
      </c>
      <c r="Q1415">
        <v>1708</v>
      </c>
      <c r="R1415">
        <v>1604</v>
      </c>
      <c r="S1415">
        <v>1708</v>
      </c>
      <c r="T1415">
        <v>1604</v>
      </c>
      <c r="U1415">
        <v>1703</v>
      </c>
      <c r="V1415">
        <v>1605</v>
      </c>
      <c r="W1415">
        <v>9999</v>
      </c>
      <c r="X1415" t="s">
        <v>38</v>
      </c>
      <c r="Y1415">
        <v>1</v>
      </c>
      <c r="Z1415">
        <f>ROUND(Table_hqolymsql14p_BridgeInventoryLocation_BRIDGEUNDERLOCATIONS[[#This Row],[VCMIN]] / 100, 0) * 12 + MOD(Table_hqolymsql14p_BridgeInventoryLocation_BRIDGEUNDERLOCATIONS[[#This Row],[VCMIN]], 100)</f>
        <v>196</v>
      </c>
      <c r="AA1415">
        <f>Table_hqolymsql14p_BridgeInventoryLocation_BRIDGEUNDERLOCATIONS[[#This Row],[VCMIN_Inches]]-3</f>
        <v>193</v>
      </c>
      <c r="AB141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416" spans="1:28" x14ac:dyDescent="0.3">
      <c r="A1416">
        <v>1415</v>
      </c>
      <c r="B1416" t="s">
        <v>3967</v>
      </c>
      <c r="C1416" t="s">
        <v>3968</v>
      </c>
      <c r="D1416" t="s">
        <v>2314</v>
      </c>
      <c r="E1416">
        <v>0</v>
      </c>
      <c r="G1416">
        <v>0</v>
      </c>
      <c r="H1416" t="s">
        <v>51</v>
      </c>
      <c r="I1416">
        <v>0</v>
      </c>
      <c r="J1416" t="s">
        <v>34</v>
      </c>
      <c r="K1416">
        <v>47.180686000000001</v>
      </c>
      <c r="L1416">
        <v>-123.099086</v>
      </c>
      <c r="M1416" t="s">
        <v>3969</v>
      </c>
      <c r="N1416" t="s">
        <v>107</v>
      </c>
      <c r="O1416" t="s">
        <v>779</v>
      </c>
      <c r="P1416">
        <v>134</v>
      </c>
      <c r="Q1416">
        <v>2102</v>
      </c>
      <c r="R1416">
        <v>2102</v>
      </c>
      <c r="S1416">
        <v>2102</v>
      </c>
      <c r="T1416">
        <v>2102</v>
      </c>
      <c r="W1416">
        <v>9999</v>
      </c>
      <c r="X1416" t="s">
        <v>38</v>
      </c>
      <c r="Y1416">
        <v>1</v>
      </c>
      <c r="Z1416">
        <f>ROUND(Table_hqolymsql14p_BridgeInventoryLocation_BRIDGEUNDERLOCATIONS[[#This Row],[VCMIN]] / 100, 0) * 12 + MOD(Table_hqolymsql14p_BridgeInventoryLocation_BRIDGEUNDERLOCATIONS[[#This Row],[VCMIN]], 100)</f>
        <v>254</v>
      </c>
      <c r="AA1416">
        <f>Table_hqolymsql14p_BridgeInventoryLocation_BRIDGEUNDERLOCATIONS[[#This Row],[VCMIN_Inches]]-3</f>
        <v>251</v>
      </c>
      <c r="AB1416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1417" spans="1:28" x14ac:dyDescent="0.3">
      <c r="A1417">
        <v>1416</v>
      </c>
      <c r="B1417" t="s">
        <v>3970</v>
      </c>
      <c r="C1417" t="s">
        <v>3971</v>
      </c>
      <c r="D1417" t="s">
        <v>2314</v>
      </c>
      <c r="E1417">
        <v>169.72800000000001</v>
      </c>
      <c r="G1417">
        <v>0</v>
      </c>
      <c r="H1417" t="s">
        <v>3094</v>
      </c>
      <c r="I1417">
        <v>184.95</v>
      </c>
      <c r="J1417" t="s">
        <v>34</v>
      </c>
      <c r="K1417">
        <v>47.558951999999998</v>
      </c>
      <c r="L1417">
        <v>-120.59271200000001</v>
      </c>
      <c r="M1417" t="s">
        <v>3972</v>
      </c>
      <c r="N1417" t="s">
        <v>616</v>
      </c>
      <c r="O1417" t="s">
        <v>1694</v>
      </c>
      <c r="P1417">
        <v>173</v>
      </c>
      <c r="Q1417">
        <v>1702</v>
      </c>
      <c r="R1417">
        <v>1610</v>
      </c>
      <c r="S1417">
        <v>1702</v>
      </c>
      <c r="T1417">
        <v>1610</v>
      </c>
      <c r="W1417">
        <v>9999</v>
      </c>
      <c r="X1417" t="s">
        <v>38</v>
      </c>
      <c r="Y1417">
        <v>1</v>
      </c>
      <c r="Z1417">
        <f>ROUND(Table_hqolymsql14p_BridgeInventoryLocation_BRIDGEUNDERLOCATIONS[[#This Row],[VCMIN]] / 100, 0) * 12 + MOD(Table_hqolymsql14p_BridgeInventoryLocation_BRIDGEUNDERLOCATIONS[[#This Row],[VCMIN]], 100)</f>
        <v>202</v>
      </c>
      <c r="AA1417">
        <f>Table_hqolymsql14p_BridgeInventoryLocation_BRIDGEUNDERLOCATIONS[[#This Row],[VCMIN_Inches]]-3</f>
        <v>199</v>
      </c>
      <c r="AB141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418" spans="1:28" x14ac:dyDescent="0.3">
      <c r="A1418">
        <v>1417</v>
      </c>
      <c r="B1418" t="s">
        <v>1414</v>
      </c>
      <c r="C1418" t="s">
        <v>1415</v>
      </c>
      <c r="D1418" t="s">
        <v>2314</v>
      </c>
      <c r="E1418">
        <v>0.3</v>
      </c>
      <c r="G1418">
        <v>0</v>
      </c>
      <c r="H1418" t="s">
        <v>296</v>
      </c>
      <c r="I1418">
        <v>0.3</v>
      </c>
      <c r="J1418" t="s">
        <v>34</v>
      </c>
      <c r="K1418">
        <v>45.620665000000002</v>
      </c>
      <c r="L1418">
        <v>-122.66678899999999</v>
      </c>
      <c r="M1418" t="s">
        <v>1416</v>
      </c>
      <c r="N1418" t="s">
        <v>1417</v>
      </c>
      <c r="O1418" t="s">
        <v>298</v>
      </c>
      <c r="P1418">
        <v>190</v>
      </c>
      <c r="Q1418">
        <v>2003</v>
      </c>
      <c r="R1418">
        <v>2003</v>
      </c>
      <c r="S1418">
        <v>2003</v>
      </c>
      <c r="T1418">
        <v>2003</v>
      </c>
      <c r="U1418">
        <v>2003</v>
      </c>
      <c r="V1418">
        <v>2003</v>
      </c>
      <c r="W1418">
        <v>9999</v>
      </c>
      <c r="X1418" t="s">
        <v>38</v>
      </c>
      <c r="Y1418">
        <v>1</v>
      </c>
      <c r="Z1418">
        <f>ROUND(Table_hqolymsql14p_BridgeInventoryLocation_BRIDGEUNDERLOCATIONS[[#This Row],[VCMIN]] / 100, 0) * 12 + MOD(Table_hqolymsql14p_BridgeInventoryLocation_BRIDGEUNDERLOCATIONS[[#This Row],[VCMIN]], 100)</f>
        <v>243</v>
      </c>
      <c r="AA1418">
        <f>Table_hqolymsql14p_BridgeInventoryLocation_BRIDGEUNDERLOCATIONS[[#This Row],[VCMIN_Inches]]-3</f>
        <v>240</v>
      </c>
      <c r="AB1418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1419" spans="1:28" x14ac:dyDescent="0.3">
      <c r="A1419">
        <v>1418</v>
      </c>
      <c r="B1419" t="s">
        <v>2553</v>
      </c>
      <c r="C1419" t="s">
        <v>2554</v>
      </c>
      <c r="D1419" t="s">
        <v>2314</v>
      </c>
      <c r="E1419">
        <v>109.55</v>
      </c>
      <c r="G1419">
        <v>0</v>
      </c>
      <c r="H1419" t="s">
        <v>92</v>
      </c>
      <c r="I1419">
        <v>109.58</v>
      </c>
      <c r="J1419" t="s">
        <v>34</v>
      </c>
      <c r="K1419">
        <v>46.188986</v>
      </c>
      <c r="L1419">
        <v>-119.257974</v>
      </c>
      <c r="M1419" t="s">
        <v>2555</v>
      </c>
      <c r="N1419" t="s">
        <v>2556</v>
      </c>
      <c r="O1419" t="s">
        <v>95</v>
      </c>
      <c r="P1419">
        <v>246</v>
      </c>
      <c r="Q1419">
        <v>2203</v>
      </c>
      <c r="R1419">
        <v>2108</v>
      </c>
      <c r="S1419">
        <v>2203</v>
      </c>
      <c r="T1419">
        <v>2108</v>
      </c>
      <c r="U1419">
        <v>2100</v>
      </c>
      <c r="V1419">
        <v>2010</v>
      </c>
      <c r="W1419">
        <v>9999</v>
      </c>
      <c r="X1419" t="s">
        <v>38</v>
      </c>
      <c r="Y1419">
        <v>1</v>
      </c>
      <c r="Z1419">
        <f>ROUND(Table_hqolymsql14p_BridgeInventoryLocation_BRIDGEUNDERLOCATIONS[[#This Row],[VCMIN]] / 100, 0) * 12 + MOD(Table_hqolymsql14p_BridgeInventoryLocation_BRIDGEUNDERLOCATIONS[[#This Row],[VCMIN]], 100)</f>
        <v>260</v>
      </c>
      <c r="AA1419">
        <f>Table_hqolymsql14p_BridgeInventoryLocation_BRIDGEUNDERLOCATIONS[[#This Row],[VCMIN_Inches]]-3</f>
        <v>257</v>
      </c>
      <c r="AB1419">
        <f>(TRUNC((Table_hqolymsql14p_BridgeInventoryLocation_BRIDGEUNDERLOCATIONS[[#This Row],[Reported Inches]]/12))*100) + MOD(Table_hqolymsql14p_BridgeInventoryLocation_BRIDGEUNDERLOCATIONS[[#This Row],[Reported Inches]], 12)</f>
        <v>2105</v>
      </c>
    </row>
    <row r="1420" spans="1:28" x14ac:dyDescent="0.3">
      <c r="A1420">
        <v>1419</v>
      </c>
      <c r="B1420" t="s">
        <v>2067</v>
      </c>
      <c r="C1420" t="s">
        <v>2068</v>
      </c>
      <c r="D1420" t="s">
        <v>2314</v>
      </c>
      <c r="E1420">
        <v>4.4400000000000004</v>
      </c>
      <c r="G1420">
        <v>0</v>
      </c>
      <c r="H1420" t="s">
        <v>79</v>
      </c>
      <c r="I1420">
        <v>4.4400000000000004</v>
      </c>
      <c r="J1420" t="s">
        <v>34</v>
      </c>
      <c r="K1420">
        <v>45.655788999999999</v>
      </c>
      <c r="L1420">
        <v>-122.57731200000001</v>
      </c>
      <c r="M1420" t="s">
        <v>2069</v>
      </c>
      <c r="N1420" t="s">
        <v>2070</v>
      </c>
      <c r="O1420" t="s">
        <v>188</v>
      </c>
      <c r="P1420">
        <v>318</v>
      </c>
      <c r="Q1420">
        <v>1603</v>
      </c>
      <c r="R1420">
        <v>1603</v>
      </c>
      <c r="S1420">
        <v>1603</v>
      </c>
      <c r="T1420">
        <v>1603</v>
      </c>
      <c r="U1420">
        <v>1603</v>
      </c>
      <c r="V1420">
        <v>1603</v>
      </c>
      <c r="W1420">
        <v>9999</v>
      </c>
      <c r="X1420" t="s">
        <v>38</v>
      </c>
      <c r="Y1420">
        <v>1</v>
      </c>
      <c r="Z1420">
        <f>ROUND(Table_hqolymsql14p_BridgeInventoryLocation_BRIDGEUNDERLOCATIONS[[#This Row],[VCMIN]] / 100, 0) * 12 + MOD(Table_hqolymsql14p_BridgeInventoryLocation_BRIDGEUNDERLOCATIONS[[#This Row],[VCMIN]], 100)</f>
        <v>195</v>
      </c>
      <c r="AA1420">
        <f>Table_hqolymsql14p_BridgeInventoryLocation_BRIDGEUNDERLOCATIONS[[#This Row],[VCMIN_Inches]]-3</f>
        <v>192</v>
      </c>
      <c r="AB142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421" spans="1:28" x14ac:dyDescent="0.3">
      <c r="A1421">
        <v>1420</v>
      </c>
      <c r="B1421" t="s">
        <v>3973</v>
      </c>
      <c r="C1421" t="s">
        <v>3974</v>
      </c>
      <c r="D1421" t="s">
        <v>2314</v>
      </c>
      <c r="E1421">
        <v>347.1</v>
      </c>
      <c r="G1421">
        <v>0</v>
      </c>
      <c r="H1421" t="s">
        <v>104</v>
      </c>
      <c r="I1421">
        <v>348.07</v>
      </c>
      <c r="J1421" t="s">
        <v>34</v>
      </c>
      <c r="K1421">
        <v>47.191406000000001</v>
      </c>
      <c r="L1421">
        <v>-123.115998</v>
      </c>
      <c r="M1421" t="s">
        <v>3975</v>
      </c>
      <c r="N1421" t="s">
        <v>3976</v>
      </c>
      <c r="O1421" t="s">
        <v>107</v>
      </c>
      <c r="P1421">
        <v>251</v>
      </c>
      <c r="Q1421">
        <v>1702</v>
      </c>
      <c r="R1421">
        <v>1610</v>
      </c>
      <c r="S1421">
        <v>1702</v>
      </c>
      <c r="T1421">
        <v>1610</v>
      </c>
      <c r="W1421">
        <v>9999</v>
      </c>
      <c r="X1421" t="s">
        <v>38</v>
      </c>
      <c r="Y1421">
        <v>1</v>
      </c>
      <c r="Z1421">
        <f>ROUND(Table_hqolymsql14p_BridgeInventoryLocation_BRIDGEUNDERLOCATIONS[[#This Row],[VCMIN]] / 100, 0) * 12 + MOD(Table_hqolymsql14p_BridgeInventoryLocation_BRIDGEUNDERLOCATIONS[[#This Row],[VCMIN]], 100)</f>
        <v>202</v>
      </c>
      <c r="AA1421">
        <f>Table_hqolymsql14p_BridgeInventoryLocation_BRIDGEUNDERLOCATIONS[[#This Row],[VCMIN_Inches]]-3</f>
        <v>199</v>
      </c>
      <c r="AB142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422" spans="1:28" x14ac:dyDescent="0.3">
      <c r="A1422">
        <v>1421</v>
      </c>
      <c r="B1422" t="s">
        <v>2460</v>
      </c>
      <c r="C1422" t="s">
        <v>2461</v>
      </c>
      <c r="D1422" t="s">
        <v>2314</v>
      </c>
      <c r="E1422">
        <v>0.32300000000000001</v>
      </c>
      <c r="G1422">
        <v>0</v>
      </c>
      <c r="H1422" t="s">
        <v>2781</v>
      </c>
      <c r="I1422">
        <v>0.32</v>
      </c>
      <c r="J1422" t="s">
        <v>34</v>
      </c>
      <c r="K1422">
        <v>45.623578000000002</v>
      </c>
      <c r="L1422">
        <v>-122.670568</v>
      </c>
      <c r="M1422" t="s">
        <v>3977</v>
      </c>
      <c r="N1422" t="s">
        <v>422</v>
      </c>
      <c r="O1422" t="s">
        <v>113</v>
      </c>
      <c r="P1422">
        <v>390</v>
      </c>
      <c r="Q1422">
        <v>1608</v>
      </c>
      <c r="R1422">
        <v>1608</v>
      </c>
      <c r="S1422">
        <v>1608</v>
      </c>
      <c r="T1422">
        <v>1608</v>
      </c>
      <c r="W1422">
        <v>9999</v>
      </c>
      <c r="X1422" t="s">
        <v>89</v>
      </c>
      <c r="Y1422">
        <v>1</v>
      </c>
      <c r="Z1422">
        <f>ROUND(Table_hqolymsql14p_BridgeInventoryLocation_BRIDGEUNDERLOCATIONS[[#This Row],[VCMIN]] / 100, 0) * 12 + MOD(Table_hqolymsql14p_BridgeInventoryLocation_BRIDGEUNDERLOCATIONS[[#This Row],[VCMIN]], 100)</f>
        <v>200</v>
      </c>
      <c r="AA1422">
        <f>Table_hqolymsql14p_BridgeInventoryLocation_BRIDGEUNDERLOCATIONS[[#This Row],[VCMIN_Inches]]-3</f>
        <v>197</v>
      </c>
      <c r="AB142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23" spans="1:28" x14ac:dyDescent="0.3">
      <c r="A1423">
        <v>1422</v>
      </c>
      <c r="B1423" t="s">
        <v>2269</v>
      </c>
      <c r="C1423" t="s">
        <v>2270</v>
      </c>
      <c r="D1423" t="s">
        <v>2314</v>
      </c>
      <c r="E1423">
        <v>0.4</v>
      </c>
      <c r="G1423">
        <v>0</v>
      </c>
      <c r="H1423" t="s">
        <v>3978</v>
      </c>
      <c r="I1423">
        <v>0.4</v>
      </c>
      <c r="J1423" t="s">
        <v>34</v>
      </c>
      <c r="K1423">
        <v>47.920653000000001</v>
      </c>
      <c r="L1423">
        <v>-122.206245</v>
      </c>
      <c r="M1423" t="s">
        <v>3979</v>
      </c>
      <c r="N1423" t="s">
        <v>2272</v>
      </c>
      <c r="O1423" t="s">
        <v>2273</v>
      </c>
      <c r="P1423">
        <v>1043</v>
      </c>
      <c r="Q1423">
        <v>3604</v>
      </c>
      <c r="R1423">
        <v>3604</v>
      </c>
      <c r="U1423">
        <v>3604</v>
      </c>
      <c r="V1423">
        <v>3604</v>
      </c>
      <c r="W1423">
        <v>9999</v>
      </c>
      <c r="X1423" t="s">
        <v>89</v>
      </c>
      <c r="Y1423">
        <v>1</v>
      </c>
      <c r="Z1423">
        <f>ROUND(Table_hqolymsql14p_BridgeInventoryLocation_BRIDGEUNDERLOCATIONS[[#This Row],[VCMIN]] / 100, 0) * 12 + MOD(Table_hqolymsql14p_BridgeInventoryLocation_BRIDGEUNDERLOCATIONS[[#This Row],[VCMIN]], 100)</f>
        <v>436</v>
      </c>
      <c r="AA1423">
        <f>Table_hqolymsql14p_BridgeInventoryLocation_BRIDGEUNDERLOCATIONS[[#This Row],[VCMIN_Inches]]-3</f>
        <v>433</v>
      </c>
      <c r="AB1423">
        <f>(TRUNC((Table_hqolymsql14p_BridgeInventoryLocation_BRIDGEUNDERLOCATIONS[[#This Row],[Reported Inches]]/12))*100) + MOD(Table_hqolymsql14p_BridgeInventoryLocation_BRIDGEUNDERLOCATIONS[[#This Row],[Reported Inches]], 12)</f>
        <v>3601</v>
      </c>
    </row>
    <row r="1424" spans="1:28" x14ac:dyDescent="0.3">
      <c r="A1424">
        <v>1423</v>
      </c>
      <c r="B1424" t="s">
        <v>2524</v>
      </c>
      <c r="C1424" t="s">
        <v>2525</v>
      </c>
      <c r="D1424" t="s">
        <v>2314</v>
      </c>
      <c r="E1424">
        <v>16.190000000000001</v>
      </c>
      <c r="G1424">
        <v>0</v>
      </c>
      <c r="H1424" t="s">
        <v>33</v>
      </c>
      <c r="I1424">
        <v>18.12</v>
      </c>
      <c r="J1424" t="s">
        <v>34</v>
      </c>
      <c r="K1424">
        <v>47.531809000000003</v>
      </c>
      <c r="L1424">
        <v>-122.02164500000001</v>
      </c>
      <c r="M1424" t="s">
        <v>986</v>
      </c>
      <c r="N1424" t="s">
        <v>37</v>
      </c>
      <c r="O1424" t="s">
        <v>2526</v>
      </c>
      <c r="P1424">
        <v>419</v>
      </c>
      <c r="Q1424">
        <v>2206</v>
      </c>
      <c r="R1424">
        <v>1708</v>
      </c>
      <c r="S1424">
        <v>2206</v>
      </c>
      <c r="T1424">
        <v>1708</v>
      </c>
      <c r="U1424">
        <v>2310</v>
      </c>
      <c r="V1424">
        <v>2202</v>
      </c>
      <c r="W1424">
        <v>9999</v>
      </c>
      <c r="X1424" t="s">
        <v>38</v>
      </c>
      <c r="Y1424">
        <v>1</v>
      </c>
      <c r="Z1424">
        <f>ROUND(Table_hqolymsql14p_BridgeInventoryLocation_BRIDGEUNDERLOCATIONS[[#This Row],[VCMIN]] / 100, 0) * 12 + MOD(Table_hqolymsql14p_BridgeInventoryLocation_BRIDGEUNDERLOCATIONS[[#This Row],[VCMIN]], 100)</f>
        <v>212</v>
      </c>
      <c r="AA1424">
        <f>Table_hqolymsql14p_BridgeInventoryLocation_BRIDGEUNDERLOCATIONS[[#This Row],[VCMIN_Inches]]-3</f>
        <v>209</v>
      </c>
      <c r="AB1424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425" spans="1:28" x14ac:dyDescent="0.3">
      <c r="A1425">
        <v>1424</v>
      </c>
      <c r="B1425" t="s">
        <v>767</v>
      </c>
      <c r="C1425" t="s">
        <v>768</v>
      </c>
      <c r="D1425" t="s">
        <v>2314</v>
      </c>
      <c r="E1425">
        <v>0.13900000000000001</v>
      </c>
      <c r="G1425">
        <v>0</v>
      </c>
      <c r="H1425" t="s">
        <v>3980</v>
      </c>
      <c r="I1425">
        <v>0.14000000000000001</v>
      </c>
      <c r="J1425" t="s">
        <v>34</v>
      </c>
      <c r="K1425">
        <v>47.669676000000003</v>
      </c>
      <c r="L1425">
        <v>-122.18651300000001</v>
      </c>
      <c r="M1425" t="s">
        <v>3981</v>
      </c>
      <c r="N1425" t="s">
        <v>770</v>
      </c>
      <c r="O1425" t="s">
        <v>101</v>
      </c>
      <c r="P1425">
        <v>424</v>
      </c>
      <c r="Q1425">
        <v>1700</v>
      </c>
      <c r="R1425">
        <v>1607</v>
      </c>
      <c r="S1425">
        <v>1700</v>
      </c>
      <c r="T1425">
        <v>1607</v>
      </c>
      <c r="W1425">
        <v>9999</v>
      </c>
      <c r="X1425" t="s">
        <v>89</v>
      </c>
      <c r="Y1425">
        <v>1</v>
      </c>
      <c r="Z1425">
        <f>ROUND(Table_hqolymsql14p_BridgeInventoryLocation_BRIDGEUNDERLOCATIONS[[#This Row],[VCMIN]] / 100, 0) * 12 + MOD(Table_hqolymsql14p_BridgeInventoryLocation_BRIDGEUNDERLOCATIONS[[#This Row],[VCMIN]], 100)</f>
        <v>199</v>
      </c>
      <c r="AA1425">
        <f>Table_hqolymsql14p_BridgeInventoryLocation_BRIDGEUNDERLOCATIONS[[#This Row],[VCMIN_Inches]]-3</f>
        <v>196</v>
      </c>
      <c r="AB142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426" spans="1:28" x14ac:dyDescent="0.3">
      <c r="A1426">
        <v>1425</v>
      </c>
      <c r="B1426" t="s">
        <v>3982</v>
      </c>
      <c r="C1426" t="s">
        <v>3983</v>
      </c>
      <c r="D1426" t="s">
        <v>2314</v>
      </c>
      <c r="E1426">
        <v>6.1360000000000001</v>
      </c>
      <c r="G1426">
        <v>0</v>
      </c>
      <c r="H1426" t="s">
        <v>2874</v>
      </c>
      <c r="I1426">
        <v>6.15</v>
      </c>
      <c r="J1426" t="s">
        <v>34</v>
      </c>
      <c r="K1426">
        <v>46.069623999999997</v>
      </c>
      <c r="L1426">
        <v>-118.35647</v>
      </c>
      <c r="M1426" t="s">
        <v>3984</v>
      </c>
      <c r="N1426" t="s">
        <v>365</v>
      </c>
      <c r="O1426" t="s">
        <v>3985</v>
      </c>
      <c r="P1426">
        <v>224</v>
      </c>
      <c r="Q1426">
        <v>2304</v>
      </c>
      <c r="R1426">
        <v>2304</v>
      </c>
      <c r="S1426">
        <v>2304</v>
      </c>
      <c r="T1426">
        <v>2304</v>
      </c>
      <c r="W1426">
        <v>9999</v>
      </c>
      <c r="X1426" t="s">
        <v>38</v>
      </c>
      <c r="Y1426">
        <v>1</v>
      </c>
      <c r="Z1426">
        <f>ROUND(Table_hqolymsql14p_BridgeInventoryLocation_BRIDGEUNDERLOCATIONS[[#This Row],[VCMIN]] / 100, 0) * 12 + MOD(Table_hqolymsql14p_BridgeInventoryLocation_BRIDGEUNDERLOCATIONS[[#This Row],[VCMIN]], 100)</f>
        <v>280</v>
      </c>
      <c r="AA1426">
        <f>Table_hqolymsql14p_BridgeInventoryLocation_BRIDGEUNDERLOCATIONS[[#This Row],[VCMIN_Inches]]-3</f>
        <v>277</v>
      </c>
      <c r="AB1426">
        <f>(TRUNC((Table_hqolymsql14p_BridgeInventoryLocation_BRIDGEUNDERLOCATIONS[[#This Row],[Reported Inches]]/12))*100) + MOD(Table_hqolymsql14p_BridgeInventoryLocation_BRIDGEUNDERLOCATIONS[[#This Row],[Reported Inches]], 12)</f>
        <v>2301</v>
      </c>
    </row>
    <row r="1427" spans="1:28" x14ac:dyDescent="0.3">
      <c r="A1427">
        <v>1426</v>
      </c>
      <c r="B1427" t="s">
        <v>3986</v>
      </c>
      <c r="C1427" t="s">
        <v>3987</v>
      </c>
      <c r="D1427" t="s">
        <v>2314</v>
      </c>
      <c r="E1427">
        <v>0.81599999999999995</v>
      </c>
      <c r="G1427">
        <v>0</v>
      </c>
      <c r="H1427" t="s">
        <v>3988</v>
      </c>
      <c r="I1427">
        <v>0.82</v>
      </c>
      <c r="J1427" t="s">
        <v>34</v>
      </c>
      <c r="K1427">
        <v>46.968142999999998</v>
      </c>
      <c r="L1427">
        <v>-120.510116</v>
      </c>
      <c r="M1427" t="s">
        <v>3989</v>
      </c>
      <c r="N1427" t="s">
        <v>3990</v>
      </c>
      <c r="O1427" t="s">
        <v>2384</v>
      </c>
      <c r="P1427">
        <v>308</v>
      </c>
      <c r="Q1427">
        <v>1800</v>
      </c>
      <c r="R1427">
        <v>1605</v>
      </c>
      <c r="S1427">
        <v>1800</v>
      </c>
      <c r="T1427">
        <v>1605</v>
      </c>
      <c r="W1427">
        <v>9999</v>
      </c>
      <c r="X1427" t="s">
        <v>38</v>
      </c>
      <c r="Y1427">
        <v>1</v>
      </c>
      <c r="Z1427">
        <f>ROUND(Table_hqolymsql14p_BridgeInventoryLocation_BRIDGEUNDERLOCATIONS[[#This Row],[VCMIN]] / 100, 0) * 12 + MOD(Table_hqolymsql14p_BridgeInventoryLocation_BRIDGEUNDERLOCATIONS[[#This Row],[VCMIN]], 100)</f>
        <v>197</v>
      </c>
      <c r="AA1427">
        <f>Table_hqolymsql14p_BridgeInventoryLocation_BRIDGEUNDERLOCATIONS[[#This Row],[VCMIN_Inches]]-3</f>
        <v>194</v>
      </c>
      <c r="AB1427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428" spans="1:28" x14ac:dyDescent="0.3">
      <c r="A1428">
        <v>1427</v>
      </c>
      <c r="B1428" t="s">
        <v>3991</v>
      </c>
      <c r="C1428" t="s">
        <v>3992</v>
      </c>
      <c r="D1428" t="s">
        <v>2314</v>
      </c>
      <c r="E1428">
        <v>6.3E-2</v>
      </c>
      <c r="G1428">
        <v>0</v>
      </c>
      <c r="H1428" t="s">
        <v>3993</v>
      </c>
      <c r="I1428">
        <v>0.06</v>
      </c>
      <c r="J1428" t="s">
        <v>34</v>
      </c>
      <c r="K1428">
        <v>47.794919</v>
      </c>
      <c r="L1428">
        <v>-122.495366</v>
      </c>
      <c r="M1428" t="s">
        <v>3994</v>
      </c>
      <c r="N1428" t="s">
        <v>491</v>
      </c>
      <c r="O1428" t="s">
        <v>3995</v>
      </c>
      <c r="P1428">
        <v>638</v>
      </c>
      <c r="Q1428">
        <v>1510</v>
      </c>
      <c r="R1428">
        <v>1510</v>
      </c>
      <c r="S1428">
        <v>1510</v>
      </c>
      <c r="T1428">
        <v>1510</v>
      </c>
      <c r="W1428">
        <v>9999</v>
      </c>
      <c r="X1428" t="s">
        <v>38</v>
      </c>
      <c r="Y1428">
        <v>1</v>
      </c>
      <c r="Z1428">
        <f>ROUND(Table_hqolymsql14p_BridgeInventoryLocation_BRIDGEUNDERLOCATIONS[[#This Row],[VCMIN]] / 100, 0) * 12 + MOD(Table_hqolymsql14p_BridgeInventoryLocation_BRIDGEUNDERLOCATIONS[[#This Row],[VCMIN]], 100)</f>
        <v>190</v>
      </c>
      <c r="AA1428">
        <f>Table_hqolymsql14p_BridgeInventoryLocation_BRIDGEUNDERLOCATIONS[[#This Row],[VCMIN_Inches]]-3</f>
        <v>187</v>
      </c>
      <c r="AB1428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429" spans="1:28" x14ac:dyDescent="0.3">
      <c r="A1429">
        <v>1428</v>
      </c>
      <c r="B1429" t="s">
        <v>3996</v>
      </c>
      <c r="C1429" t="s">
        <v>3997</v>
      </c>
      <c r="D1429" t="s">
        <v>2314</v>
      </c>
      <c r="E1429">
        <v>188.70099999999999</v>
      </c>
      <c r="G1429">
        <v>0</v>
      </c>
      <c r="H1429" t="s">
        <v>362</v>
      </c>
      <c r="I1429">
        <v>188.99</v>
      </c>
      <c r="J1429" t="s">
        <v>34</v>
      </c>
      <c r="K1429">
        <v>46.732999</v>
      </c>
      <c r="L1429">
        <v>-120.71731200000001</v>
      </c>
      <c r="M1429" t="s">
        <v>3998</v>
      </c>
      <c r="N1429" t="s">
        <v>3999</v>
      </c>
      <c r="O1429" t="s">
        <v>365</v>
      </c>
      <c r="P1429">
        <v>118</v>
      </c>
      <c r="Q1429">
        <v>2609</v>
      </c>
      <c r="R1429">
        <v>2604</v>
      </c>
      <c r="S1429">
        <v>2609</v>
      </c>
      <c r="T1429">
        <v>2604</v>
      </c>
      <c r="W1429">
        <v>9999</v>
      </c>
      <c r="X1429" t="s">
        <v>38</v>
      </c>
      <c r="Y1429">
        <v>1</v>
      </c>
      <c r="Z1429">
        <f>ROUND(Table_hqolymsql14p_BridgeInventoryLocation_BRIDGEUNDERLOCATIONS[[#This Row],[VCMIN]] / 100, 0) * 12 + MOD(Table_hqolymsql14p_BridgeInventoryLocation_BRIDGEUNDERLOCATIONS[[#This Row],[VCMIN]], 100)</f>
        <v>316</v>
      </c>
      <c r="AA1429">
        <f>Table_hqolymsql14p_BridgeInventoryLocation_BRIDGEUNDERLOCATIONS[[#This Row],[VCMIN_Inches]]-3</f>
        <v>313</v>
      </c>
      <c r="AB1429">
        <f>(TRUNC((Table_hqolymsql14p_BridgeInventoryLocation_BRIDGEUNDERLOCATIONS[[#This Row],[Reported Inches]]/12))*100) + MOD(Table_hqolymsql14p_BridgeInventoryLocation_BRIDGEUNDERLOCATIONS[[#This Row],[Reported Inches]], 12)</f>
        <v>2601</v>
      </c>
    </row>
    <row r="1430" spans="1:28" x14ac:dyDescent="0.3">
      <c r="A1430">
        <v>1429</v>
      </c>
      <c r="B1430" t="s">
        <v>4000</v>
      </c>
      <c r="C1430" t="s">
        <v>4001</v>
      </c>
      <c r="D1430" t="s">
        <v>2314</v>
      </c>
      <c r="E1430">
        <v>4.0510000000000002</v>
      </c>
      <c r="G1430">
        <v>0</v>
      </c>
      <c r="H1430" t="s">
        <v>51</v>
      </c>
      <c r="I1430">
        <v>4.05</v>
      </c>
      <c r="J1430" t="s">
        <v>34</v>
      </c>
      <c r="K1430">
        <v>47.220480999999999</v>
      </c>
      <c r="L1430">
        <v>-123.078627</v>
      </c>
      <c r="M1430" t="s">
        <v>4002</v>
      </c>
      <c r="N1430" t="s">
        <v>4003</v>
      </c>
      <c r="O1430" t="s">
        <v>779</v>
      </c>
      <c r="P1430">
        <v>100</v>
      </c>
      <c r="Q1430">
        <v>1900</v>
      </c>
      <c r="R1430">
        <v>1609</v>
      </c>
      <c r="S1430">
        <v>1900</v>
      </c>
      <c r="T1430">
        <v>1609</v>
      </c>
      <c r="W1430">
        <v>9999</v>
      </c>
      <c r="X1430" t="s">
        <v>38</v>
      </c>
      <c r="Y1430">
        <v>1</v>
      </c>
      <c r="Z1430">
        <f>ROUND(Table_hqolymsql14p_BridgeInventoryLocation_BRIDGEUNDERLOCATIONS[[#This Row],[VCMIN]] / 100, 0) * 12 + MOD(Table_hqolymsql14p_BridgeInventoryLocation_BRIDGEUNDERLOCATIONS[[#This Row],[VCMIN]], 100)</f>
        <v>201</v>
      </c>
      <c r="AA1430">
        <f>Table_hqolymsql14p_BridgeInventoryLocation_BRIDGEUNDERLOCATIONS[[#This Row],[VCMIN_Inches]]-3</f>
        <v>198</v>
      </c>
      <c r="AB143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431" spans="1:28" x14ac:dyDescent="0.3">
      <c r="A1431">
        <v>1430</v>
      </c>
      <c r="B1431" t="s">
        <v>2181</v>
      </c>
      <c r="C1431" t="s">
        <v>2182</v>
      </c>
      <c r="D1431" t="s">
        <v>2314</v>
      </c>
      <c r="E1431">
        <v>0.76700000000000002</v>
      </c>
      <c r="G1431">
        <v>0</v>
      </c>
      <c r="H1431" t="s">
        <v>98</v>
      </c>
      <c r="I1431">
        <v>0.77</v>
      </c>
      <c r="J1431" t="s">
        <v>34</v>
      </c>
      <c r="K1431">
        <v>47.462510999999999</v>
      </c>
      <c r="L1431">
        <v>-122.24945099999999</v>
      </c>
      <c r="M1431" t="s">
        <v>2183</v>
      </c>
      <c r="N1431" t="s">
        <v>2184</v>
      </c>
      <c r="O1431" t="s">
        <v>101</v>
      </c>
      <c r="P1431">
        <v>205</v>
      </c>
      <c r="Q1431">
        <v>1711</v>
      </c>
      <c r="R1431">
        <v>1706</v>
      </c>
      <c r="S1431">
        <v>1711</v>
      </c>
      <c r="T1431">
        <v>1706</v>
      </c>
      <c r="U1431">
        <v>1609</v>
      </c>
      <c r="V1431">
        <v>1602</v>
      </c>
      <c r="W1431">
        <v>9999</v>
      </c>
      <c r="X1431" t="s">
        <v>38</v>
      </c>
      <c r="Y1431">
        <v>1</v>
      </c>
      <c r="Z1431">
        <f>ROUND(Table_hqolymsql14p_BridgeInventoryLocation_BRIDGEUNDERLOCATIONS[[#This Row],[VCMIN]] / 100, 0) * 12 + MOD(Table_hqolymsql14p_BridgeInventoryLocation_BRIDGEUNDERLOCATIONS[[#This Row],[VCMIN]], 100)</f>
        <v>210</v>
      </c>
      <c r="AA1431">
        <f>Table_hqolymsql14p_BridgeInventoryLocation_BRIDGEUNDERLOCATIONS[[#This Row],[VCMIN_Inches]]-3</f>
        <v>207</v>
      </c>
      <c r="AB1431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432" spans="1:28" x14ac:dyDescent="0.3">
      <c r="A1432">
        <v>1431</v>
      </c>
      <c r="B1432" t="s">
        <v>1166</v>
      </c>
      <c r="C1432" t="s">
        <v>1167</v>
      </c>
      <c r="D1432" t="s">
        <v>2314</v>
      </c>
      <c r="E1432">
        <v>4.9539999999999997</v>
      </c>
      <c r="G1432">
        <v>0</v>
      </c>
      <c r="H1432" t="s">
        <v>120</v>
      </c>
      <c r="I1432">
        <v>4.95</v>
      </c>
      <c r="J1432" t="s">
        <v>34</v>
      </c>
      <c r="K1432">
        <v>46.258631000000001</v>
      </c>
      <c r="L1432">
        <v>-119.262939</v>
      </c>
      <c r="M1432" t="s">
        <v>1168</v>
      </c>
      <c r="N1432" t="s">
        <v>1169</v>
      </c>
      <c r="O1432" t="s">
        <v>123</v>
      </c>
      <c r="P1432">
        <v>412</v>
      </c>
      <c r="Q1432">
        <v>1611</v>
      </c>
      <c r="R1432">
        <v>1611</v>
      </c>
      <c r="S1432">
        <v>1611</v>
      </c>
      <c r="T1432">
        <v>1611</v>
      </c>
      <c r="U1432">
        <v>1609</v>
      </c>
      <c r="V1432">
        <v>1609</v>
      </c>
      <c r="W1432">
        <v>9999</v>
      </c>
      <c r="X1432" t="s">
        <v>38</v>
      </c>
      <c r="Y1432">
        <v>1</v>
      </c>
      <c r="Z1432">
        <f>ROUND(Table_hqolymsql14p_BridgeInventoryLocation_BRIDGEUNDERLOCATIONS[[#This Row],[VCMIN]] / 100, 0) * 12 + MOD(Table_hqolymsql14p_BridgeInventoryLocation_BRIDGEUNDERLOCATIONS[[#This Row],[VCMIN]], 100)</f>
        <v>203</v>
      </c>
      <c r="AA1432">
        <f>Table_hqolymsql14p_BridgeInventoryLocation_BRIDGEUNDERLOCATIONS[[#This Row],[VCMIN_Inches]]-3</f>
        <v>200</v>
      </c>
      <c r="AB143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33" spans="1:28" x14ac:dyDescent="0.3">
      <c r="A1433">
        <v>1432</v>
      </c>
      <c r="B1433" t="s">
        <v>4004</v>
      </c>
      <c r="C1433" t="s">
        <v>4005</v>
      </c>
      <c r="D1433" t="s">
        <v>2314</v>
      </c>
      <c r="E1433">
        <v>6.0000000000000001E-3</v>
      </c>
      <c r="G1433">
        <v>0</v>
      </c>
      <c r="H1433" t="s">
        <v>4006</v>
      </c>
      <c r="I1433">
        <v>0.01</v>
      </c>
      <c r="J1433" t="s">
        <v>34</v>
      </c>
      <c r="K1433">
        <v>45.631632000000003</v>
      </c>
      <c r="L1433">
        <v>-122.66506699999999</v>
      </c>
      <c r="M1433" t="s">
        <v>525</v>
      </c>
      <c r="N1433" t="s">
        <v>113</v>
      </c>
      <c r="O1433" t="s">
        <v>526</v>
      </c>
      <c r="P1433">
        <v>210</v>
      </c>
      <c r="Q1433">
        <v>1904</v>
      </c>
      <c r="R1433">
        <v>1706</v>
      </c>
      <c r="S1433">
        <v>1904</v>
      </c>
      <c r="T1433">
        <v>1706</v>
      </c>
      <c r="W1433">
        <v>9999</v>
      </c>
      <c r="X1433" t="s">
        <v>38</v>
      </c>
      <c r="Y1433">
        <v>1</v>
      </c>
      <c r="Z1433">
        <f>ROUND(Table_hqolymsql14p_BridgeInventoryLocation_BRIDGEUNDERLOCATIONS[[#This Row],[VCMIN]] / 100, 0) * 12 + MOD(Table_hqolymsql14p_BridgeInventoryLocation_BRIDGEUNDERLOCATIONS[[#This Row],[VCMIN]], 100)</f>
        <v>210</v>
      </c>
      <c r="AA1433">
        <f>Table_hqolymsql14p_BridgeInventoryLocation_BRIDGEUNDERLOCATIONS[[#This Row],[VCMIN_Inches]]-3</f>
        <v>207</v>
      </c>
      <c r="AB1433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434" spans="1:28" x14ac:dyDescent="0.3">
      <c r="A1434">
        <v>1433</v>
      </c>
      <c r="B1434" t="s">
        <v>980</v>
      </c>
      <c r="C1434" t="s">
        <v>981</v>
      </c>
      <c r="D1434" t="s">
        <v>2314</v>
      </c>
      <c r="E1434">
        <v>23.06</v>
      </c>
      <c r="G1434">
        <v>0</v>
      </c>
      <c r="H1434" t="s">
        <v>201</v>
      </c>
      <c r="I1434">
        <v>25.14</v>
      </c>
      <c r="J1434" t="s">
        <v>34</v>
      </c>
      <c r="K1434">
        <v>47.501261</v>
      </c>
      <c r="L1434">
        <v>-122.645574</v>
      </c>
      <c r="M1434" t="s">
        <v>982</v>
      </c>
      <c r="N1434" t="s">
        <v>983</v>
      </c>
      <c r="O1434" t="s">
        <v>204</v>
      </c>
      <c r="P1434">
        <v>223</v>
      </c>
      <c r="Q1434">
        <v>1708</v>
      </c>
      <c r="R1434">
        <v>1611</v>
      </c>
      <c r="S1434">
        <v>1708</v>
      </c>
      <c r="T1434">
        <v>1611</v>
      </c>
      <c r="U1434">
        <v>1801</v>
      </c>
      <c r="V1434">
        <v>1707</v>
      </c>
      <c r="W1434">
        <v>9999</v>
      </c>
      <c r="X1434" t="s">
        <v>38</v>
      </c>
      <c r="Y1434">
        <v>1</v>
      </c>
      <c r="Z1434">
        <f>ROUND(Table_hqolymsql14p_BridgeInventoryLocation_BRIDGEUNDERLOCATIONS[[#This Row],[VCMIN]] / 100, 0) * 12 + MOD(Table_hqolymsql14p_BridgeInventoryLocation_BRIDGEUNDERLOCATIONS[[#This Row],[VCMIN]], 100)</f>
        <v>203</v>
      </c>
      <c r="AA1434">
        <f>Table_hqolymsql14p_BridgeInventoryLocation_BRIDGEUNDERLOCATIONS[[#This Row],[VCMIN_Inches]]-3</f>
        <v>200</v>
      </c>
      <c r="AB1434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35" spans="1:28" x14ac:dyDescent="0.3">
      <c r="A1435">
        <v>1434</v>
      </c>
      <c r="B1435" t="s">
        <v>829</v>
      </c>
      <c r="C1435" t="s">
        <v>830</v>
      </c>
      <c r="D1435" t="s">
        <v>2314</v>
      </c>
      <c r="E1435">
        <v>0.35</v>
      </c>
      <c r="G1435">
        <v>0</v>
      </c>
      <c r="H1435" t="s">
        <v>2391</v>
      </c>
      <c r="I1435">
        <v>0.35</v>
      </c>
      <c r="J1435" t="s">
        <v>34</v>
      </c>
      <c r="K1435">
        <v>47.834735000000002</v>
      </c>
      <c r="L1435">
        <v>-122.262006</v>
      </c>
      <c r="M1435" t="s">
        <v>4007</v>
      </c>
      <c r="N1435" t="s">
        <v>832</v>
      </c>
      <c r="O1435" t="s">
        <v>113</v>
      </c>
      <c r="P1435">
        <v>478</v>
      </c>
      <c r="Q1435">
        <v>1606</v>
      </c>
      <c r="R1435">
        <v>1606</v>
      </c>
      <c r="U1435">
        <v>1606</v>
      </c>
      <c r="V1435">
        <v>1606</v>
      </c>
      <c r="W1435">
        <v>9999</v>
      </c>
      <c r="X1435" t="s">
        <v>89</v>
      </c>
      <c r="Y1435">
        <v>1</v>
      </c>
      <c r="Z1435">
        <f>ROUND(Table_hqolymsql14p_BridgeInventoryLocation_BRIDGEUNDERLOCATIONS[[#This Row],[VCMIN]] / 100, 0) * 12 + MOD(Table_hqolymsql14p_BridgeInventoryLocation_BRIDGEUNDERLOCATIONS[[#This Row],[VCMIN]], 100)</f>
        <v>198</v>
      </c>
      <c r="AA1435">
        <f>Table_hqolymsql14p_BridgeInventoryLocation_BRIDGEUNDERLOCATIONS[[#This Row],[VCMIN_Inches]]-3</f>
        <v>195</v>
      </c>
      <c r="AB143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436" spans="1:28" x14ac:dyDescent="0.3">
      <c r="A1436">
        <v>1435</v>
      </c>
      <c r="B1436" t="s">
        <v>4008</v>
      </c>
      <c r="C1436" t="s">
        <v>4009</v>
      </c>
      <c r="D1436" t="s">
        <v>2314</v>
      </c>
      <c r="E1436">
        <v>0</v>
      </c>
      <c r="G1436">
        <v>0</v>
      </c>
      <c r="H1436" t="s">
        <v>4010</v>
      </c>
      <c r="I1436">
        <v>0</v>
      </c>
      <c r="J1436" t="s">
        <v>34</v>
      </c>
      <c r="K1436">
        <v>47.569580000000002</v>
      </c>
      <c r="L1436">
        <v>-122.684423</v>
      </c>
      <c r="M1436" t="s">
        <v>4011</v>
      </c>
      <c r="N1436" t="s">
        <v>779</v>
      </c>
      <c r="O1436" t="s">
        <v>4012</v>
      </c>
      <c r="P1436">
        <v>209</v>
      </c>
      <c r="Q1436">
        <v>1806</v>
      </c>
      <c r="R1436">
        <v>1800</v>
      </c>
      <c r="S1436">
        <v>1806</v>
      </c>
      <c r="T1436">
        <v>1800</v>
      </c>
      <c r="W1436">
        <v>9999</v>
      </c>
      <c r="X1436" t="s">
        <v>38</v>
      </c>
      <c r="Y1436">
        <v>1</v>
      </c>
      <c r="Z1436">
        <f>ROUND(Table_hqolymsql14p_BridgeInventoryLocation_BRIDGEUNDERLOCATIONS[[#This Row],[VCMIN]] / 100, 0) * 12 + MOD(Table_hqolymsql14p_BridgeInventoryLocation_BRIDGEUNDERLOCATIONS[[#This Row],[VCMIN]], 100)</f>
        <v>216</v>
      </c>
      <c r="AA1436">
        <f>Table_hqolymsql14p_BridgeInventoryLocation_BRIDGEUNDERLOCATIONS[[#This Row],[VCMIN_Inches]]-3</f>
        <v>213</v>
      </c>
      <c r="AB1436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437" spans="1:28" x14ac:dyDescent="0.3">
      <c r="A1437">
        <v>1436</v>
      </c>
      <c r="B1437" t="s">
        <v>767</v>
      </c>
      <c r="C1437" t="s">
        <v>768</v>
      </c>
      <c r="D1437" t="s">
        <v>2314</v>
      </c>
      <c r="E1437">
        <v>0.17399999999999999</v>
      </c>
      <c r="G1437">
        <v>0</v>
      </c>
      <c r="H1437" t="s">
        <v>2811</v>
      </c>
      <c r="I1437">
        <v>0.17</v>
      </c>
      <c r="J1437" t="s">
        <v>34</v>
      </c>
      <c r="K1437">
        <v>47.669584999999998</v>
      </c>
      <c r="L1437">
        <v>-122.187512</v>
      </c>
      <c r="M1437" t="s">
        <v>4013</v>
      </c>
      <c r="N1437" t="s">
        <v>770</v>
      </c>
      <c r="O1437" t="s">
        <v>101</v>
      </c>
      <c r="P1437">
        <v>424</v>
      </c>
      <c r="Q1437">
        <v>1611</v>
      </c>
      <c r="R1437">
        <v>1611</v>
      </c>
      <c r="U1437">
        <v>1611</v>
      </c>
      <c r="V1437">
        <v>1611</v>
      </c>
      <c r="W1437">
        <v>9999</v>
      </c>
      <c r="X1437" t="s">
        <v>239</v>
      </c>
      <c r="Y1437">
        <v>1</v>
      </c>
      <c r="Z1437">
        <f>ROUND(Table_hqolymsql14p_BridgeInventoryLocation_BRIDGEUNDERLOCATIONS[[#This Row],[VCMIN]] / 100, 0) * 12 + MOD(Table_hqolymsql14p_BridgeInventoryLocation_BRIDGEUNDERLOCATIONS[[#This Row],[VCMIN]], 100)</f>
        <v>203</v>
      </c>
      <c r="AA1437">
        <f>Table_hqolymsql14p_BridgeInventoryLocation_BRIDGEUNDERLOCATIONS[[#This Row],[VCMIN_Inches]]-3</f>
        <v>200</v>
      </c>
      <c r="AB143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38" spans="1:28" x14ac:dyDescent="0.3">
      <c r="A1438">
        <v>1437</v>
      </c>
      <c r="B1438" t="s">
        <v>917</v>
      </c>
      <c r="C1438" t="s">
        <v>918</v>
      </c>
      <c r="D1438" t="s">
        <v>2314</v>
      </c>
      <c r="E1438">
        <v>5.2</v>
      </c>
      <c r="G1438">
        <v>0</v>
      </c>
      <c r="H1438" t="s">
        <v>195</v>
      </c>
      <c r="I1438">
        <v>31.79</v>
      </c>
      <c r="J1438" t="s">
        <v>34</v>
      </c>
      <c r="K1438">
        <v>45.668045999999997</v>
      </c>
      <c r="L1438">
        <v>-122.579634</v>
      </c>
      <c r="M1438" t="s">
        <v>919</v>
      </c>
      <c r="N1438" t="s">
        <v>766</v>
      </c>
      <c r="O1438" t="s">
        <v>198</v>
      </c>
      <c r="P1438">
        <v>258</v>
      </c>
      <c r="Q1438">
        <v>1703</v>
      </c>
      <c r="R1438">
        <v>1700</v>
      </c>
      <c r="S1438">
        <v>1703</v>
      </c>
      <c r="T1438">
        <v>1700</v>
      </c>
      <c r="U1438">
        <v>1703</v>
      </c>
      <c r="V1438">
        <v>1608</v>
      </c>
      <c r="W1438">
        <v>9999</v>
      </c>
      <c r="X1438" t="s">
        <v>38</v>
      </c>
      <c r="Y1438">
        <v>1</v>
      </c>
      <c r="Z1438">
        <f>ROUND(Table_hqolymsql14p_BridgeInventoryLocation_BRIDGEUNDERLOCATIONS[[#This Row],[VCMIN]] / 100, 0) * 12 + MOD(Table_hqolymsql14p_BridgeInventoryLocation_BRIDGEUNDERLOCATIONS[[#This Row],[VCMIN]], 100)</f>
        <v>204</v>
      </c>
      <c r="AA1438">
        <f>Table_hqolymsql14p_BridgeInventoryLocation_BRIDGEUNDERLOCATIONS[[#This Row],[VCMIN_Inches]]-3</f>
        <v>201</v>
      </c>
      <c r="AB143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439" spans="1:28" x14ac:dyDescent="0.3">
      <c r="A1439">
        <v>1438</v>
      </c>
      <c r="B1439" t="s">
        <v>1236</v>
      </c>
      <c r="C1439" t="s">
        <v>1237</v>
      </c>
      <c r="D1439" t="s">
        <v>2314</v>
      </c>
      <c r="E1439">
        <v>226.78</v>
      </c>
      <c r="G1439">
        <v>0</v>
      </c>
      <c r="H1439" t="s">
        <v>110</v>
      </c>
      <c r="I1439">
        <v>226.72</v>
      </c>
      <c r="J1439" t="s">
        <v>34</v>
      </c>
      <c r="K1439">
        <v>48.422015999999999</v>
      </c>
      <c r="L1439">
        <v>-122.33540600000001</v>
      </c>
      <c r="M1439" t="s">
        <v>1238</v>
      </c>
      <c r="N1439" t="s">
        <v>1239</v>
      </c>
      <c r="O1439" t="s">
        <v>1240</v>
      </c>
      <c r="P1439">
        <v>650</v>
      </c>
      <c r="Q1439">
        <v>1808</v>
      </c>
      <c r="R1439">
        <v>1808</v>
      </c>
      <c r="S1439">
        <v>1808</v>
      </c>
      <c r="T1439">
        <v>1808</v>
      </c>
      <c r="U1439">
        <v>1808</v>
      </c>
      <c r="V1439">
        <v>1808</v>
      </c>
      <c r="W1439">
        <v>9999</v>
      </c>
      <c r="X1439" t="s">
        <v>34</v>
      </c>
      <c r="Y1439">
        <v>1</v>
      </c>
      <c r="Z1439">
        <f>ROUND(Table_hqolymsql14p_BridgeInventoryLocation_BRIDGEUNDERLOCATIONS[[#This Row],[VCMIN]] / 100, 0) * 12 + MOD(Table_hqolymsql14p_BridgeInventoryLocation_BRIDGEUNDERLOCATIONS[[#This Row],[VCMIN]], 100)</f>
        <v>224</v>
      </c>
      <c r="AA1439">
        <f>Table_hqolymsql14p_BridgeInventoryLocation_BRIDGEUNDERLOCATIONS[[#This Row],[VCMIN_Inches]]-3</f>
        <v>221</v>
      </c>
      <c r="AB1439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440" spans="1:28" x14ac:dyDescent="0.3">
      <c r="A1440">
        <v>1439</v>
      </c>
      <c r="B1440" t="s">
        <v>484</v>
      </c>
      <c r="C1440" t="s">
        <v>485</v>
      </c>
      <c r="D1440" t="s">
        <v>2314</v>
      </c>
      <c r="E1440">
        <v>0.105</v>
      </c>
      <c r="G1440">
        <v>0</v>
      </c>
      <c r="H1440" t="s">
        <v>4014</v>
      </c>
      <c r="I1440">
        <v>0.1</v>
      </c>
      <c r="J1440" t="s">
        <v>34</v>
      </c>
      <c r="K1440">
        <v>47.589992000000002</v>
      </c>
      <c r="L1440">
        <v>-122.237739</v>
      </c>
      <c r="M1440" t="s">
        <v>4015</v>
      </c>
      <c r="N1440" t="s">
        <v>487</v>
      </c>
      <c r="O1440" t="s">
        <v>37</v>
      </c>
      <c r="P1440">
        <v>360</v>
      </c>
      <c r="Q1440">
        <v>1608</v>
      </c>
      <c r="R1440">
        <v>1608</v>
      </c>
      <c r="S1440">
        <v>1608</v>
      </c>
      <c r="T1440">
        <v>1608</v>
      </c>
      <c r="W1440">
        <v>9999</v>
      </c>
      <c r="X1440" t="s">
        <v>239</v>
      </c>
      <c r="Y1440">
        <v>1</v>
      </c>
      <c r="Z1440">
        <f>ROUND(Table_hqolymsql14p_BridgeInventoryLocation_BRIDGEUNDERLOCATIONS[[#This Row],[VCMIN]] / 100, 0) * 12 + MOD(Table_hqolymsql14p_BridgeInventoryLocation_BRIDGEUNDERLOCATIONS[[#This Row],[VCMIN]], 100)</f>
        <v>200</v>
      </c>
      <c r="AA1440">
        <f>Table_hqolymsql14p_BridgeInventoryLocation_BRIDGEUNDERLOCATIONS[[#This Row],[VCMIN_Inches]]-3</f>
        <v>197</v>
      </c>
      <c r="AB144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41" spans="1:28" x14ac:dyDescent="0.3">
      <c r="A1441">
        <v>1440</v>
      </c>
      <c r="B1441" t="s">
        <v>728</v>
      </c>
      <c r="C1441" t="s">
        <v>729</v>
      </c>
      <c r="D1441" t="s">
        <v>2314</v>
      </c>
      <c r="E1441">
        <v>18.829999999999998</v>
      </c>
      <c r="G1441">
        <v>0</v>
      </c>
      <c r="H1441" t="s">
        <v>98</v>
      </c>
      <c r="I1441">
        <v>18.84</v>
      </c>
      <c r="J1441" t="s">
        <v>34</v>
      </c>
      <c r="K1441">
        <v>47.689582999999999</v>
      </c>
      <c r="L1441">
        <v>-122.18146</v>
      </c>
      <c r="M1441" t="s">
        <v>730</v>
      </c>
      <c r="N1441" t="s">
        <v>731</v>
      </c>
      <c r="O1441" t="s">
        <v>101</v>
      </c>
      <c r="P1441">
        <v>200</v>
      </c>
      <c r="Q1441">
        <v>1900</v>
      </c>
      <c r="R1441">
        <v>1701</v>
      </c>
      <c r="S1441">
        <v>1900</v>
      </c>
      <c r="T1441">
        <v>1701</v>
      </c>
      <c r="U1441">
        <v>1804</v>
      </c>
      <c r="V1441">
        <v>1711</v>
      </c>
      <c r="W1441">
        <v>9999</v>
      </c>
      <c r="X1441" t="s">
        <v>38</v>
      </c>
      <c r="Y1441">
        <v>1</v>
      </c>
      <c r="Z1441">
        <f>ROUND(Table_hqolymsql14p_BridgeInventoryLocation_BRIDGEUNDERLOCATIONS[[#This Row],[VCMIN]] / 100, 0) * 12 + MOD(Table_hqolymsql14p_BridgeInventoryLocation_BRIDGEUNDERLOCATIONS[[#This Row],[VCMIN]], 100)</f>
        <v>205</v>
      </c>
      <c r="AA1441">
        <f>Table_hqolymsql14p_BridgeInventoryLocation_BRIDGEUNDERLOCATIONS[[#This Row],[VCMIN_Inches]]-3</f>
        <v>202</v>
      </c>
      <c r="AB1441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442" spans="1:28" x14ac:dyDescent="0.3">
      <c r="A1442">
        <v>1441</v>
      </c>
      <c r="B1442" t="s">
        <v>2199</v>
      </c>
      <c r="C1442" t="s">
        <v>2200</v>
      </c>
      <c r="D1442" t="s">
        <v>2314</v>
      </c>
      <c r="E1442">
        <v>101.37</v>
      </c>
      <c r="G1442">
        <v>0</v>
      </c>
      <c r="H1442" t="s">
        <v>110</v>
      </c>
      <c r="I1442">
        <v>101.3</v>
      </c>
      <c r="J1442" t="s">
        <v>34</v>
      </c>
      <c r="K1442">
        <v>46.980896000000001</v>
      </c>
      <c r="L1442">
        <v>-122.92675699999999</v>
      </c>
      <c r="M1442" t="s">
        <v>2201</v>
      </c>
      <c r="N1442" t="s">
        <v>2202</v>
      </c>
      <c r="O1442" t="s">
        <v>113</v>
      </c>
      <c r="P1442">
        <v>198</v>
      </c>
      <c r="Q1442">
        <v>1611</v>
      </c>
      <c r="R1442">
        <v>1611</v>
      </c>
      <c r="S1442">
        <v>1611</v>
      </c>
      <c r="T1442">
        <v>1611</v>
      </c>
      <c r="U1442">
        <v>1611</v>
      </c>
      <c r="V1442">
        <v>1611</v>
      </c>
      <c r="W1442">
        <v>9999</v>
      </c>
      <c r="X1442" t="s">
        <v>38</v>
      </c>
      <c r="Y1442">
        <v>1</v>
      </c>
      <c r="Z1442">
        <f>ROUND(Table_hqolymsql14p_BridgeInventoryLocation_BRIDGEUNDERLOCATIONS[[#This Row],[VCMIN]] / 100, 0) * 12 + MOD(Table_hqolymsql14p_BridgeInventoryLocation_BRIDGEUNDERLOCATIONS[[#This Row],[VCMIN]], 100)</f>
        <v>203</v>
      </c>
      <c r="AA1442">
        <f>Table_hqolymsql14p_BridgeInventoryLocation_BRIDGEUNDERLOCATIONS[[#This Row],[VCMIN_Inches]]-3</f>
        <v>200</v>
      </c>
      <c r="AB1442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43" spans="1:28" x14ac:dyDescent="0.3">
      <c r="A1443">
        <v>1442</v>
      </c>
      <c r="B1443" t="s">
        <v>4016</v>
      </c>
      <c r="C1443" t="s">
        <v>4017</v>
      </c>
      <c r="D1443" t="s">
        <v>2314</v>
      </c>
      <c r="E1443">
        <v>66.031000000000006</v>
      </c>
      <c r="G1443">
        <v>0</v>
      </c>
      <c r="H1443" t="s">
        <v>481</v>
      </c>
      <c r="I1443">
        <v>67.89</v>
      </c>
      <c r="J1443" t="s">
        <v>34</v>
      </c>
      <c r="K1443">
        <v>47.281190000000002</v>
      </c>
      <c r="L1443">
        <v>-117.36530500000001</v>
      </c>
      <c r="M1443" t="s">
        <v>4018</v>
      </c>
      <c r="N1443" t="s">
        <v>4019</v>
      </c>
      <c r="O1443" t="s">
        <v>569</v>
      </c>
      <c r="P1443">
        <v>278</v>
      </c>
      <c r="Q1443">
        <v>2010</v>
      </c>
      <c r="R1443">
        <v>1911</v>
      </c>
      <c r="S1443">
        <v>2010</v>
      </c>
      <c r="T1443">
        <v>1911</v>
      </c>
      <c r="W1443">
        <v>9999</v>
      </c>
      <c r="X1443" t="s">
        <v>38</v>
      </c>
      <c r="Y1443">
        <v>1</v>
      </c>
      <c r="Z1443">
        <f>ROUND(Table_hqolymsql14p_BridgeInventoryLocation_BRIDGEUNDERLOCATIONS[[#This Row],[VCMIN]] / 100, 0) * 12 + MOD(Table_hqolymsql14p_BridgeInventoryLocation_BRIDGEUNDERLOCATIONS[[#This Row],[VCMIN]], 100)</f>
        <v>239</v>
      </c>
      <c r="AA1443">
        <f>Table_hqolymsql14p_BridgeInventoryLocation_BRIDGEUNDERLOCATIONS[[#This Row],[VCMIN_Inches]]-3</f>
        <v>236</v>
      </c>
      <c r="AB1443">
        <f>(TRUNC((Table_hqolymsql14p_BridgeInventoryLocation_BRIDGEUNDERLOCATIONS[[#This Row],[Reported Inches]]/12))*100) + MOD(Table_hqolymsql14p_BridgeInventoryLocation_BRIDGEUNDERLOCATIONS[[#This Row],[Reported Inches]], 12)</f>
        <v>1908</v>
      </c>
    </row>
    <row r="1444" spans="1:28" x14ac:dyDescent="0.3">
      <c r="A1444">
        <v>1443</v>
      </c>
      <c r="B1444" t="s">
        <v>767</v>
      </c>
      <c r="C1444" t="s">
        <v>768</v>
      </c>
      <c r="D1444" t="s">
        <v>2314</v>
      </c>
      <c r="E1444">
        <v>17.431999999999999</v>
      </c>
      <c r="G1444">
        <v>0</v>
      </c>
      <c r="H1444" t="s">
        <v>98</v>
      </c>
      <c r="I1444">
        <v>17.440000000000001</v>
      </c>
      <c r="J1444" t="s">
        <v>34</v>
      </c>
      <c r="K1444">
        <v>47.669687000000003</v>
      </c>
      <c r="L1444">
        <v>-122.186813</v>
      </c>
      <c r="M1444" t="s">
        <v>769</v>
      </c>
      <c r="N1444" t="s">
        <v>770</v>
      </c>
      <c r="O1444" t="s">
        <v>101</v>
      </c>
      <c r="P1444">
        <v>424</v>
      </c>
      <c r="Q1444">
        <v>1906</v>
      </c>
      <c r="R1444">
        <v>1802</v>
      </c>
      <c r="S1444">
        <v>1906</v>
      </c>
      <c r="T1444">
        <v>1802</v>
      </c>
      <c r="U1444">
        <v>2001</v>
      </c>
      <c r="V1444">
        <v>1809</v>
      </c>
      <c r="W1444">
        <v>9999</v>
      </c>
      <c r="X1444" t="s">
        <v>38</v>
      </c>
      <c r="Y1444">
        <v>1</v>
      </c>
      <c r="Z1444">
        <f>ROUND(Table_hqolymsql14p_BridgeInventoryLocation_BRIDGEUNDERLOCATIONS[[#This Row],[VCMIN]] / 100, 0) * 12 + MOD(Table_hqolymsql14p_BridgeInventoryLocation_BRIDGEUNDERLOCATIONS[[#This Row],[VCMIN]], 100)</f>
        <v>218</v>
      </c>
      <c r="AA1444">
        <f>Table_hqolymsql14p_BridgeInventoryLocation_BRIDGEUNDERLOCATIONS[[#This Row],[VCMIN_Inches]]-3</f>
        <v>215</v>
      </c>
      <c r="AB1444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445" spans="1:28" x14ac:dyDescent="0.3">
      <c r="A1445">
        <v>1444</v>
      </c>
      <c r="B1445" t="s">
        <v>2527</v>
      </c>
      <c r="C1445" t="s">
        <v>2528</v>
      </c>
      <c r="D1445" t="s">
        <v>2314</v>
      </c>
      <c r="E1445">
        <v>0.89</v>
      </c>
      <c r="G1445">
        <v>0</v>
      </c>
      <c r="H1445" t="s">
        <v>3915</v>
      </c>
      <c r="I1445">
        <v>0.89</v>
      </c>
      <c r="J1445" t="s">
        <v>34</v>
      </c>
      <c r="K1445">
        <v>47.579383</v>
      </c>
      <c r="L1445">
        <v>-122.141727</v>
      </c>
      <c r="M1445" t="s">
        <v>3319</v>
      </c>
      <c r="N1445" t="s">
        <v>579</v>
      </c>
      <c r="O1445" t="s">
        <v>37</v>
      </c>
      <c r="P1445">
        <v>1742</v>
      </c>
      <c r="Q1445">
        <v>2500</v>
      </c>
      <c r="R1445">
        <v>2500</v>
      </c>
      <c r="U1445">
        <v>2500</v>
      </c>
      <c r="V1445">
        <v>2500</v>
      </c>
      <c r="W1445">
        <v>9999</v>
      </c>
      <c r="X1445" t="s">
        <v>89</v>
      </c>
      <c r="Y1445">
        <v>1</v>
      </c>
      <c r="Z1445">
        <f>ROUND(Table_hqolymsql14p_BridgeInventoryLocation_BRIDGEUNDERLOCATIONS[[#This Row],[VCMIN]] / 100, 0) * 12 + MOD(Table_hqolymsql14p_BridgeInventoryLocation_BRIDGEUNDERLOCATIONS[[#This Row],[VCMIN]], 100)</f>
        <v>300</v>
      </c>
      <c r="AA1445">
        <f>Table_hqolymsql14p_BridgeInventoryLocation_BRIDGEUNDERLOCATIONS[[#This Row],[VCMIN_Inches]]-3</f>
        <v>297</v>
      </c>
      <c r="AB1445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446" spans="1:28" x14ac:dyDescent="0.3">
      <c r="A1446">
        <v>1445</v>
      </c>
      <c r="B1446" t="s">
        <v>2225</v>
      </c>
      <c r="C1446" t="s">
        <v>2226</v>
      </c>
      <c r="D1446" t="s">
        <v>2314</v>
      </c>
      <c r="E1446">
        <v>34.74</v>
      </c>
      <c r="G1446">
        <v>0</v>
      </c>
      <c r="H1446" t="s">
        <v>92</v>
      </c>
      <c r="I1446">
        <v>34.770000000000003</v>
      </c>
      <c r="J1446" t="s">
        <v>34</v>
      </c>
      <c r="K1446">
        <v>46.584944999999998</v>
      </c>
      <c r="L1446">
        <v>-120.47312100000001</v>
      </c>
      <c r="M1446" t="s">
        <v>2227</v>
      </c>
      <c r="N1446" t="s">
        <v>2228</v>
      </c>
      <c r="O1446" t="s">
        <v>2229</v>
      </c>
      <c r="P1446">
        <v>158</v>
      </c>
      <c r="Q1446">
        <v>1606</v>
      </c>
      <c r="R1446">
        <v>1606</v>
      </c>
      <c r="S1446">
        <v>1606</v>
      </c>
      <c r="T1446">
        <v>1606</v>
      </c>
      <c r="U1446">
        <v>1606</v>
      </c>
      <c r="V1446">
        <v>1606</v>
      </c>
      <c r="W1446">
        <v>9999</v>
      </c>
      <c r="X1446" t="s">
        <v>38</v>
      </c>
      <c r="Y1446">
        <v>1</v>
      </c>
      <c r="Z1446">
        <f>ROUND(Table_hqolymsql14p_BridgeInventoryLocation_BRIDGEUNDERLOCATIONS[[#This Row],[VCMIN]] / 100, 0) * 12 + MOD(Table_hqolymsql14p_BridgeInventoryLocation_BRIDGEUNDERLOCATIONS[[#This Row],[VCMIN]], 100)</f>
        <v>198</v>
      </c>
      <c r="AA1446">
        <f>Table_hqolymsql14p_BridgeInventoryLocation_BRIDGEUNDERLOCATIONS[[#This Row],[VCMIN_Inches]]-3</f>
        <v>195</v>
      </c>
      <c r="AB144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447" spans="1:28" x14ac:dyDescent="0.3">
      <c r="A1447">
        <v>1446</v>
      </c>
      <c r="B1447" t="s">
        <v>2494</v>
      </c>
      <c r="C1447" t="s">
        <v>2495</v>
      </c>
      <c r="D1447" t="s">
        <v>2314</v>
      </c>
      <c r="E1447">
        <v>0.47399999999999998</v>
      </c>
      <c r="G1447">
        <v>0</v>
      </c>
      <c r="H1447" t="s">
        <v>2329</v>
      </c>
      <c r="I1447">
        <v>0.47</v>
      </c>
      <c r="J1447" t="s">
        <v>34</v>
      </c>
      <c r="K1447">
        <v>47.58887</v>
      </c>
      <c r="L1447">
        <v>-122.234516</v>
      </c>
      <c r="M1447" t="s">
        <v>4020</v>
      </c>
      <c r="N1447" t="s">
        <v>2497</v>
      </c>
      <c r="O1447" t="s">
        <v>37</v>
      </c>
      <c r="P1447">
        <v>287</v>
      </c>
      <c r="Q1447">
        <v>1910</v>
      </c>
      <c r="R1447">
        <v>1910</v>
      </c>
      <c r="U1447">
        <v>1910</v>
      </c>
      <c r="V1447">
        <v>1910</v>
      </c>
      <c r="W1447">
        <v>9999</v>
      </c>
      <c r="X1447" t="s">
        <v>239</v>
      </c>
      <c r="Y1447">
        <v>1</v>
      </c>
      <c r="Z1447">
        <f>ROUND(Table_hqolymsql14p_BridgeInventoryLocation_BRIDGEUNDERLOCATIONS[[#This Row],[VCMIN]] / 100, 0) * 12 + MOD(Table_hqolymsql14p_BridgeInventoryLocation_BRIDGEUNDERLOCATIONS[[#This Row],[VCMIN]], 100)</f>
        <v>238</v>
      </c>
      <c r="AA1447">
        <f>Table_hqolymsql14p_BridgeInventoryLocation_BRIDGEUNDERLOCATIONS[[#This Row],[VCMIN_Inches]]-3</f>
        <v>235</v>
      </c>
      <c r="AB1447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1448" spans="1:28" x14ac:dyDescent="0.3">
      <c r="A1448">
        <v>1447</v>
      </c>
      <c r="B1448" t="s">
        <v>1530</v>
      </c>
      <c r="C1448" t="s">
        <v>1531</v>
      </c>
      <c r="D1448" t="s">
        <v>2314</v>
      </c>
      <c r="E1448">
        <v>7.39</v>
      </c>
      <c r="G1448">
        <v>0</v>
      </c>
      <c r="H1448" t="s">
        <v>1532</v>
      </c>
      <c r="I1448">
        <v>7.39</v>
      </c>
      <c r="J1448" t="s">
        <v>34</v>
      </c>
      <c r="K1448">
        <v>47.045177000000002</v>
      </c>
      <c r="L1448">
        <v>-123.26313500000001</v>
      </c>
      <c r="M1448" t="s">
        <v>1533</v>
      </c>
      <c r="N1448" t="s">
        <v>1534</v>
      </c>
      <c r="O1448" t="s">
        <v>1535</v>
      </c>
      <c r="P1448">
        <v>392</v>
      </c>
      <c r="Q1448">
        <v>1902</v>
      </c>
      <c r="R1448">
        <v>1805</v>
      </c>
      <c r="S1448">
        <v>1902</v>
      </c>
      <c r="T1448">
        <v>1805</v>
      </c>
      <c r="U1448">
        <v>2007</v>
      </c>
      <c r="V1448">
        <v>2000</v>
      </c>
      <c r="W1448">
        <v>9999</v>
      </c>
      <c r="X1448" t="s">
        <v>38</v>
      </c>
      <c r="Y1448">
        <v>1</v>
      </c>
      <c r="Z1448">
        <f>ROUND(Table_hqolymsql14p_BridgeInventoryLocation_BRIDGEUNDERLOCATIONS[[#This Row],[VCMIN]] / 100, 0) * 12 + MOD(Table_hqolymsql14p_BridgeInventoryLocation_BRIDGEUNDERLOCATIONS[[#This Row],[VCMIN]], 100)</f>
        <v>221</v>
      </c>
      <c r="AA1448">
        <f>Table_hqolymsql14p_BridgeInventoryLocation_BRIDGEUNDERLOCATIONS[[#This Row],[VCMIN_Inches]]-3</f>
        <v>218</v>
      </c>
      <c r="AB1448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449" spans="1:28" x14ac:dyDescent="0.3">
      <c r="A1449">
        <v>1448</v>
      </c>
      <c r="B1449" t="s">
        <v>2090</v>
      </c>
      <c r="C1449" t="s">
        <v>2091</v>
      </c>
      <c r="D1449" t="s">
        <v>2314</v>
      </c>
      <c r="E1449">
        <v>0.25900000000000001</v>
      </c>
      <c r="G1449">
        <v>0</v>
      </c>
      <c r="H1449" t="s">
        <v>4021</v>
      </c>
      <c r="I1449">
        <v>0.26</v>
      </c>
      <c r="J1449" t="s">
        <v>34</v>
      </c>
      <c r="K1449">
        <v>47.918183999999997</v>
      </c>
      <c r="L1449">
        <v>-122.20650500000001</v>
      </c>
      <c r="M1449" t="s">
        <v>4022</v>
      </c>
      <c r="N1449" t="s">
        <v>992</v>
      </c>
      <c r="O1449" t="s">
        <v>113</v>
      </c>
      <c r="P1449">
        <v>415</v>
      </c>
      <c r="Q1449">
        <v>1610</v>
      </c>
      <c r="R1449">
        <v>1608</v>
      </c>
      <c r="S1449">
        <v>1610</v>
      </c>
      <c r="T1449">
        <v>1608</v>
      </c>
      <c r="W1449">
        <v>9999</v>
      </c>
      <c r="X1449" t="s">
        <v>32</v>
      </c>
      <c r="Y1449">
        <v>1</v>
      </c>
      <c r="Z1449">
        <f>ROUND(Table_hqolymsql14p_BridgeInventoryLocation_BRIDGEUNDERLOCATIONS[[#This Row],[VCMIN]] / 100, 0) * 12 + MOD(Table_hqolymsql14p_BridgeInventoryLocation_BRIDGEUNDERLOCATIONS[[#This Row],[VCMIN]], 100)</f>
        <v>200</v>
      </c>
      <c r="AA1449">
        <f>Table_hqolymsql14p_BridgeInventoryLocation_BRIDGEUNDERLOCATIONS[[#This Row],[VCMIN_Inches]]-3</f>
        <v>197</v>
      </c>
      <c r="AB144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50" spans="1:28" x14ac:dyDescent="0.3">
      <c r="A1450">
        <v>1449</v>
      </c>
      <c r="B1450" t="s">
        <v>1453</v>
      </c>
      <c r="C1450" t="s">
        <v>1454</v>
      </c>
      <c r="D1450" t="s">
        <v>2314</v>
      </c>
      <c r="E1450">
        <v>10.16</v>
      </c>
      <c r="G1450">
        <v>0</v>
      </c>
      <c r="H1450" t="s">
        <v>195</v>
      </c>
      <c r="I1450">
        <v>36.75</v>
      </c>
      <c r="J1450" t="s">
        <v>34</v>
      </c>
      <c r="K1450">
        <v>45.718043000000002</v>
      </c>
      <c r="L1450">
        <v>-122.648955</v>
      </c>
      <c r="M1450" t="s">
        <v>1455</v>
      </c>
      <c r="N1450" t="s">
        <v>1385</v>
      </c>
      <c r="O1450" t="s">
        <v>198</v>
      </c>
      <c r="P1450">
        <v>398</v>
      </c>
      <c r="Q1450">
        <v>1704</v>
      </c>
      <c r="R1450">
        <v>1704</v>
      </c>
      <c r="S1450">
        <v>1704</v>
      </c>
      <c r="T1450">
        <v>1704</v>
      </c>
      <c r="U1450">
        <v>1704</v>
      </c>
      <c r="V1450">
        <v>1703</v>
      </c>
      <c r="W1450">
        <v>9999</v>
      </c>
      <c r="X1450" t="s">
        <v>38</v>
      </c>
      <c r="Y1450">
        <v>1</v>
      </c>
      <c r="Z1450">
        <f>ROUND(Table_hqolymsql14p_BridgeInventoryLocation_BRIDGEUNDERLOCATIONS[[#This Row],[VCMIN]] / 100, 0) * 12 + MOD(Table_hqolymsql14p_BridgeInventoryLocation_BRIDGEUNDERLOCATIONS[[#This Row],[VCMIN]], 100)</f>
        <v>208</v>
      </c>
      <c r="AA1450">
        <f>Table_hqolymsql14p_BridgeInventoryLocation_BRIDGEUNDERLOCATIONS[[#This Row],[VCMIN_Inches]]-3</f>
        <v>205</v>
      </c>
      <c r="AB145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451" spans="1:28" x14ac:dyDescent="0.3">
      <c r="A1451">
        <v>1450</v>
      </c>
      <c r="B1451" t="s">
        <v>4023</v>
      </c>
      <c r="C1451" t="s">
        <v>4024</v>
      </c>
      <c r="D1451" t="s">
        <v>2314</v>
      </c>
      <c r="E1451">
        <v>9.0999999999999998E-2</v>
      </c>
      <c r="G1451">
        <v>0</v>
      </c>
      <c r="H1451" t="s">
        <v>4025</v>
      </c>
      <c r="I1451">
        <v>3.6</v>
      </c>
      <c r="J1451" t="s">
        <v>34</v>
      </c>
      <c r="K1451">
        <v>47.563402000000004</v>
      </c>
      <c r="L1451">
        <v>-122.625834</v>
      </c>
      <c r="M1451" t="s">
        <v>4026</v>
      </c>
      <c r="N1451" t="s">
        <v>3471</v>
      </c>
      <c r="O1451" t="s">
        <v>4027</v>
      </c>
      <c r="P1451">
        <v>959</v>
      </c>
      <c r="Q1451">
        <v>1600</v>
      </c>
      <c r="R1451">
        <v>1600</v>
      </c>
      <c r="S1451">
        <v>1600</v>
      </c>
      <c r="T1451">
        <v>1600</v>
      </c>
      <c r="W1451">
        <v>9999</v>
      </c>
      <c r="X1451" t="s">
        <v>38</v>
      </c>
      <c r="Y1451">
        <v>1</v>
      </c>
      <c r="Z1451">
        <f>ROUND(Table_hqolymsql14p_BridgeInventoryLocation_BRIDGEUNDERLOCATIONS[[#This Row],[VCMIN]] / 100, 0) * 12 + MOD(Table_hqolymsql14p_BridgeInventoryLocation_BRIDGEUNDERLOCATIONS[[#This Row],[VCMIN]], 100)</f>
        <v>192</v>
      </c>
      <c r="AA1451">
        <f>Table_hqolymsql14p_BridgeInventoryLocation_BRIDGEUNDERLOCATIONS[[#This Row],[VCMIN_Inches]]-3</f>
        <v>189</v>
      </c>
      <c r="AB1451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452" spans="1:28" x14ac:dyDescent="0.3">
      <c r="A1452">
        <v>1451</v>
      </c>
      <c r="B1452" t="s">
        <v>360</v>
      </c>
      <c r="C1452" t="s">
        <v>361</v>
      </c>
      <c r="D1452" t="s">
        <v>2314</v>
      </c>
      <c r="E1452">
        <v>9.6000000000000002E-2</v>
      </c>
      <c r="G1452">
        <v>0</v>
      </c>
      <c r="H1452" t="s">
        <v>4028</v>
      </c>
      <c r="I1452">
        <v>0.1</v>
      </c>
      <c r="J1452" t="s">
        <v>34</v>
      </c>
      <c r="K1452">
        <v>46.239370000000001</v>
      </c>
      <c r="L1452">
        <v>-119.057192</v>
      </c>
      <c r="M1452" t="s">
        <v>4029</v>
      </c>
      <c r="N1452" t="s">
        <v>364</v>
      </c>
      <c r="O1452" t="s">
        <v>365</v>
      </c>
      <c r="P1452">
        <v>270</v>
      </c>
      <c r="Q1452">
        <v>1701</v>
      </c>
      <c r="R1452">
        <v>1701</v>
      </c>
      <c r="S1452">
        <v>1701</v>
      </c>
      <c r="T1452">
        <v>1701</v>
      </c>
      <c r="W1452">
        <v>9999</v>
      </c>
      <c r="X1452" t="s">
        <v>89</v>
      </c>
      <c r="Y1452">
        <v>1</v>
      </c>
      <c r="Z1452">
        <f>ROUND(Table_hqolymsql14p_BridgeInventoryLocation_BRIDGEUNDERLOCATIONS[[#This Row],[VCMIN]] / 100, 0) * 12 + MOD(Table_hqolymsql14p_BridgeInventoryLocation_BRIDGEUNDERLOCATIONS[[#This Row],[VCMIN]], 100)</f>
        <v>205</v>
      </c>
      <c r="AA1452">
        <f>Table_hqolymsql14p_BridgeInventoryLocation_BRIDGEUNDERLOCATIONS[[#This Row],[VCMIN_Inches]]-3</f>
        <v>202</v>
      </c>
      <c r="AB145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453" spans="1:28" x14ac:dyDescent="0.3">
      <c r="A1453">
        <v>1452</v>
      </c>
      <c r="B1453" t="s">
        <v>4030</v>
      </c>
      <c r="C1453" t="s">
        <v>4031</v>
      </c>
      <c r="D1453" t="s">
        <v>2314</v>
      </c>
      <c r="E1453">
        <v>0.01</v>
      </c>
      <c r="G1453">
        <v>0</v>
      </c>
      <c r="H1453" t="s">
        <v>4010</v>
      </c>
      <c r="I1453">
        <v>0.01</v>
      </c>
      <c r="J1453" t="s">
        <v>34</v>
      </c>
      <c r="K1453">
        <v>47.569583000000002</v>
      </c>
      <c r="L1453">
        <v>-122.684185</v>
      </c>
      <c r="M1453" t="s">
        <v>4011</v>
      </c>
      <c r="N1453" t="s">
        <v>779</v>
      </c>
      <c r="O1453" t="s">
        <v>4012</v>
      </c>
      <c r="P1453">
        <v>210</v>
      </c>
      <c r="Q1453">
        <v>1707</v>
      </c>
      <c r="R1453">
        <v>1604</v>
      </c>
      <c r="S1453">
        <v>1707</v>
      </c>
      <c r="T1453">
        <v>1604</v>
      </c>
      <c r="W1453">
        <v>9999</v>
      </c>
      <c r="X1453" t="s">
        <v>38</v>
      </c>
      <c r="Y1453">
        <v>1</v>
      </c>
      <c r="Z1453">
        <f>ROUND(Table_hqolymsql14p_BridgeInventoryLocation_BRIDGEUNDERLOCATIONS[[#This Row],[VCMIN]] / 100, 0) * 12 + MOD(Table_hqolymsql14p_BridgeInventoryLocation_BRIDGEUNDERLOCATIONS[[#This Row],[VCMIN]], 100)</f>
        <v>196</v>
      </c>
      <c r="AA1453">
        <f>Table_hqolymsql14p_BridgeInventoryLocation_BRIDGEUNDERLOCATIONS[[#This Row],[VCMIN_Inches]]-3</f>
        <v>193</v>
      </c>
      <c r="AB145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454" spans="1:28" x14ac:dyDescent="0.3">
      <c r="A1454">
        <v>1453</v>
      </c>
      <c r="B1454" t="s">
        <v>2148</v>
      </c>
      <c r="C1454" t="s">
        <v>2149</v>
      </c>
      <c r="D1454" t="s">
        <v>2314</v>
      </c>
      <c r="E1454">
        <v>47.92</v>
      </c>
      <c r="G1454">
        <v>0</v>
      </c>
      <c r="H1454" t="s">
        <v>51</v>
      </c>
      <c r="I1454">
        <v>47.97</v>
      </c>
      <c r="J1454" t="s">
        <v>34</v>
      </c>
      <c r="K1454">
        <v>47.693877999999998</v>
      </c>
      <c r="L1454">
        <v>-122.68676600000001</v>
      </c>
      <c r="M1454" t="s">
        <v>2150</v>
      </c>
      <c r="N1454" t="s">
        <v>2151</v>
      </c>
      <c r="O1454" t="s">
        <v>779</v>
      </c>
      <c r="P1454">
        <v>252</v>
      </c>
      <c r="Q1454">
        <v>1906</v>
      </c>
      <c r="R1454">
        <v>1710</v>
      </c>
      <c r="S1454">
        <v>1906</v>
      </c>
      <c r="T1454">
        <v>1710</v>
      </c>
      <c r="U1454">
        <v>1707</v>
      </c>
      <c r="V1454">
        <v>1701</v>
      </c>
      <c r="W1454">
        <v>9999</v>
      </c>
      <c r="X1454" t="s">
        <v>38</v>
      </c>
      <c r="Y1454">
        <v>1</v>
      </c>
      <c r="Z1454">
        <f>ROUND(Table_hqolymsql14p_BridgeInventoryLocation_BRIDGEUNDERLOCATIONS[[#This Row],[VCMIN]] / 100, 0) * 12 + MOD(Table_hqolymsql14p_BridgeInventoryLocation_BRIDGEUNDERLOCATIONS[[#This Row],[VCMIN]], 100)</f>
        <v>214</v>
      </c>
      <c r="AA1454">
        <f>Table_hqolymsql14p_BridgeInventoryLocation_BRIDGEUNDERLOCATIONS[[#This Row],[VCMIN_Inches]]-3</f>
        <v>211</v>
      </c>
      <c r="AB1454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455" spans="1:28" x14ac:dyDescent="0.3">
      <c r="A1455">
        <v>1454</v>
      </c>
      <c r="B1455" t="s">
        <v>2939</v>
      </c>
      <c r="C1455" t="s">
        <v>2940</v>
      </c>
      <c r="D1455" t="s">
        <v>2314</v>
      </c>
      <c r="E1455">
        <v>178.47</v>
      </c>
      <c r="G1455">
        <v>0</v>
      </c>
      <c r="H1455" t="s">
        <v>110</v>
      </c>
      <c r="I1455">
        <v>178.41</v>
      </c>
      <c r="J1455" t="s">
        <v>34</v>
      </c>
      <c r="K1455">
        <v>47.787058000000002</v>
      </c>
      <c r="L1455">
        <v>-122.316076</v>
      </c>
      <c r="M1455" t="s">
        <v>4032</v>
      </c>
      <c r="N1455" t="s">
        <v>2943</v>
      </c>
      <c r="O1455" t="s">
        <v>1591</v>
      </c>
      <c r="P1455">
        <v>323</v>
      </c>
      <c r="Q1455">
        <v>1809</v>
      </c>
      <c r="R1455">
        <v>1809</v>
      </c>
      <c r="S1455">
        <v>1809</v>
      </c>
      <c r="T1455">
        <v>1809</v>
      </c>
      <c r="W1455">
        <v>9999</v>
      </c>
      <c r="X1455" t="s">
        <v>38</v>
      </c>
      <c r="Y1455">
        <v>1</v>
      </c>
      <c r="Z1455">
        <f>ROUND(Table_hqolymsql14p_BridgeInventoryLocation_BRIDGEUNDERLOCATIONS[[#This Row],[VCMIN]] / 100, 0) * 12 + MOD(Table_hqolymsql14p_BridgeInventoryLocation_BRIDGEUNDERLOCATIONS[[#This Row],[VCMIN]], 100)</f>
        <v>225</v>
      </c>
      <c r="AA1455">
        <f>Table_hqolymsql14p_BridgeInventoryLocation_BRIDGEUNDERLOCATIONS[[#This Row],[VCMIN_Inches]]-3</f>
        <v>222</v>
      </c>
      <c r="AB1455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1456" spans="1:28" x14ac:dyDescent="0.3">
      <c r="A1456">
        <v>1455</v>
      </c>
      <c r="B1456" t="s">
        <v>4033</v>
      </c>
      <c r="C1456" t="s">
        <v>4034</v>
      </c>
      <c r="D1456" t="s">
        <v>2314</v>
      </c>
      <c r="E1456">
        <v>3.78</v>
      </c>
      <c r="G1456">
        <v>0</v>
      </c>
      <c r="H1456" t="s">
        <v>3880</v>
      </c>
      <c r="I1456">
        <v>3.79</v>
      </c>
      <c r="J1456" t="s">
        <v>34</v>
      </c>
      <c r="K1456">
        <v>46.345747000000003</v>
      </c>
      <c r="L1456">
        <v>-120.178045</v>
      </c>
      <c r="M1456" t="s">
        <v>3881</v>
      </c>
      <c r="N1456" t="s">
        <v>95</v>
      </c>
      <c r="O1456" t="s">
        <v>3882</v>
      </c>
      <c r="P1456">
        <v>127</v>
      </c>
      <c r="Q1456">
        <v>1609</v>
      </c>
      <c r="R1456">
        <v>1608</v>
      </c>
      <c r="S1456">
        <v>1609</v>
      </c>
      <c r="T1456">
        <v>1608</v>
      </c>
      <c r="W1456">
        <v>9999</v>
      </c>
      <c r="X1456" t="s">
        <v>38</v>
      </c>
      <c r="Y1456">
        <v>1</v>
      </c>
      <c r="Z1456">
        <f>ROUND(Table_hqolymsql14p_BridgeInventoryLocation_BRIDGEUNDERLOCATIONS[[#This Row],[VCMIN]] / 100, 0) * 12 + MOD(Table_hqolymsql14p_BridgeInventoryLocation_BRIDGEUNDERLOCATIONS[[#This Row],[VCMIN]], 100)</f>
        <v>200</v>
      </c>
      <c r="AA1456">
        <f>Table_hqolymsql14p_BridgeInventoryLocation_BRIDGEUNDERLOCATIONS[[#This Row],[VCMIN_Inches]]-3</f>
        <v>197</v>
      </c>
      <c r="AB145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57" spans="1:28" x14ac:dyDescent="0.3">
      <c r="A1457">
        <v>1456</v>
      </c>
      <c r="B1457" t="s">
        <v>1924</v>
      </c>
      <c r="C1457" t="s">
        <v>1925</v>
      </c>
      <c r="D1457" t="s">
        <v>2314</v>
      </c>
      <c r="E1457">
        <v>46.2</v>
      </c>
      <c r="G1457">
        <v>0</v>
      </c>
      <c r="H1457" t="s">
        <v>110</v>
      </c>
      <c r="I1457">
        <v>46.13</v>
      </c>
      <c r="J1457" t="s">
        <v>34</v>
      </c>
      <c r="K1457">
        <v>46.233801999999997</v>
      </c>
      <c r="L1457">
        <v>-122.887096</v>
      </c>
      <c r="M1457" t="s">
        <v>1926</v>
      </c>
      <c r="N1457" t="s">
        <v>1927</v>
      </c>
      <c r="O1457" t="s">
        <v>113</v>
      </c>
      <c r="P1457">
        <v>407</v>
      </c>
      <c r="Q1457">
        <v>1808</v>
      </c>
      <c r="R1457">
        <v>1701</v>
      </c>
      <c r="S1457">
        <v>1808</v>
      </c>
      <c r="T1457">
        <v>1701</v>
      </c>
      <c r="U1457">
        <v>1803</v>
      </c>
      <c r="V1457">
        <v>1701</v>
      </c>
      <c r="W1457">
        <v>9999</v>
      </c>
      <c r="X1457" t="s">
        <v>38</v>
      </c>
      <c r="Y1457">
        <v>1</v>
      </c>
      <c r="Z1457">
        <f>ROUND(Table_hqolymsql14p_BridgeInventoryLocation_BRIDGEUNDERLOCATIONS[[#This Row],[VCMIN]] / 100, 0) * 12 + MOD(Table_hqolymsql14p_BridgeInventoryLocation_BRIDGEUNDERLOCATIONS[[#This Row],[VCMIN]], 100)</f>
        <v>205</v>
      </c>
      <c r="AA1457">
        <f>Table_hqolymsql14p_BridgeInventoryLocation_BRIDGEUNDERLOCATIONS[[#This Row],[VCMIN_Inches]]-3</f>
        <v>202</v>
      </c>
      <c r="AB145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458" spans="1:28" x14ac:dyDescent="0.3">
      <c r="A1458">
        <v>1457</v>
      </c>
      <c r="B1458" t="s">
        <v>156</v>
      </c>
      <c r="C1458" t="s">
        <v>157</v>
      </c>
      <c r="D1458" t="s">
        <v>2314</v>
      </c>
      <c r="E1458">
        <v>29.629000000000001</v>
      </c>
      <c r="G1458">
        <v>0</v>
      </c>
      <c r="H1458" t="s">
        <v>158</v>
      </c>
      <c r="I1458">
        <v>24.83</v>
      </c>
      <c r="J1458" t="s">
        <v>34</v>
      </c>
      <c r="K1458">
        <v>47.459668000000001</v>
      </c>
      <c r="L1458">
        <v>-122.329275</v>
      </c>
      <c r="M1458" t="s">
        <v>159</v>
      </c>
      <c r="N1458" t="s">
        <v>160</v>
      </c>
      <c r="O1458" t="s">
        <v>161</v>
      </c>
      <c r="P1458">
        <v>251</v>
      </c>
      <c r="Q1458">
        <v>1806</v>
      </c>
      <c r="R1458">
        <v>1706</v>
      </c>
      <c r="S1458">
        <v>1806</v>
      </c>
      <c r="T1458">
        <v>1706</v>
      </c>
      <c r="U1458">
        <v>1607</v>
      </c>
      <c r="V1458">
        <v>1605</v>
      </c>
      <c r="W1458">
        <v>9999</v>
      </c>
      <c r="X1458" t="s">
        <v>38</v>
      </c>
      <c r="Y1458">
        <v>1</v>
      </c>
      <c r="Z1458">
        <f>ROUND(Table_hqolymsql14p_BridgeInventoryLocation_BRIDGEUNDERLOCATIONS[[#This Row],[VCMIN]] / 100, 0) * 12 + MOD(Table_hqolymsql14p_BridgeInventoryLocation_BRIDGEUNDERLOCATIONS[[#This Row],[VCMIN]], 100)</f>
        <v>210</v>
      </c>
      <c r="AA1458">
        <f>Table_hqolymsql14p_BridgeInventoryLocation_BRIDGEUNDERLOCATIONS[[#This Row],[VCMIN_Inches]]-3</f>
        <v>207</v>
      </c>
      <c r="AB145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459" spans="1:28" x14ac:dyDescent="0.3">
      <c r="A1459">
        <v>1458</v>
      </c>
      <c r="B1459" t="s">
        <v>2561</v>
      </c>
      <c r="C1459" t="s">
        <v>2562</v>
      </c>
      <c r="D1459" t="s">
        <v>2314</v>
      </c>
      <c r="E1459">
        <v>14.37</v>
      </c>
      <c r="G1459">
        <v>0</v>
      </c>
      <c r="H1459" t="s">
        <v>120</v>
      </c>
      <c r="I1459">
        <v>14.37</v>
      </c>
      <c r="J1459" t="s">
        <v>34</v>
      </c>
      <c r="K1459">
        <v>46.251693000000003</v>
      </c>
      <c r="L1459">
        <v>-119.082658</v>
      </c>
      <c r="M1459" t="s">
        <v>2563</v>
      </c>
      <c r="N1459" t="s">
        <v>237</v>
      </c>
      <c r="O1459" t="s">
        <v>2564</v>
      </c>
      <c r="P1459">
        <v>332</v>
      </c>
      <c r="Q1459">
        <v>2108</v>
      </c>
      <c r="R1459">
        <v>2008</v>
      </c>
      <c r="S1459">
        <v>2108</v>
      </c>
      <c r="T1459">
        <v>2008</v>
      </c>
      <c r="U1459">
        <v>1902</v>
      </c>
      <c r="V1459">
        <v>1804</v>
      </c>
      <c r="W1459">
        <v>9999</v>
      </c>
      <c r="X1459" t="s">
        <v>38</v>
      </c>
      <c r="Y1459">
        <v>1</v>
      </c>
      <c r="Z1459">
        <f>ROUND(Table_hqolymsql14p_BridgeInventoryLocation_BRIDGEUNDERLOCATIONS[[#This Row],[VCMIN]] / 100, 0) * 12 + MOD(Table_hqolymsql14p_BridgeInventoryLocation_BRIDGEUNDERLOCATIONS[[#This Row],[VCMIN]], 100)</f>
        <v>248</v>
      </c>
      <c r="AA1459">
        <f>Table_hqolymsql14p_BridgeInventoryLocation_BRIDGEUNDERLOCATIONS[[#This Row],[VCMIN_Inches]]-3</f>
        <v>245</v>
      </c>
      <c r="AB1459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460" spans="1:28" x14ac:dyDescent="0.3">
      <c r="A1460">
        <v>1459</v>
      </c>
      <c r="B1460" t="s">
        <v>2317</v>
      </c>
      <c r="C1460" t="s">
        <v>2318</v>
      </c>
      <c r="D1460" t="s">
        <v>2314</v>
      </c>
      <c r="E1460">
        <v>0.61199999999999999</v>
      </c>
      <c r="G1460">
        <v>0</v>
      </c>
      <c r="H1460" t="s">
        <v>4035</v>
      </c>
      <c r="I1460">
        <v>0.61</v>
      </c>
      <c r="J1460" t="s">
        <v>34</v>
      </c>
      <c r="K1460">
        <v>47.231724999999997</v>
      </c>
      <c r="L1460">
        <v>-122.440859</v>
      </c>
      <c r="M1460" t="s">
        <v>4036</v>
      </c>
      <c r="N1460" t="s">
        <v>2321</v>
      </c>
      <c r="O1460" t="s">
        <v>113</v>
      </c>
      <c r="P1460">
        <v>428</v>
      </c>
      <c r="Q1460">
        <v>2004</v>
      </c>
      <c r="R1460">
        <v>1903</v>
      </c>
      <c r="U1460">
        <v>2004</v>
      </c>
      <c r="V1460">
        <v>1903</v>
      </c>
      <c r="W1460">
        <v>9999</v>
      </c>
      <c r="X1460" t="s">
        <v>38</v>
      </c>
      <c r="Y1460">
        <v>1</v>
      </c>
      <c r="Z1460">
        <f>ROUND(Table_hqolymsql14p_BridgeInventoryLocation_BRIDGEUNDERLOCATIONS[[#This Row],[VCMIN]] / 100, 0) * 12 + MOD(Table_hqolymsql14p_BridgeInventoryLocation_BRIDGEUNDERLOCATIONS[[#This Row],[VCMIN]], 100)</f>
        <v>231</v>
      </c>
      <c r="AA1460">
        <f>Table_hqolymsql14p_BridgeInventoryLocation_BRIDGEUNDERLOCATIONS[[#This Row],[VCMIN_Inches]]-3</f>
        <v>228</v>
      </c>
      <c r="AB1460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461" spans="1:28" x14ac:dyDescent="0.3">
      <c r="A1461">
        <v>1460</v>
      </c>
      <c r="B1461" t="s">
        <v>3337</v>
      </c>
      <c r="C1461" t="s">
        <v>3338</v>
      </c>
      <c r="D1461" t="s">
        <v>2314</v>
      </c>
      <c r="E1461">
        <v>7.0000000000000007E-2</v>
      </c>
      <c r="G1461">
        <v>0</v>
      </c>
      <c r="H1461" t="s">
        <v>2333</v>
      </c>
      <c r="I1461">
        <v>7.0000000000000007E-2</v>
      </c>
      <c r="J1461" t="s">
        <v>34</v>
      </c>
      <c r="K1461">
        <v>47.815071000000003</v>
      </c>
      <c r="L1461">
        <v>-122.292626</v>
      </c>
      <c r="M1461" t="s">
        <v>4037</v>
      </c>
      <c r="N1461" t="s">
        <v>2163</v>
      </c>
      <c r="O1461" t="s">
        <v>3340</v>
      </c>
      <c r="P1461">
        <v>200</v>
      </c>
      <c r="Q1461">
        <v>1802</v>
      </c>
      <c r="R1461">
        <v>1802</v>
      </c>
      <c r="S1461">
        <v>1802</v>
      </c>
      <c r="T1461">
        <v>1802</v>
      </c>
      <c r="W1461">
        <v>9999</v>
      </c>
      <c r="X1461" t="s">
        <v>38</v>
      </c>
      <c r="Y1461">
        <v>1</v>
      </c>
      <c r="Z1461">
        <f>ROUND(Table_hqolymsql14p_BridgeInventoryLocation_BRIDGEUNDERLOCATIONS[[#This Row],[VCMIN]] / 100, 0) * 12 + MOD(Table_hqolymsql14p_BridgeInventoryLocation_BRIDGEUNDERLOCATIONS[[#This Row],[VCMIN]], 100)</f>
        <v>218</v>
      </c>
      <c r="AA1461">
        <f>Table_hqolymsql14p_BridgeInventoryLocation_BRIDGEUNDERLOCATIONS[[#This Row],[VCMIN_Inches]]-3</f>
        <v>215</v>
      </c>
      <c r="AB1461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462" spans="1:28" x14ac:dyDescent="0.3">
      <c r="A1462">
        <v>1461</v>
      </c>
      <c r="B1462" t="s">
        <v>559</v>
      </c>
      <c r="C1462" t="s">
        <v>560</v>
      </c>
      <c r="D1462" t="s">
        <v>2314</v>
      </c>
      <c r="E1462">
        <v>0.10100000000000001</v>
      </c>
      <c r="G1462">
        <v>0</v>
      </c>
      <c r="H1462" t="s">
        <v>4038</v>
      </c>
      <c r="I1462">
        <v>0.1</v>
      </c>
      <c r="J1462" t="s">
        <v>34</v>
      </c>
      <c r="K1462">
        <v>47.586737999999997</v>
      </c>
      <c r="L1462">
        <v>-122.22975700000001</v>
      </c>
      <c r="M1462" t="s">
        <v>4039</v>
      </c>
      <c r="N1462" t="s">
        <v>562</v>
      </c>
      <c r="O1462" t="s">
        <v>37</v>
      </c>
      <c r="P1462">
        <v>258</v>
      </c>
      <c r="Q1462">
        <v>1806</v>
      </c>
      <c r="R1462">
        <v>1806</v>
      </c>
      <c r="U1462">
        <v>1806</v>
      </c>
      <c r="V1462">
        <v>1806</v>
      </c>
      <c r="W1462">
        <v>9999</v>
      </c>
      <c r="X1462" t="s">
        <v>239</v>
      </c>
      <c r="Y1462">
        <v>1</v>
      </c>
      <c r="Z1462">
        <f>ROUND(Table_hqolymsql14p_BridgeInventoryLocation_BRIDGEUNDERLOCATIONS[[#This Row],[VCMIN]] / 100, 0) * 12 + MOD(Table_hqolymsql14p_BridgeInventoryLocation_BRIDGEUNDERLOCATIONS[[#This Row],[VCMIN]], 100)</f>
        <v>222</v>
      </c>
      <c r="AA1462">
        <f>Table_hqolymsql14p_BridgeInventoryLocation_BRIDGEUNDERLOCATIONS[[#This Row],[VCMIN_Inches]]-3</f>
        <v>219</v>
      </c>
      <c r="AB146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463" spans="1:28" x14ac:dyDescent="0.3">
      <c r="A1463">
        <v>1462</v>
      </c>
      <c r="B1463" t="s">
        <v>2502</v>
      </c>
      <c r="C1463" t="s">
        <v>2503</v>
      </c>
      <c r="D1463" t="s">
        <v>2314</v>
      </c>
      <c r="E1463">
        <v>3.65</v>
      </c>
      <c r="G1463">
        <v>0</v>
      </c>
      <c r="H1463" t="s">
        <v>98</v>
      </c>
      <c r="I1463">
        <v>3.65</v>
      </c>
      <c r="J1463" t="s">
        <v>34</v>
      </c>
      <c r="K1463">
        <v>47.479954999999997</v>
      </c>
      <c r="L1463">
        <v>-122.200827</v>
      </c>
      <c r="M1463" t="s">
        <v>2504</v>
      </c>
      <c r="N1463" t="s">
        <v>2505</v>
      </c>
      <c r="O1463" t="s">
        <v>378</v>
      </c>
      <c r="P1463">
        <v>142</v>
      </c>
      <c r="Q1463">
        <v>2302</v>
      </c>
      <c r="R1463">
        <v>2302</v>
      </c>
      <c r="S1463">
        <v>2302</v>
      </c>
      <c r="T1463">
        <v>2302</v>
      </c>
      <c r="U1463">
        <v>1909</v>
      </c>
      <c r="V1463">
        <v>1909</v>
      </c>
      <c r="W1463">
        <v>9999</v>
      </c>
      <c r="X1463" t="s">
        <v>38</v>
      </c>
      <c r="Y1463">
        <v>1</v>
      </c>
      <c r="Z1463">
        <f>ROUND(Table_hqolymsql14p_BridgeInventoryLocation_BRIDGEUNDERLOCATIONS[[#This Row],[VCMIN]] / 100, 0) * 12 + MOD(Table_hqolymsql14p_BridgeInventoryLocation_BRIDGEUNDERLOCATIONS[[#This Row],[VCMIN]], 100)</f>
        <v>278</v>
      </c>
      <c r="AA1463">
        <f>Table_hqolymsql14p_BridgeInventoryLocation_BRIDGEUNDERLOCATIONS[[#This Row],[VCMIN_Inches]]-3</f>
        <v>275</v>
      </c>
      <c r="AB1463">
        <f>(TRUNC((Table_hqolymsql14p_BridgeInventoryLocation_BRIDGEUNDERLOCATIONS[[#This Row],[Reported Inches]]/12))*100) + MOD(Table_hqolymsql14p_BridgeInventoryLocation_BRIDGEUNDERLOCATIONS[[#This Row],[Reported Inches]], 12)</f>
        <v>2211</v>
      </c>
    </row>
    <row r="1464" spans="1:28" x14ac:dyDescent="0.3">
      <c r="A1464">
        <v>1463</v>
      </c>
      <c r="B1464" t="s">
        <v>785</v>
      </c>
      <c r="C1464" t="s">
        <v>786</v>
      </c>
      <c r="D1464" t="s">
        <v>2314</v>
      </c>
      <c r="E1464">
        <v>0.64</v>
      </c>
      <c r="G1464">
        <v>0</v>
      </c>
      <c r="H1464" t="s">
        <v>45</v>
      </c>
      <c r="I1464">
        <v>0.11</v>
      </c>
      <c r="J1464" t="s">
        <v>34</v>
      </c>
      <c r="K1464">
        <v>47.289549000000001</v>
      </c>
      <c r="L1464">
        <v>-122.304333</v>
      </c>
      <c r="M1464" t="s">
        <v>1705</v>
      </c>
      <c r="N1464" t="s">
        <v>787</v>
      </c>
      <c r="O1464" t="s">
        <v>788</v>
      </c>
      <c r="P1464">
        <v>2407</v>
      </c>
      <c r="Q1464">
        <v>2507</v>
      </c>
      <c r="R1464">
        <v>1907</v>
      </c>
      <c r="S1464">
        <v>2507</v>
      </c>
      <c r="T1464">
        <v>1907</v>
      </c>
      <c r="U1464">
        <v>2110</v>
      </c>
      <c r="V1464">
        <v>2006</v>
      </c>
      <c r="W1464">
        <v>9999</v>
      </c>
      <c r="X1464" t="s">
        <v>89</v>
      </c>
      <c r="Y1464">
        <v>1</v>
      </c>
      <c r="Z1464">
        <f>ROUND(Table_hqolymsql14p_BridgeInventoryLocation_BRIDGEUNDERLOCATIONS[[#This Row],[VCMIN]] / 100, 0) * 12 + MOD(Table_hqolymsql14p_BridgeInventoryLocation_BRIDGEUNDERLOCATIONS[[#This Row],[VCMIN]], 100)</f>
        <v>235</v>
      </c>
      <c r="AA1464">
        <f>Table_hqolymsql14p_BridgeInventoryLocation_BRIDGEUNDERLOCATIONS[[#This Row],[VCMIN_Inches]]-3</f>
        <v>232</v>
      </c>
      <c r="AB1464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1465" spans="1:28" x14ac:dyDescent="0.3">
      <c r="A1465">
        <v>1464</v>
      </c>
      <c r="B1465" t="s">
        <v>3819</v>
      </c>
      <c r="C1465" t="s">
        <v>3820</v>
      </c>
      <c r="D1465" t="s">
        <v>2314</v>
      </c>
      <c r="E1465">
        <v>0.28899999999999998</v>
      </c>
      <c r="G1465">
        <v>0</v>
      </c>
      <c r="H1465" t="s">
        <v>3559</v>
      </c>
      <c r="I1465">
        <v>0.28999999999999998</v>
      </c>
      <c r="J1465" t="s">
        <v>34</v>
      </c>
      <c r="K1465">
        <v>47.585479999999997</v>
      </c>
      <c r="L1465">
        <v>-122.23081999999999</v>
      </c>
      <c r="M1465" t="s">
        <v>4040</v>
      </c>
      <c r="N1465" t="s">
        <v>3823</v>
      </c>
      <c r="O1465" t="s">
        <v>3824</v>
      </c>
      <c r="P1465">
        <v>121</v>
      </c>
      <c r="Q1465">
        <v>2002</v>
      </c>
      <c r="R1465">
        <v>1903</v>
      </c>
      <c r="S1465">
        <v>2002</v>
      </c>
      <c r="T1465">
        <v>1903</v>
      </c>
      <c r="W1465">
        <v>9999</v>
      </c>
      <c r="X1465" t="s">
        <v>38</v>
      </c>
      <c r="Y1465">
        <v>1</v>
      </c>
      <c r="Z1465">
        <f>ROUND(Table_hqolymsql14p_BridgeInventoryLocation_BRIDGEUNDERLOCATIONS[[#This Row],[VCMIN]] / 100, 0) * 12 + MOD(Table_hqolymsql14p_BridgeInventoryLocation_BRIDGEUNDERLOCATIONS[[#This Row],[VCMIN]], 100)</f>
        <v>231</v>
      </c>
      <c r="AA1465">
        <f>Table_hqolymsql14p_BridgeInventoryLocation_BRIDGEUNDERLOCATIONS[[#This Row],[VCMIN_Inches]]-3</f>
        <v>228</v>
      </c>
      <c r="AB1465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466" spans="1:28" x14ac:dyDescent="0.3">
      <c r="A1466">
        <v>1465</v>
      </c>
      <c r="B1466" t="s">
        <v>2446</v>
      </c>
      <c r="C1466" t="s">
        <v>2447</v>
      </c>
      <c r="D1466" t="s">
        <v>2314</v>
      </c>
      <c r="E1466">
        <v>0</v>
      </c>
      <c r="G1466">
        <v>0</v>
      </c>
      <c r="H1466" t="s">
        <v>120</v>
      </c>
      <c r="I1466">
        <v>0</v>
      </c>
      <c r="J1466" t="s">
        <v>34</v>
      </c>
      <c r="K1466">
        <v>46.244013000000002</v>
      </c>
      <c r="L1466">
        <v>-119.362357</v>
      </c>
      <c r="M1466" t="s">
        <v>1827</v>
      </c>
      <c r="N1466" t="s">
        <v>95</v>
      </c>
      <c r="O1466" t="s">
        <v>123</v>
      </c>
      <c r="P1466">
        <v>256</v>
      </c>
      <c r="Q1466">
        <v>1611</v>
      </c>
      <c r="R1466">
        <v>1611</v>
      </c>
      <c r="S1466">
        <v>1611</v>
      </c>
      <c r="T1466">
        <v>1611</v>
      </c>
      <c r="U1466">
        <v>1701</v>
      </c>
      <c r="V1466">
        <v>1701</v>
      </c>
      <c r="W1466">
        <v>9999</v>
      </c>
      <c r="X1466" t="s">
        <v>38</v>
      </c>
      <c r="Y1466">
        <v>1</v>
      </c>
      <c r="Z1466">
        <f>ROUND(Table_hqolymsql14p_BridgeInventoryLocation_BRIDGEUNDERLOCATIONS[[#This Row],[VCMIN]] / 100, 0) * 12 + MOD(Table_hqolymsql14p_BridgeInventoryLocation_BRIDGEUNDERLOCATIONS[[#This Row],[VCMIN]], 100)</f>
        <v>203</v>
      </c>
      <c r="AA1466">
        <f>Table_hqolymsql14p_BridgeInventoryLocation_BRIDGEUNDERLOCATIONS[[#This Row],[VCMIN_Inches]]-3</f>
        <v>200</v>
      </c>
      <c r="AB146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467" spans="1:28" x14ac:dyDescent="0.3">
      <c r="A1467">
        <v>1466</v>
      </c>
      <c r="B1467" t="s">
        <v>3825</v>
      </c>
      <c r="C1467" t="s">
        <v>3826</v>
      </c>
      <c r="D1467" t="s">
        <v>2314</v>
      </c>
      <c r="E1467">
        <v>0.86</v>
      </c>
      <c r="G1467">
        <v>0</v>
      </c>
      <c r="H1467" t="s">
        <v>3383</v>
      </c>
      <c r="I1467">
        <v>0.86</v>
      </c>
      <c r="J1467" t="s">
        <v>34</v>
      </c>
      <c r="K1467">
        <v>47.619362000000002</v>
      </c>
      <c r="L1467">
        <v>-122.188444</v>
      </c>
      <c r="M1467" t="s">
        <v>3655</v>
      </c>
      <c r="N1467" t="s">
        <v>3454</v>
      </c>
      <c r="O1467" t="s">
        <v>3829</v>
      </c>
      <c r="P1467">
        <v>747</v>
      </c>
      <c r="Q1467">
        <v>1806</v>
      </c>
      <c r="R1467">
        <v>1806</v>
      </c>
      <c r="S1467">
        <v>1806</v>
      </c>
      <c r="T1467">
        <v>1806</v>
      </c>
      <c r="W1467">
        <v>9999</v>
      </c>
      <c r="X1467" t="s">
        <v>38</v>
      </c>
      <c r="Y1467">
        <v>1</v>
      </c>
      <c r="Z1467">
        <f>ROUND(Table_hqolymsql14p_BridgeInventoryLocation_BRIDGEUNDERLOCATIONS[[#This Row],[VCMIN]] / 100, 0) * 12 + MOD(Table_hqolymsql14p_BridgeInventoryLocation_BRIDGEUNDERLOCATIONS[[#This Row],[VCMIN]], 100)</f>
        <v>222</v>
      </c>
      <c r="AA1467">
        <f>Table_hqolymsql14p_BridgeInventoryLocation_BRIDGEUNDERLOCATIONS[[#This Row],[VCMIN_Inches]]-3</f>
        <v>219</v>
      </c>
      <c r="AB1467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468" spans="1:28" x14ac:dyDescent="0.3">
      <c r="A1468">
        <v>1467</v>
      </c>
      <c r="B1468" t="s">
        <v>1527</v>
      </c>
      <c r="C1468" t="s">
        <v>1528</v>
      </c>
      <c r="D1468" t="s">
        <v>2314</v>
      </c>
      <c r="E1468">
        <v>0.47399999999999998</v>
      </c>
      <c r="G1468">
        <v>0</v>
      </c>
      <c r="H1468" t="s">
        <v>3505</v>
      </c>
      <c r="I1468">
        <v>0.47</v>
      </c>
      <c r="J1468" t="s">
        <v>34</v>
      </c>
      <c r="K1468">
        <v>47.832203</v>
      </c>
      <c r="L1468">
        <v>-122.262969</v>
      </c>
      <c r="M1468" t="s">
        <v>3506</v>
      </c>
      <c r="N1468" t="s">
        <v>101</v>
      </c>
      <c r="O1468" t="s">
        <v>113</v>
      </c>
      <c r="P1468">
        <v>560</v>
      </c>
      <c r="Q1468">
        <v>1908</v>
      </c>
      <c r="R1468">
        <v>1810</v>
      </c>
      <c r="S1468">
        <v>1908</v>
      </c>
      <c r="T1468">
        <v>1810</v>
      </c>
      <c r="W1468">
        <v>9999</v>
      </c>
      <c r="X1468" t="s">
        <v>89</v>
      </c>
      <c r="Y1468">
        <v>1</v>
      </c>
      <c r="Z1468">
        <f>ROUND(Table_hqolymsql14p_BridgeInventoryLocation_BRIDGEUNDERLOCATIONS[[#This Row],[VCMIN]] / 100, 0) * 12 + MOD(Table_hqolymsql14p_BridgeInventoryLocation_BRIDGEUNDERLOCATIONS[[#This Row],[VCMIN]], 100)</f>
        <v>226</v>
      </c>
      <c r="AA1468">
        <f>Table_hqolymsql14p_BridgeInventoryLocation_BRIDGEUNDERLOCATIONS[[#This Row],[VCMIN_Inches]]-3</f>
        <v>223</v>
      </c>
      <c r="AB1468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469" spans="1:28" x14ac:dyDescent="0.3">
      <c r="A1469">
        <v>1468</v>
      </c>
      <c r="B1469" t="s">
        <v>3561</v>
      </c>
      <c r="C1469" t="s">
        <v>3562</v>
      </c>
      <c r="D1469" t="s">
        <v>2314</v>
      </c>
      <c r="E1469">
        <v>0.16500000000000001</v>
      </c>
      <c r="G1469">
        <v>0</v>
      </c>
      <c r="H1469" t="s">
        <v>4041</v>
      </c>
      <c r="I1469">
        <v>0.16</v>
      </c>
      <c r="J1469" t="s">
        <v>34</v>
      </c>
      <c r="K1469">
        <v>47.779305999999998</v>
      </c>
      <c r="L1469">
        <v>-122.34622400000001</v>
      </c>
      <c r="M1469" t="s">
        <v>4042</v>
      </c>
      <c r="N1469" t="s">
        <v>347</v>
      </c>
      <c r="O1469" t="s">
        <v>1612</v>
      </c>
      <c r="P1469">
        <v>133</v>
      </c>
      <c r="Q1469">
        <v>1604</v>
      </c>
      <c r="R1469">
        <v>1604</v>
      </c>
      <c r="U1469">
        <v>1604</v>
      </c>
      <c r="V1469">
        <v>1604</v>
      </c>
      <c r="W1469">
        <v>9999</v>
      </c>
      <c r="X1469" t="s">
        <v>239</v>
      </c>
      <c r="Y1469">
        <v>1</v>
      </c>
      <c r="Z1469">
        <f>ROUND(Table_hqolymsql14p_BridgeInventoryLocation_BRIDGEUNDERLOCATIONS[[#This Row],[VCMIN]] / 100, 0) * 12 + MOD(Table_hqolymsql14p_BridgeInventoryLocation_BRIDGEUNDERLOCATIONS[[#This Row],[VCMIN]], 100)</f>
        <v>196</v>
      </c>
      <c r="AA1469">
        <f>Table_hqolymsql14p_BridgeInventoryLocation_BRIDGEUNDERLOCATIONS[[#This Row],[VCMIN_Inches]]-3</f>
        <v>193</v>
      </c>
      <c r="AB1469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470" spans="1:28" x14ac:dyDescent="0.3">
      <c r="A1470">
        <v>1469</v>
      </c>
      <c r="B1470" t="s">
        <v>156</v>
      </c>
      <c r="C1470" t="s">
        <v>157</v>
      </c>
      <c r="D1470" t="s">
        <v>2314</v>
      </c>
      <c r="E1470">
        <v>0.26</v>
      </c>
      <c r="G1470">
        <v>0</v>
      </c>
      <c r="H1470" t="s">
        <v>4043</v>
      </c>
      <c r="I1470">
        <v>0.26</v>
      </c>
      <c r="J1470" t="s">
        <v>34</v>
      </c>
      <c r="K1470">
        <v>47.459668999999998</v>
      </c>
      <c r="L1470">
        <v>-122.32915800000001</v>
      </c>
      <c r="M1470" t="s">
        <v>4044</v>
      </c>
      <c r="N1470" t="s">
        <v>160</v>
      </c>
      <c r="O1470" t="s">
        <v>161</v>
      </c>
      <c r="P1470">
        <v>251</v>
      </c>
      <c r="Q1470">
        <v>1806</v>
      </c>
      <c r="R1470">
        <v>1806</v>
      </c>
      <c r="S1470">
        <v>1806</v>
      </c>
      <c r="T1470">
        <v>1806</v>
      </c>
      <c r="W1470">
        <v>9999</v>
      </c>
      <c r="X1470" t="s">
        <v>89</v>
      </c>
      <c r="Y1470">
        <v>1</v>
      </c>
      <c r="Z1470">
        <f>ROUND(Table_hqolymsql14p_BridgeInventoryLocation_BRIDGEUNDERLOCATIONS[[#This Row],[VCMIN]] / 100, 0) * 12 + MOD(Table_hqolymsql14p_BridgeInventoryLocation_BRIDGEUNDERLOCATIONS[[#This Row],[VCMIN]], 100)</f>
        <v>222</v>
      </c>
      <c r="AA1470">
        <f>Table_hqolymsql14p_BridgeInventoryLocation_BRIDGEUNDERLOCATIONS[[#This Row],[VCMIN_Inches]]-3</f>
        <v>219</v>
      </c>
      <c r="AB1470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471" spans="1:28" x14ac:dyDescent="0.3">
      <c r="A1471">
        <v>1470</v>
      </c>
      <c r="B1471" t="s">
        <v>2030</v>
      </c>
      <c r="C1471" t="s">
        <v>2031</v>
      </c>
      <c r="D1471" t="s">
        <v>2314</v>
      </c>
      <c r="E1471">
        <v>19.25</v>
      </c>
      <c r="G1471">
        <v>0</v>
      </c>
      <c r="H1471" t="s">
        <v>229</v>
      </c>
      <c r="I1471">
        <v>17.93</v>
      </c>
      <c r="J1471" t="s">
        <v>34</v>
      </c>
      <c r="K1471">
        <v>47.353681999999999</v>
      </c>
      <c r="L1471">
        <v>-122.244562</v>
      </c>
      <c r="M1471" t="s">
        <v>2032</v>
      </c>
      <c r="N1471" t="s">
        <v>2033</v>
      </c>
      <c r="O1471" t="s">
        <v>748</v>
      </c>
      <c r="P1471">
        <v>196</v>
      </c>
      <c r="Q1471">
        <v>1606</v>
      </c>
      <c r="R1471">
        <v>1606</v>
      </c>
      <c r="S1471">
        <v>1606</v>
      </c>
      <c r="T1471">
        <v>1606</v>
      </c>
      <c r="U1471">
        <v>1606</v>
      </c>
      <c r="V1471">
        <v>1606</v>
      </c>
      <c r="W1471">
        <v>9999</v>
      </c>
      <c r="X1471" t="s">
        <v>38</v>
      </c>
      <c r="Y1471">
        <v>1</v>
      </c>
      <c r="Z1471">
        <f>ROUND(Table_hqolymsql14p_BridgeInventoryLocation_BRIDGEUNDERLOCATIONS[[#This Row],[VCMIN]] / 100, 0) * 12 + MOD(Table_hqolymsql14p_BridgeInventoryLocation_BRIDGEUNDERLOCATIONS[[#This Row],[VCMIN]], 100)</f>
        <v>198</v>
      </c>
      <c r="AA1471">
        <f>Table_hqolymsql14p_BridgeInventoryLocation_BRIDGEUNDERLOCATIONS[[#This Row],[VCMIN_Inches]]-3</f>
        <v>195</v>
      </c>
      <c r="AB147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472" spans="1:28" x14ac:dyDescent="0.3">
      <c r="A1472">
        <v>1471</v>
      </c>
      <c r="B1472" t="s">
        <v>199</v>
      </c>
      <c r="C1472" t="s">
        <v>200</v>
      </c>
      <c r="D1472" t="s">
        <v>2314</v>
      </c>
      <c r="E1472">
        <v>9.93</v>
      </c>
      <c r="G1472">
        <v>0</v>
      </c>
      <c r="H1472" t="s">
        <v>201</v>
      </c>
      <c r="I1472">
        <v>12.01</v>
      </c>
      <c r="J1472" t="s">
        <v>34</v>
      </c>
      <c r="K1472">
        <v>47.321030999999998</v>
      </c>
      <c r="L1472">
        <v>-122.59023999999999</v>
      </c>
      <c r="M1472" t="s">
        <v>202</v>
      </c>
      <c r="N1472" t="s">
        <v>203</v>
      </c>
      <c r="O1472" t="s">
        <v>204</v>
      </c>
      <c r="P1472">
        <v>228</v>
      </c>
      <c r="Q1472">
        <v>2101</v>
      </c>
      <c r="R1472">
        <v>2008</v>
      </c>
      <c r="S1472">
        <v>2101</v>
      </c>
      <c r="T1472">
        <v>2008</v>
      </c>
      <c r="U1472">
        <v>1610</v>
      </c>
      <c r="V1472">
        <v>1605</v>
      </c>
      <c r="W1472">
        <v>9999</v>
      </c>
      <c r="X1472" t="s">
        <v>38</v>
      </c>
      <c r="Y1472">
        <v>1</v>
      </c>
      <c r="Z1472">
        <f>ROUND(Table_hqolymsql14p_BridgeInventoryLocation_BRIDGEUNDERLOCATIONS[[#This Row],[VCMIN]] / 100, 0) * 12 + MOD(Table_hqolymsql14p_BridgeInventoryLocation_BRIDGEUNDERLOCATIONS[[#This Row],[VCMIN]], 100)</f>
        <v>248</v>
      </c>
      <c r="AA1472">
        <f>Table_hqolymsql14p_BridgeInventoryLocation_BRIDGEUNDERLOCATIONS[[#This Row],[VCMIN_Inches]]-3</f>
        <v>245</v>
      </c>
      <c r="AB1472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473" spans="1:28" x14ac:dyDescent="0.3">
      <c r="A1473">
        <v>1472</v>
      </c>
      <c r="B1473" t="s">
        <v>2992</v>
      </c>
      <c r="C1473" t="s">
        <v>2993</v>
      </c>
      <c r="D1473" t="s">
        <v>2314</v>
      </c>
      <c r="E1473">
        <v>192.72</v>
      </c>
      <c r="G1473">
        <v>0</v>
      </c>
      <c r="H1473" t="s">
        <v>110</v>
      </c>
      <c r="I1473">
        <v>192.66</v>
      </c>
      <c r="J1473" t="s">
        <v>34</v>
      </c>
      <c r="K1473">
        <v>47.964340999999997</v>
      </c>
      <c r="L1473">
        <v>-122.19903100000001</v>
      </c>
      <c r="M1473" t="s">
        <v>2994</v>
      </c>
      <c r="N1473" t="s">
        <v>2995</v>
      </c>
      <c r="O1473" t="s">
        <v>113</v>
      </c>
      <c r="P1473">
        <v>158</v>
      </c>
      <c r="Q1473">
        <v>1700</v>
      </c>
      <c r="R1473">
        <v>1700</v>
      </c>
      <c r="S1473">
        <v>1700</v>
      </c>
      <c r="T1473">
        <v>1700</v>
      </c>
      <c r="U1473">
        <v>1700</v>
      </c>
      <c r="V1473">
        <v>1700</v>
      </c>
      <c r="W1473">
        <v>9999</v>
      </c>
      <c r="X1473" t="s">
        <v>38</v>
      </c>
      <c r="Y1473">
        <v>1</v>
      </c>
      <c r="Z1473">
        <f>ROUND(Table_hqolymsql14p_BridgeInventoryLocation_BRIDGEUNDERLOCATIONS[[#This Row],[VCMIN]] / 100, 0) * 12 + MOD(Table_hqolymsql14p_BridgeInventoryLocation_BRIDGEUNDERLOCATIONS[[#This Row],[VCMIN]], 100)</f>
        <v>204</v>
      </c>
      <c r="AA1473">
        <f>Table_hqolymsql14p_BridgeInventoryLocation_BRIDGEUNDERLOCATIONS[[#This Row],[VCMIN_Inches]]-3</f>
        <v>201</v>
      </c>
      <c r="AB147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474" spans="1:28" x14ac:dyDescent="0.3">
      <c r="A1474">
        <v>1473</v>
      </c>
      <c r="B1474" t="s">
        <v>4045</v>
      </c>
      <c r="C1474" t="s">
        <v>4046</v>
      </c>
      <c r="D1474" t="s">
        <v>2314</v>
      </c>
      <c r="E1474">
        <v>40.83</v>
      </c>
      <c r="G1474">
        <v>0</v>
      </c>
      <c r="H1474" t="s">
        <v>4047</v>
      </c>
      <c r="I1474">
        <v>40.83</v>
      </c>
      <c r="J1474" t="s">
        <v>34</v>
      </c>
      <c r="K1474">
        <v>46.397064</v>
      </c>
      <c r="L1474">
        <v>-117.04428799999999</v>
      </c>
      <c r="M1474" t="s">
        <v>4048</v>
      </c>
      <c r="N1474" t="s">
        <v>4049</v>
      </c>
      <c r="O1474" t="s">
        <v>4050</v>
      </c>
      <c r="P1474">
        <v>99</v>
      </c>
      <c r="Q1474">
        <v>1604</v>
      </c>
      <c r="R1474">
        <v>1601</v>
      </c>
      <c r="S1474">
        <v>1604</v>
      </c>
      <c r="T1474">
        <v>1601</v>
      </c>
      <c r="W1474">
        <v>9999</v>
      </c>
      <c r="X1474" t="s">
        <v>38</v>
      </c>
      <c r="Y1474">
        <v>1</v>
      </c>
      <c r="Z1474">
        <f>ROUND(Table_hqolymsql14p_BridgeInventoryLocation_BRIDGEUNDERLOCATIONS[[#This Row],[VCMIN]] / 100, 0) * 12 + MOD(Table_hqolymsql14p_BridgeInventoryLocation_BRIDGEUNDERLOCATIONS[[#This Row],[VCMIN]], 100)</f>
        <v>193</v>
      </c>
      <c r="AA1474">
        <f>Table_hqolymsql14p_BridgeInventoryLocation_BRIDGEUNDERLOCATIONS[[#This Row],[VCMIN_Inches]]-3</f>
        <v>190</v>
      </c>
      <c r="AB1474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475" spans="1:28" x14ac:dyDescent="0.3">
      <c r="A1475">
        <v>1474</v>
      </c>
      <c r="B1475" t="s">
        <v>211</v>
      </c>
      <c r="C1475" t="s">
        <v>212</v>
      </c>
      <c r="D1475" t="s">
        <v>2314</v>
      </c>
      <c r="E1475">
        <v>5.2720000000000002</v>
      </c>
      <c r="G1475">
        <v>0</v>
      </c>
      <c r="H1475" t="s">
        <v>33</v>
      </c>
      <c r="I1475">
        <v>7.21</v>
      </c>
      <c r="J1475" t="s">
        <v>34</v>
      </c>
      <c r="K1475">
        <v>47.585782000000002</v>
      </c>
      <c r="L1475">
        <v>-122.22805</v>
      </c>
      <c r="M1475" t="s">
        <v>213</v>
      </c>
      <c r="N1475" t="s">
        <v>214</v>
      </c>
      <c r="O1475" t="s">
        <v>37</v>
      </c>
      <c r="P1475">
        <v>275</v>
      </c>
      <c r="Q1475">
        <v>2203</v>
      </c>
      <c r="R1475">
        <v>2100</v>
      </c>
      <c r="S1475">
        <v>2203</v>
      </c>
      <c r="T1475">
        <v>2100</v>
      </c>
      <c r="U1475">
        <v>2108</v>
      </c>
      <c r="V1475">
        <v>2005</v>
      </c>
      <c r="W1475">
        <v>9999</v>
      </c>
      <c r="X1475" t="s">
        <v>38</v>
      </c>
      <c r="Y1475">
        <v>1</v>
      </c>
      <c r="Z1475">
        <f>ROUND(Table_hqolymsql14p_BridgeInventoryLocation_BRIDGEUNDERLOCATIONS[[#This Row],[VCMIN]] / 100, 0) * 12 + MOD(Table_hqolymsql14p_BridgeInventoryLocation_BRIDGEUNDERLOCATIONS[[#This Row],[VCMIN]], 100)</f>
        <v>252</v>
      </c>
      <c r="AA1475">
        <f>Table_hqolymsql14p_BridgeInventoryLocation_BRIDGEUNDERLOCATIONS[[#This Row],[VCMIN_Inches]]-3</f>
        <v>249</v>
      </c>
      <c r="AB1475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1476" spans="1:28" x14ac:dyDescent="0.3">
      <c r="A1476">
        <v>1475</v>
      </c>
      <c r="B1476" t="s">
        <v>885</v>
      </c>
      <c r="C1476" t="s">
        <v>886</v>
      </c>
      <c r="D1476" t="s">
        <v>2314</v>
      </c>
      <c r="E1476">
        <v>56.84</v>
      </c>
      <c r="G1476">
        <v>0</v>
      </c>
      <c r="H1476" t="s">
        <v>92</v>
      </c>
      <c r="I1476">
        <v>56.87</v>
      </c>
      <c r="J1476" t="s">
        <v>34</v>
      </c>
      <c r="K1476">
        <v>46.360703999999998</v>
      </c>
      <c r="L1476">
        <v>-120.20432599999999</v>
      </c>
      <c r="M1476" t="s">
        <v>887</v>
      </c>
      <c r="N1476" t="s">
        <v>888</v>
      </c>
      <c r="O1476" t="s">
        <v>95</v>
      </c>
      <c r="P1476">
        <v>302</v>
      </c>
      <c r="Q1476">
        <v>1606</v>
      </c>
      <c r="R1476">
        <v>1606</v>
      </c>
      <c r="S1476">
        <v>1606</v>
      </c>
      <c r="T1476">
        <v>1606</v>
      </c>
      <c r="U1476">
        <v>1607</v>
      </c>
      <c r="V1476">
        <v>1604</v>
      </c>
      <c r="W1476">
        <v>9999</v>
      </c>
      <c r="X1476" t="s">
        <v>38</v>
      </c>
      <c r="Y1476">
        <v>1</v>
      </c>
      <c r="Z1476">
        <f>ROUND(Table_hqolymsql14p_BridgeInventoryLocation_BRIDGEUNDERLOCATIONS[[#This Row],[VCMIN]] / 100, 0) * 12 + MOD(Table_hqolymsql14p_BridgeInventoryLocation_BRIDGEUNDERLOCATIONS[[#This Row],[VCMIN]], 100)</f>
        <v>198</v>
      </c>
      <c r="AA1476">
        <f>Table_hqolymsql14p_BridgeInventoryLocation_BRIDGEUNDERLOCATIONS[[#This Row],[VCMIN_Inches]]-3</f>
        <v>195</v>
      </c>
      <c r="AB147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477" spans="1:28" x14ac:dyDescent="0.3">
      <c r="A1477">
        <v>1476</v>
      </c>
      <c r="B1477" t="s">
        <v>2557</v>
      </c>
      <c r="C1477" t="s">
        <v>2558</v>
      </c>
      <c r="D1477" t="s">
        <v>2314</v>
      </c>
      <c r="E1477">
        <v>0.76500000000000001</v>
      </c>
      <c r="G1477">
        <v>0</v>
      </c>
      <c r="H1477" t="s">
        <v>4051</v>
      </c>
      <c r="I1477">
        <v>0.77</v>
      </c>
      <c r="J1477" t="s">
        <v>34</v>
      </c>
      <c r="K1477">
        <v>47.579777999999997</v>
      </c>
      <c r="L1477">
        <v>-122.15105699999999</v>
      </c>
      <c r="M1477" t="s">
        <v>4052</v>
      </c>
      <c r="N1477" t="s">
        <v>2560</v>
      </c>
      <c r="O1477" t="s">
        <v>37</v>
      </c>
      <c r="P1477">
        <v>1012</v>
      </c>
      <c r="Q1477">
        <v>2406</v>
      </c>
      <c r="R1477">
        <v>2406</v>
      </c>
      <c r="U1477">
        <v>2406</v>
      </c>
      <c r="V1477">
        <v>2406</v>
      </c>
      <c r="W1477">
        <v>9999</v>
      </c>
      <c r="X1477" t="s">
        <v>239</v>
      </c>
      <c r="Y1477">
        <v>1</v>
      </c>
      <c r="Z1477">
        <f>ROUND(Table_hqolymsql14p_BridgeInventoryLocation_BRIDGEUNDERLOCATIONS[[#This Row],[VCMIN]] / 100, 0) * 12 + MOD(Table_hqolymsql14p_BridgeInventoryLocation_BRIDGEUNDERLOCATIONS[[#This Row],[VCMIN]], 100)</f>
        <v>294</v>
      </c>
      <c r="AA1477">
        <f>Table_hqolymsql14p_BridgeInventoryLocation_BRIDGEUNDERLOCATIONS[[#This Row],[VCMIN_Inches]]-3</f>
        <v>291</v>
      </c>
      <c r="AB1477">
        <f>(TRUNC((Table_hqolymsql14p_BridgeInventoryLocation_BRIDGEUNDERLOCATIONS[[#This Row],[Reported Inches]]/12))*100) + MOD(Table_hqolymsql14p_BridgeInventoryLocation_BRIDGEUNDERLOCATIONS[[#This Row],[Reported Inches]], 12)</f>
        <v>2403</v>
      </c>
    </row>
    <row r="1478" spans="1:28" x14ac:dyDescent="0.3">
      <c r="A1478">
        <v>1477</v>
      </c>
      <c r="B1478" t="s">
        <v>3214</v>
      </c>
      <c r="C1478" t="s">
        <v>3215</v>
      </c>
      <c r="D1478" t="s">
        <v>2314</v>
      </c>
      <c r="E1478">
        <v>53.63</v>
      </c>
      <c r="G1478">
        <v>0</v>
      </c>
      <c r="H1478" t="s">
        <v>92</v>
      </c>
      <c r="I1478">
        <v>53.66</v>
      </c>
      <c r="J1478" t="s">
        <v>34</v>
      </c>
      <c r="K1478">
        <v>46.394463999999999</v>
      </c>
      <c r="L1478">
        <v>-120.248428</v>
      </c>
      <c r="M1478" t="s">
        <v>168</v>
      </c>
      <c r="N1478" t="s">
        <v>444</v>
      </c>
      <c r="O1478" t="s">
        <v>95</v>
      </c>
      <c r="P1478">
        <v>511</v>
      </c>
      <c r="Q1478">
        <v>2005</v>
      </c>
      <c r="R1478">
        <v>2001</v>
      </c>
      <c r="S1478">
        <v>2005</v>
      </c>
      <c r="T1478">
        <v>2001</v>
      </c>
      <c r="U1478">
        <v>2110</v>
      </c>
      <c r="V1478">
        <v>2100</v>
      </c>
      <c r="W1478">
        <v>9999</v>
      </c>
      <c r="X1478" t="s">
        <v>38</v>
      </c>
      <c r="Y1478">
        <v>1</v>
      </c>
      <c r="Z1478">
        <f>ROUND(Table_hqolymsql14p_BridgeInventoryLocation_BRIDGEUNDERLOCATIONS[[#This Row],[VCMIN]] / 100, 0) * 12 + MOD(Table_hqolymsql14p_BridgeInventoryLocation_BRIDGEUNDERLOCATIONS[[#This Row],[VCMIN]], 100)</f>
        <v>241</v>
      </c>
      <c r="AA1478">
        <f>Table_hqolymsql14p_BridgeInventoryLocation_BRIDGEUNDERLOCATIONS[[#This Row],[VCMIN_Inches]]-3</f>
        <v>238</v>
      </c>
      <c r="AB1478">
        <f>(TRUNC((Table_hqolymsql14p_BridgeInventoryLocation_BRIDGEUNDERLOCATIONS[[#This Row],[Reported Inches]]/12))*100) + MOD(Table_hqolymsql14p_BridgeInventoryLocation_BRIDGEUNDERLOCATIONS[[#This Row],[Reported Inches]], 12)</f>
        <v>1910</v>
      </c>
    </row>
    <row r="1479" spans="1:28" x14ac:dyDescent="0.3">
      <c r="A1479">
        <v>1478</v>
      </c>
      <c r="B1479" t="s">
        <v>227</v>
      </c>
      <c r="C1479" t="s">
        <v>228</v>
      </c>
      <c r="D1479" t="s">
        <v>2314</v>
      </c>
      <c r="E1479">
        <v>10.92</v>
      </c>
      <c r="G1479">
        <v>0</v>
      </c>
      <c r="H1479" t="s">
        <v>229</v>
      </c>
      <c r="I1479">
        <v>9.64</v>
      </c>
      <c r="J1479" t="s">
        <v>34</v>
      </c>
      <c r="K1479">
        <v>47.235633999999997</v>
      </c>
      <c r="L1479">
        <v>-122.25162</v>
      </c>
      <c r="M1479" t="s">
        <v>230</v>
      </c>
      <c r="N1479" t="s">
        <v>231</v>
      </c>
      <c r="O1479" t="s">
        <v>232</v>
      </c>
      <c r="P1479">
        <v>382</v>
      </c>
      <c r="Q1479">
        <v>1505</v>
      </c>
      <c r="R1479">
        <v>1505</v>
      </c>
      <c r="S1479">
        <v>1505</v>
      </c>
      <c r="T1479">
        <v>1505</v>
      </c>
      <c r="U1479">
        <v>1505</v>
      </c>
      <c r="V1479">
        <v>1505</v>
      </c>
      <c r="W1479">
        <v>9999</v>
      </c>
      <c r="X1479" t="s">
        <v>38</v>
      </c>
      <c r="Y1479">
        <v>1</v>
      </c>
      <c r="Z1479">
        <f>ROUND(Table_hqolymsql14p_BridgeInventoryLocation_BRIDGEUNDERLOCATIONS[[#This Row],[VCMIN]] / 100, 0) * 12 + MOD(Table_hqolymsql14p_BridgeInventoryLocation_BRIDGEUNDERLOCATIONS[[#This Row],[VCMIN]], 100)</f>
        <v>185</v>
      </c>
      <c r="AA1479">
        <f>Table_hqolymsql14p_BridgeInventoryLocation_BRIDGEUNDERLOCATIONS[[#This Row],[VCMIN_Inches]]-3</f>
        <v>182</v>
      </c>
      <c r="AB1479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1480" spans="1:28" x14ac:dyDescent="0.3">
      <c r="A1480">
        <v>1479</v>
      </c>
      <c r="B1480" t="s">
        <v>1372</v>
      </c>
      <c r="C1480" t="s">
        <v>1373</v>
      </c>
      <c r="D1480" t="s">
        <v>2314</v>
      </c>
      <c r="E1480">
        <v>277.46199999999999</v>
      </c>
      <c r="G1480">
        <v>0</v>
      </c>
      <c r="H1480" t="s">
        <v>33</v>
      </c>
      <c r="I1480">
        <v>279.75</v>
      </c>
      <c r="J1480" t="s">
        <v>34</v>
      </c>
      <c r="K1480">
        <v>47.649560999999999</v>
      </c>
      <c r="L1480">
        <v>-117.44399900000001</v>
      </c>
      <c r="M1480" t="s">
        <v>437</v>
      </c>
      <c r="N1480" t="s">
        <v>53</v>
      </c>
      <c r="O1480" t="s">
        <v>37</v>
      </c>
      <c r="P1480">
        <v>191</v>
      </c>
      <c r="Q1480">
        <v>1609</v>
      </c>
      <c r="R1480">
        <v>1605</v>
      </c>
      <c r="S1480">
        <v>1609</v>
      </c>
      <c r="T1480">
        <v>1605</v>
      </c>
      <c r="U1480">
        <v>1606</v>
      </c>
      <c r="V1480">
        <v>1603</v>
      </c>
      <c r="W1480">
        <v>9999</v>
      </c>
      <c r="X1480" t="s">
        <v>38</v>
      </c>
      <c r="Y1480">
        <v>1</v>
      </c>
      <c r="Z1480">
        <f>ROUND(Table_hqolymsql14p_BridgeInventoryLocation_BRIDGEUNDERLOCATIONS[[#This Row],[VCMIN]] / 100, 0) * 12 + MOD(Table_hqolymsql14p_BridgeInventoryLocation_BRIDGEUNDERLOCATIONS[[#This Row],[VCMIN]], 100)</f>
        <v>197</v>
      </c>
      <c r="AA1480">
        <f>Table_hqolymsql14p_BridgeInventoryLocation_BRIDGEUNDERLOCATIONS[[#This Row],[VCMIN_Inches]]-3</f>
        <v>194</v>
      </c>
      <c r="AB148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481" spans="1:28" x14ac:dyDescent="0.3">
      <c r="A1481">
        <v>1480</v>
      </c>
      <c r="B1481" t="s">
        <v>2234</v>
      </c>
      <c r="C1481" t="s">
        <v>2235</v>
      </c>
      <c r="D1481" t="s">
        <v>2314</v>
      </c>
      <c r="E1481">
        <v>37.26</v>
      </c>
      <c r="G1481">
        <v>0</v>
      </c>
      <c r="H1481" t="s">
        <v>51</v>
      </c>
      <c r="I1481">
        <v>37.31</v>
      </c>
      <c r="J1481" t="s">
        <v>34</v>
      </c>
      <c r="K1481">
        <v>47.558013000000003</v>
      </c>
      <c r="L1481">
        <v>-122.671858</v>
      </c>
      <c r="M1481" t="s">
        <v>2236</v>
      </c>
      <c r="N1481" t="s">
        <v>2237</v>
      </c>
      <c r="O1481" t="s">
        <v>779</v>
      </c>
      <c r="P1481">
        <v>213</v>
      </c>
      <c r="Q1481">
        <v>1611</v>
      </c>
      <c r="R1481">
        <v>1608</v>
      </c>
      <c r="S1481">
        <v>1611</v>
      </c>
      <c r="T1481">
        <v>1608</v>
      </c>
      <c r="U1481">
        <v>1805</v>
      </c>
      <c r="V1481">
        <v>1800</v>
      </c>
      <c r="W1481">
        <v>9999</v>
      </c>
      <c r="X1481" t="s">
        <v>38</v>
      </c>
      <c r="Y1481">
        <v>1</v>
      </c>
      <c r="Z1481">
        <f>ROUND(Table_hqolymsql14p_BridgeInventoryLocation_BRIDGEUNDERLOCATIONS[[#This Row],[VCMIN]] / 100, 0) * 12 + MOD(Table_hqolymsql14p_BridgeInventoryLocation_BRIDGEUNDERLOCATIONS[[#This Row],[VCMIN]], 100)</f>
        <v>200</v>
      </c>
      <c r="AA1481">
        <f>Table_hqolymsql14p_BridgeInventoryLocation_BRIDGEUNDERLOCATIONS[[#This Row],[VCMIN_Inches]]-3</f>
        <v>197</v>
      </c>
      <c r="AB148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82" spans="1:28" x14ac:dyDescent="0.3">
      <c r="A1482">
        <v>1481</v>
      </c>
      <c r="B1482" t="s">
        <v>4053</v>
      </c>
      <c r="C1482" t="s">
        <v>4054</v>
      </c>
      <c r="D1482" t="s">
        <v>2314</v>
      </c>
      <c r="E1482">
        <v>0.81</v>
      </c>
      <c r="G1482">
        <v>0</v>
      </c>
      <c r="H1482" t="s">
        <v>4055</v>
      </c>
      <c r="I1482">
        <v>0.81</v>
      </c>
      <c r="J1482" t="s">
        <v>34</v>
      </c>
      <c r="K1482">
        <v>47.234904</v>
      </c>
      <c r="L1482">
        <v>-122.465084</v>
      </c>
      <c r="M1482" t="s">
        <v>4056</v>
      </c>
      <c r="N1482" t="s">
        <v>3454</v>
      </c>
      <c r="O1482" t="s">
        <v>4057</v>
      </c>
      <c r="P1482">
        <v>729</v>
      </c>
      <c r="Q1482">
        <v>1704</v>
      </c>
      <c r="R1482">
        <v>1704</v>
      </c>
      <c r="S1482">
        <v>1704</v>
      </c>
      <c r="T1482">
        <v>1704</v>
      </c>
      <c r="W1482">
        <v>9999</v>
      </c>
      <c r="X1482" t="s">
        <v>38</v>
      </c>
      <c r="Y1482">
        <v>1</v>
      </c>
      <c r="Z1482">
        <f>ROUND(Table_hqolymsql14p_BridgeInventoryLocation_BRIDGEUNDERLOCATIONS[[#This Row],[VCMIN]] / 100, 0) * 12 + MOD(Table_hqolymsql14p_BridgeInventoryLocation_BRIDGEUNDERLOCATIONS[[#This Row],[VCMIN]], 100)</f>
        <v>208</v>
      </c>
      <c r="AA1482">
        <f>Table_hqolymsql14p_BridgeInventoryLocation_BRIDGEUNDERLOCATIONS[[#This Row],[VCMIN_Inches]]-3</f>
        <v>205</v>
      </c>
      <c r="AB1482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483" spans="1:28" x14ac:dyDescent="0.3">
      <c r="A1483">
        <v>1482</v>
      </c>
      <c r="B1483" t="s">
        <v>1193</v>
      </c>
      <c r="C1483" t="s">
        <v>1194</v>
      </c>
      <c r="D1483" t="s">
        <v>2314</v>
      </c>
      <c r="E1483">
        <v>1.07</v>
      </c>
      <c r="G1483">
        <v>0</v>
      </c>
      <c r="H1483" t="s">
        <v>3618</v>
      </c>
      <c r="I1483">
        <v>1.07</v>
      </c>
      <c r="J1483" t="s">
        <v>34</v>
      </c>
      <c r="K1483">
        <v>47.222976000000003</v>
      </c>
      <c r="L1483">
        <v>-122.463733</v>
      </c>
      <c r="M1483" t="s">
        <v>4058</v>
      </c>
      <c r="N1483" t="s">
        <v>1196</v>
      </c>
      <c r="O1483" t="s">
        <v>113</v>
      </c>
      <c r="P1483">
        <v>324</v>
      </c>
      <c r="Q1483">
        <v>1704</v>
      </c>
      <c r="R1483">
        <v>1704</v>
      </c>
      <c r="U1483">
        <v>1704</v>
      </c>
      <c r="V1483">
        <v>1704</v>
      </c>
      <c r="W1483">
        <v>9999</v>
      </c>
      <c r="X1483" t="s">
        <v>32</v>
      </c>
      <c r="Y1483">
        <v>1</v>
      </c>
      <c r="Z1483">
        <f>ROUND(Table_hqolymsql14p_BridgeInventoryLocation_BRIDGEUNDERLOCATIONS[[#This Row],[VCMIN]] / 100, 0) * 12 + MOD(Table_hqolymsql14p_BridgeInventoryLocation_BRIDGEUNDERLOCATIONS[[#This Row],[VCMIN]], 100)</f>
        <v>208</v>
      </c>
      <c r="AA1483">
        <f>Table_hqolymsql14p_BridgeInventoryLocation_BRIDGEUNDERLOCATIONS[[#This Row],[VCMIN_Inches]]-3</f>
        <v>205</v>
      </c>
      <c r="AB148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484" spans="1:28" x14ac:dyDescent="0.3">
      <c r="A1484">
        <v>1483</v>
      </c>
      <c r="B1484" t="s">
        <v>4059</v>
      </c>
      <c r="C1484" t="s">
        <v>4060</v>
      </c>
      <c r="D1484" t="s">
        <v>2314</v>
      </c>
      <c r="E1484">
        <v>0</v>
      </c>
      <c r="G1484">
        <v>0</v>
      </c>
      <c r="H1484" t="s">
        <v>1211</v>
      </c>
      <c r="I1484">
        <v>0</v>
      </c>
      <c r="J1484" t="s">
        <v>34</v>
      </c>
      <c r="K1484">
        <v>46.142249</v>
      </c>
      <c r="L1484">
        <v>-119.202253</v>
      </c>
      <c r="M1484" t="s">
        <v>3660</v>
      </c>
      <c r="N1484" t="s">
        <v>95</v>
      </c>
      <c r="O1484" t="s">
        <v>3661</v>
      </c>
      <c r="P1484">
        <v>126</v>
      </c>
      <c r="Q1484">
        <v>1510</v>
      </c>
      <c r="R1484">
        <v>1510</v>
      </c>
      <c r="S1484">
        <v>1510</v>
      </c>
      <c r="T1484">
        <v>1510</v>
      </c>
      <c r="W1484">
        <v>9999</v>
      </c>
      <c r="X1484" t="s">
        <v>38</v>
      </c>
      <c r="Y1484">
        <v>1</v>
      </c>
      <c r="Z1484">
        <f>ROUND(Table_hqolymsql14p_BridgeInventoryLocation_BRIDGEUNDERLOCATIONS[[#This Row],[VCMIN]] / 100, 0) * 12 + MOD(Table_hqolymsql14p_BridgeInventoryLocation_BRIDGEUNDERLOCATIONS[[#This Row],[VCMIN]], 100)</f>
        <v>190</v>
      </c>
      <c r="AA1484">
        <f>Table_hqolymsql14p_BridgeInventoryLocation_BRIDGEUNDERLOCATIONS[[#This Row],[VCMIN_Inches]]-3</f>
        <v>187</v>
      </c>
      <c r="AB1484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485" spans="1:28" x14ac:dyDescent="0.3">
      <c r="A1485">
        <v>1484</v>
      </c>
      <c r="B1485" t="s">
        <v>1426</v>
      </c>
      <c r="C1485" t="s">
        <v>1427</v>
      </c>
      <c r="D1485" t="s">
        <v>2314</v>
      </c>
      <c r="E1485">
        <v>0.376</v>
      </c>
      <c r="G1485">
        <v>0</v>
      </c>
      <c r="H1485" t="s">
        <v>4061</v>
      </c>
      <c r="I1485">
        <v>0.38</v>
      </c>
      <c r="J1485" t="s">
        <v>34</v>
      </c>
      <c r="K1485">
        <v>45.659714999999998</v>
      </c>
      <c r="L1485">
        <v>-122.57269599999999</v>
      </c>
      <c r="M1485" t="s">
        <v>4062</v>
      </c>
      <c r="N1485" t="s">
        <v>1429</v>
      </c>
      <c r="O1485" t="s">
        <v>198</v>
      </c>
      <c r="P1485">
        <v>483</v>
      </c>
      <c r="Q1485">
        <v>2101</v>
      </c>
      <c r="R1485">
        <v>2101</v>
      </c>
      <c r="S1485">
        <v>2101</v>
      </c>
      <c r="T1485">
        <v>2101</v>
      </c>
      <c r="W1485">
        <v>9999</v>
      </c>
      <c r="X1485" t="s">
        <v>645</v>
      </c>
      <c r="Y1485">
        <v>1</v>
      </c>
      <c r="Z1485">
        <f>ROUND(Table_hqolymsql14p_BridgeInventoryLocation_BRIDGEUNDERLOCATIONS[[#This Row],[VCMIN]] / 100, 0) * 12 + MOD(Table_hqolymsql14p_BridgeInventoryLocation_BRIDGEUNDERLOCATIONS[[#This Row],[VCMIN]], 100)</f>
        <v>253</v>
      </c>
      <c r="AA1485">
        <f>Table_hqolymsql14p_BridgeInventoryLocation_BRIDGEUNDERLOCATIONS[[#This Row],[VCMIN_Inches]]-3</f>
        <v>250</v>
      </c>
      <c r="AB1485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1486" spans="1:28" x14ac:dyDescent="0.3">
      <c r="A1486">
        <v>1485</v>
      </c>
      <c r="B1486" t="s">
        <v>2000</v>
      </c>
      <c r="C1486" t="s">
        <v>2001</v>
      </c>
      <c r="D1486" t="s">
        <v>2314</v>
      </c>
      <c r="E1486">
        <v>0.64</v>
      </c>
      <c r="G1486">
        <v>0</v>
      </c>
      <c r="H1486" t="s">
        <v>2796</v>
      </c>
      <c r="I1486">
        <v>0.64</v>
      </c>
      <c r="J1486" t="s">
        <v>34</v>
      </c>
      <c r="K1486">
        <v>47.578563000000003</v>
      </c>
      <c r="L1486">
        <v>-122.140232</v>
      </c>
      <c r="M1486" t="s">
        <v>2797</v>
      </c>
      <c r="N1486" t="s">
        <v>1351</v>
      </c>
      <c r="O1486" t="s">
        <v>37</v>
      </c>
      <c r="P1486">
        <v>404</v>
      </c>
      <c r="Q1486">
        <v>1910</v>
      </c>
      <c r="R1486">
        <v>1906</v>
      </c>
      <c r="S1486">
        <v>1910</v>
      </c>
      <c r="T1486">
        <v>1906</v>
      </c>
      <c r="W1486">
        <v>9999</v>
      </c>
      <c r="X1486" t="s">
        <v>89</v>
      </c>
      <c r="Y1486">
        <v>1</v>
      </c>
      <c r="Z1486">
        <f>ROUND(Table_hqolymsql14p_BridgeInventoryLocation_BRIDGEUNDERLOCATIONS[[#This Row],[VCMIN]] / 100, 0) * 12 + MOD(Table_hqolymsql14p_BridgeInventoryLocation_BRIDGEUNDERLOCATIONS[[#This Row],[VCMIN]], 100)</f>
        <v>234</v>
      </c>
      <c r="AA1486">
        <f>Table_hqolymsql14p_BridgeInventoryLocation_BRIDGEUNDERLOCATIONS[[#This Row],[VCMIN_Inches]]-3</f>
        <v>231</v>
      </c>
      <c r="AB1486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1487" spans="1:28" x14ac:dyDescent="0.3">
      <c r="A1487">
        <v>1486</v>
      </c>
      <c r="B1487" t="s">
        <v>441</v>
      </c>
      <c r="C1487" t="s">
        <v>442</v>
      </c>
      <c r="D1487" t="s">
        <v>2314</v>
      </c>
      <c r="E1487">
        <v>6.8000000000000005E-2</v>
      </c>
      <c r="G1487">
        <v>0</v>
      </c>
      <c r="H1487" t="s">
        <v>3697</v>
      </c>
      <c r="I1487">
        <v>7.0000000000000007E-2</v>
      </c>
      <c r="J1487" t="s">
        <v>34</v>
      </c>
      <c r="K1487">
        <v>45.622401000000004</v>
      </c>
      <c r="L1487">
        <v>-122.672014</v>
      </c>
      <c r="M1487" t="s">
        <v>4063</v>
      </c>
      <c r="N1487" t="s">
        <v>444</v>
      </c>
      <c r="O1487" t="s">
        <v>113</v>
      </c>
      <c r="P1487">
        <v>284</v>
      </c>
      <c r="Q1487">
        <v>2104</v>
      </c>
      <c r="R1487">
        <v>2104</v>
      </c>
      <c r="S1487">
        <v>2104</v>
      </c>
      <c r="T1487">
        <v>2104</v>
      </c>
      <c r="W1487">
        <v>9999</v>
      </c>
      <c r="X1487" t="s">
        <v>239</v>
      </c>
      <c r="Y1487">
        <v>1</v>
      </c>
      <c r="Z1487">
        <f>ROUND(Table_hqolymsql14p_BridgeInventoryLocation_BRIDGEUNDERLOCATIONS[[#This Row],[VCMIN]] / 100, 0) * 12 + MOD(Table_hqolymsql14p_BridgeInventoryLocation_BRIDGEUNDERLOCATIONS[[#This Row],[VCMIN]], 100)</f>
        <v>256</v>
      </c>
      <c r="AA1487">
        <f>Table_hqolymsql14p_BridgeInventoryLocation_BRIDGEUNDERLOCATIONS[[#This Row],[VCMIN_Inches]]-3</f>
        <v>253</v>
      </c>
      <c r="AB1487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1488" spans="1:28" x14ac:dyDescent="0.3">
      <c r="A1488">
        <v>1487</v>
      </c>
      <c r="B1488" t="s">
        <v>2269</v>
      </c>
      <c r="C1488" t="s">
        <v>2270</v>
      </c>
      <c r="D1488" t="s">
        <v>2314</v>
      </c>
      <c r="E1488">
        <v>189.57</v>
      </c>
      <c r="G1488">
        <v>0</v>
      </c>
      <c r="H1488" t="s">
        <v>110</v>
      </c>
      <c r="I1488">
        <v>189.51</v>
      </c>
      <c r="J1488" t="s">
        <v>34</v>
      </c>
      <c r="K1488">
        <v>47.920988999999999</v>
      </c>
      <c r="L1488">
        <v>-122.205443</v>
      </c>
      <c r="M1488" t="s">
        <v>2271</v>
      </c>
      <c r="N1488" t="s">
        <v>2272</v>
      </c>
      <c r="O1488" t="s">
        <v>2273</v>
      </c>
      <c r="P1488">
        <v>1043</v>
      </c>
      <c r="Q1488">
        <v>2300</v>
      </c>
      <c r="R1488">
        <v>2002</v>
      </c>
      <c r="S1488">
        <v>2300</v>
      </c>
      <c r="T1488">
        <v>2002</v>
      </c>
      <c r="U1488">
        <v>3309</v>
      </c>
      <c r="V1488">
        <v>3106</v>
      </c>
      <c r="W1488">
        <v>9999</v>
      </c>
      <c r="X1488" t="s">
        <v>38</v>
      </c>
      <c r="Y1488">
        <v>1</v>
      </c>
      <c r="Z1488">
        <f>ROUND(Table_hqolymsql14p_BridgeInventoryLocation_BRIDGEUNDERLOCATIONS[[#This Row],[VCMIN]] / 100, 0) * 12 + MOD(Table_hqolymsql14p_BridgeInventoryLocation_BRIDGEUNDERLOCATIONS[[#This Row],[VCMIN]], 100)</f>
        <v>242</v>
      </c>
      <c r="AA1488">
        <f>Table_hqolymsql14p_BridgeInventoryLocation_BRIDGEUNDERLOCATIONS[[#This Row],[VCMIN_Inches]]-3</f>
        <v>239</v>
      </c>
      <c r="AB1488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1489" spans="1:28" x14ac:dyDescent="0.3">
      <c r="A1489">
        <v>1488</v>
      </c>
      <c r="B1489" t="s">
        <v>701</v>
      </c>
      <c r="C1489" t="s">
        <v>702</v>
      </c>
      <c r="D1489" t="s">
        <v>2314</v>
      </c>
      <c r="E1489">
        <v>165.71799999999999</v>
      </c>
      <c r="G1489">
        <v>0</v>
      </c>
      <c r="H1489" t="s">
        <v>110</v>
      </c>
      <c r="I1489">
        <v>165.66</v>
      </c>
      <c r="J1489" t="s">
        <v>34</v>
      </c>
      <c r="K1489">
        <v>47.608646999999998</v>
      </c>
      <c r="L1489">
        <v>-122.33071200000001</v>
      </c>
      <c r="M1489" t="s">
        <v>703</v>
      </c>
      <c r="N1489" t="s">
        <v>704</v>
      </c>
      <c r="O1489" t="s">
        <v>113</v>
      </c>
      <c r="P1489">
        <v>253</v>
      </c>
      <c r="Q1489">
        <v>1805</v>
      </c>
      <c r="R1489">
        <v>1608</v>
      </c>
      <c r="S1489">
        <v>1805</v>
      </c>
      <c r="T1489">
        <v>1608</v>
      </c>
      <c r="U1489">
        <v>2509</v>
      </c>
      <c r="V1489">
        <v>2509</v>
      </c>
      <c r="W1489">
        <v>9999</v>
      </c>
      <c r="X1489" t="s">
        <v>38</v>
      </c>
      <c r="Y1489">
        <v>1</v>
      </c>
      <c r="Z1489">
        <f>ROUND(Table_hqolymsql14p_BridgeInventoryLocation_BRIDGEUNDERLOCATIONS[[#This Row],[VCMIN]] / 100, 0) * 12 + MOD(Table_hqolymsql14p_BridgeInventoryLocation_BRIDGEUNDERLOCATIONS[[#This Row],[VCMIN]], 100)</f>
        <v>200</v>
      </c>
      <c r="AA1489">
        <f>Table_hqolymsql14p_BridgeInventoryLocation_BRIDGEUNDERLOCATIONS[[#This Row],[VCMIN_Inches]]-3</f>
        <v>197</v>
      </c>
      <c r="AB148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90" spans="1:28" x14ac:dyDescent="0.3">
      <c r="A1490">
        <v>1489</v>
      </c>
      <c r="B1490" t="s">
        <v>2019</v>
      </c>
      <c r="C1490" t="s">
        <v>2020</v>
      </c>
      <c r="D1490" t="s">
        <v>2314</v>
      </c>
      <c r="E1490">
        <v>0.29199999999999998</v>
      </c>
      <c r="G1490">
        <v>0</v>
      </c>
      <c r="H1490" t="s">
        <v>4021</v>
      </c>
      <c r="I1490">
        <v>0.28999999999999998</v>
      </c>
      <c r="J1490" t="s">
        <v>34</v>
      </c>
      <c r="K1490">
        <v>47.918647</v>
      </c>
      <c r="L1490">
        <v>-122.206292</v>
      </c>
      <c r="M1490" t="s">
        <v>4064</v>
      </c>
      <c r="N1490" t="s">
        <v>2021</v>
      </c>
      <c r="O1490" t="s">
        <v>2022</v>
      </c>
      <c r="P1490">
        <v>1765</v>
      </c>
      <c r="Q1490">
        <v>5000</v>
      </c>
      <c r="R1490">
        <v>5000</v>
      </c>
      <c r="S1490">
        <v>5000</v>
      </c>
      <c r="T1490">
        <v>5000</v>
      </c>
      <c r="W1490">
        <v>9999</v>
      </c>
      <c r="X1490" t="s">
        <v>645</v>
      </c>
      <c r="Y1490">
        <v>1</v>
      </c>
      <c r="Z1490">
        <f>ROUND(Table_hqolymsql14p_BridgeInventoryLocation_BRIDGEUNDERLOCATIONS[[#This Row],[VCMIN]] / 100, 0) * 12 + MOD(Table_hqolymsql14p_BridgeInventoryLocation_BRIDGEUNDERLOCATIONS[[#This Row],[VCMIN]], 100)</f>
        <v>600</v>
      </c>
      <c r="AA1490">
        <f>Table_hqolymsql14p_BridgeInventoryLocation_BRIDGEUNDERLOCATIONS[[#This Row],[VCMIN_Inches]]-3</f>
        <v>597</v>
      </c>
      <c r="AB1490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491" spans="1:28" x14ac:dyDescent="0.3">
      <c r="A1491">
        <v>1490</v>
      </c>
      <c r="B1491" t="s">
        <v>2000</v>
      </c>
      <c r="C1491" t="s">
        <v>2001</v>
      </c>
      <c r="D1491" t="s">
        <v>2314</v>
      </c>
      <c r="E1491">
        <v>9.6</v>
      </c>
      <c r="G1491">
        <v>0</v>
      </c>
      <c r="H1491" t="s">
        <v>33</v>
      </c>
      <c r="I1491">
        <v>11.54</v>
      </c>
      <c r="J1491" t="s">
        <v>34</v>
      </c>
      <c r="K1491">
        <v>47.578749999999999</v>
      </c>
      <c r="L1491">
        <v>-122.140226</v>
      </c>
      <c r="M1491" t="s">
        <v>1350</v>
      </c>
      <c r="N1491" t="s">
        <v>1351</v>
      </c>
      <c r="O1491" t="s">
        <v>37</v>
      </c>
      <c r="P1491">
        <v>404</v>
      </c>
      <c r="Q1491">
        <v>1802</v>
      </c>
      <c r="R1491">
        <v>1711</v>
      </c>
      <c r="S1491">
        <v>1802</v>
      </c>
      <c r="T1491">
        <v>1711</v>
      </c>
      <c r="U1491">
        <v>1511</v>
      </c>
      <c r="V1491">
        <v>1511</v>
      </c>
      <c r="W1491">
        <v>9999</v>
      </c>
      <c r="X1491" t="s">
        <v>38</v>
      </c>
      <c r="Y1491">
        <v>1</v>
      </c>
      <c r="Z1491">
        <f>ROUND(Table_hqolymsql14p_BridgeInventoryLocation_BRIDGEUNDERLOCATIONS[[#This Row],[VCMIN]] / 100, 0) * 12 + MOD(Table_hqolymsql14p_BridgeInventoryLocation_BRIDGEUNDERLOCATIONS[[#This Row],[VCMIN]], 100)</f>
        <v>215</v>
      </c>
      <c r="AA1491">
        <f>Table_hqolymsql14p_BridgeInventoryLocation_BRIDGEUNDERLOCATIONS[[#This Row],[VCMIN_Inches]]-3</f>
        <v>212</v>
      </c>
      <c r="AB1491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492" spans="1:28" x14ac:dyDescent="0.3">
      <c r="A1492">
        <v>1491</v>
      </c>
      <c r="B1492" t="s">
        <v>1360</v>
      </c>
      <c r="C1492" t="s">
        <v>1361</v>
      </c>
      <c r="D1492" t="s">
        <v>2314</v>
      </c>
      <c r="E1492">
        <v>116.1</v>
      </c>
      <c r="G1492">
        <v>0</v>
      </c>
      <c r="H1492" t="s">
        <v>33</v>
      </c>
      <c r="I1492">
        <v>117.82</v>
      </c>
      <c r="J1492" t="s">
        <v>34</v>
      </c>
      <c r="K1492">
        <v>46.972302999999997</v>
      </c>
      <c r="L1492">
        <v>-120.363855</v>
      </c>
      <c r="M1492" t="s">
        <v>1362</v>
      </c>
      <c r="N1492" t="s">
        <v>1363</v>
      </c>
      <c r="O1492" t="s">
        <v>37</v>
      </c>
      <c r="P1492">
        <v>230</v>
      </c>
      <c r="Q1492">
        <v>1610</v>
      </c>
      <c r="R1492">
        <v>1606</v>
      </c>
      <c r="S1492">
        <v>1610</v>
      </c>
      <c r="T1492">
        <v>1606</v>
      </c>
      <c r="U1492">
        <v>1911</v>
      </c>
      <c r="V1492">
        <v>1907</v>
      </c>
      <c r="W1492">
        <v>9999</v>
      </c>
      <c r="X1492" t="s">
        <v>38</v>
      </c>
      <c r="Y1492">
        <v>1</v>
      </c>
      <c r="Z1492">
        <f>ROUND(Table_hqolymsql14p_BridgeInventoryLocation_BRIDGEUNDERLOCATIONS[[#This Row],[VCMIN]] / 100, 0) * 12 + MOD(Table_hqolymsql14p_BridgeInventoryLocation_BRIDGEUNDERLOCATIONS[[#This Row],[VCMIN]], 100)</f>
        <v>198</v>
      </c>
      <c r="AA1492">
        <f>Table_hqolymsql14p_BridgeInventoryLocation_BRIDGEUNDERLOCATIONS[[#This Row],[VCMIN_Inches]]-3</f>
        <v>195</v>
      </c>
      <c r="AB149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493" spans="1:28" x14ac:dyDescent="0.3">
      <c r="A1493">
        <v>1492</v>
      </c>
      <c r="B1493" t="s">
        <v>1781</v>
      </c>
      <c r="C1493" t="s">
        <v>1782</v>
      </c>
      <c r="D1493" t="s">
        <v>2314</v>
      </c>
      <c r="E1493">
        <v>292.01100000000002</v>
      </c>
      <c r="G1493">
        <v>0</v>
      </c>
      <c r="H1493" t="s">
        <v>397</v>
      </c>
      <c r="I1493">
        <v>300.11</v>
      </c>
      <c r="J1493" t="s">
        <v>34</v>
      </c>
      <c r="K1493">
        <v>47.827719000000002</v>
      </c>
      <c r="L1493">
        <v>-117.34911700000001</v>
      </c>
      <c r="M1493" t="s">
        <v>1516</v>
      </c>
      <c r="N1493" t="s">
        <v>169</v>
      </c>
      <c r="O1493" t="s">
        <v>616</v>
      </c>
      <c r="P1493">
        <v>243</v>
      </c>
      <c r="Q1493">
        <v>1708</v>
      </c>
      <c r="R1493">
        <v>1608</v>
      </c>
      <c r="S1493">
        <v>1708</v>
      </c>
      <c r="T1493">
        <v>1608</v>
      </c>
      <c r="U1493">
        <v>1610</v>
      </c>
      <c r="V1493">
        <v>1609</v>
      </c>
      <c r="W1493">
        <v>9999</v>
      </c>
      <c r="X1493" t="s">
        <v>38</v>
      </c>
      <c r="Y1493">
        <v>1</v>
      </c>
      <c r="Z1493">
        <f>ROUND(Table_hqolymsql14p_BridgeInventoryLocation_BRIDGEUNDERLOCATIONS[[#This Row],[VCMIN]] / 100, 0) * 12 + MOD(Table_hqolymsql14p_BridgeInventoryLocation_BRIDGEUNDERLOCATIONS[[#This Row],[VCMIN]], 100)</f>
        <v>200</v>
      </c>
      <c r="AA1493">
        <f>Table_hqolymsql14p_BridgeInventoryLocation_BRIDGEUNDERLOCATIONS[[#This Row],[VCMIN_Inches]]-3</f>
        <v>197</v>
      </c>
      <c r="AB1493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494" spans="1:28" x14ac:dyDescent="0.3">
      <c r="A1494">
        <v>1493</v>
      </c>
      <c r="B1494" t="s">
        <v>4065</v>
      </c>
      <c r="C1494" t="s">
        <v>4066</v>
      </c>
      <c r="D1494" t="s">
        <v>2314</v>
      </c>
      <c r="E1494">
        <v>1.6439999999999999</v>
      </c>
      <c r="G1494">
        <v>0</v>
      </c>
      <c r="H1494" t="s">
        <v>145</v>
      </c>
      <c r="I1494">
        <v>1.64</v>
      </c>
      <c r="J1494" t="s">
        <v>34</v>
      </c>
      <c r="K1494">
        <v>47.984589</v>
      </c>
      <c r="L1494">
        <v>-122.214162</v>
      </c>
      <c r="M1494" t="s">
        <v>4067</v>
      </c>
      <c r="N1494" t="s">
        <v>426</v>
      </c>
      <c r="O1494" t="s">
        <v>4068</v>
      </c>
      <c r="P1494">
        <v>601</v>
      </c>
      <c r="Q1494">
        <v>1705</v>
      </c>
      <c r="R1494">
        <v>1702</v>
      </c>
      <c r="S1494">
        <v>1705</v>
      </c>
      <c r="T1494">
        <v>1702</v>
      </c>
      <c r="W1494">
        <v>9999</v>
      </c>
      <c r="X1494" t="s">
        <v>38</v>
      </c>
      <c r="Y1494">
        <v>1</v>
      </c>
      <c r="Z1494">
        <f>ROUND(Table_hqolymsql14p_BridgeInventoryLocation_BRIDGEUNDERLOCATIONS[[#This Row],[VCMIN]] / 100, 0) * 12 + MOD(Table_hqolymsql14p_BridgeInventoryLocation_BRIDGEUNDERLOCATIONS[[#This Row],[VCMIN]], 100)</f>
        <v>206</v>
      </c>
      <c r="AA1494">
        <f>Table_hqolymsql14p_BridgeInventoryLocation_BRIDGEUNDERLOCATIONS[[#This Row],[VCMIN_Inches]]-3</f>
        <v>203</v>
      </c>
      <c r="AB149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495" spans="1:28" x14ac:dyDescent="0.3">
      <c r="A1495">
        <v>1494</v>
      </c>
      <c r="B1495" t="s">
        <v>3606</v>
      </c>
      <c r="C1495" t="s">
        <v>3607</v>
      </c>
      <c r="D1495" t="s">
        <v>2314</v>
      </c>
      <c r="E1495">
        <v>3.7999999999999999E-2</v>
      </c>
      <c r="G1495">
        <v>0</v>
      </c>
      <c r="H1495" t="s">
        <v>4025</v>
      </c>
      <c r="I1495">
        <v>3.55</v>
      </c>
      <c r="J1495" t="s">
        <v>34</v>
      </c>
      <c r="K1495">
        <v>47.562877999999998</v>
      </c>
      <c r="L1495">
        <v>-122.625119</v>
      </c>
      <c r="M1495" t="s">
        <v>4069</v>
      </c>
      <c r="N1495" t="s">
        <v>3609</v>
      </c>
      <c r="O1495" t="s">
        <v>3610</v>
      </c>
      <c r="P1495">
        <v>645</v>
      </c>
      <c r="Q1495">
        <v>1604</v>
      </c>
      <c r="R1495">
        <v>1510</v>
      </c>
      <c r="S1495">
        <v>1604</v>
      </c>
      <c r="T1495">
        <v>1510</v>
      </c>
      <c r="W1495">
        <v>9999</v>
      </c>
      <c r="X1495" t="s">
        <v>89</v>
      </c>
      <c r="Y1495">
        <v>1</v>
      </c>
      <c r="Z1495">
        <f>ROUND(Table_hqolymsql14p_BridgeInventoryLocation_BRIDGEUNDERLOCATIONS[[#This Row],[VCMIN]] / 100, 0) * 12 + MOD(Table_hqolymsql14p_BridgeInventoryLocation_BRIDGEUNDERLOCATIONS[[#This Row],[VCMIN]], 100)</f>
        <v>190</v>
      </c>
      <c r="AA1495">
        <f>Table_hqolymsql14p_BridgeInventoryLocation_BRIDGEUNDERLOCATIONS[[#This Row],[VCMIN_Inches]]-3</f>
        <v>187</v>
      </c>
      <c r="AB1495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496" spans="1:28" x14ac:dyDescent="0.3">
      <c r="A1496">
        <v>1495</v>
      </c>
      <c r="B1496" t="s">
        <v>4070</v>
      </c>
      <c r="C1496" t="s">
        <v>4071</v>
      </c>
      <c r="D1496" t="s">
        <v>2314</v>
      </c>
      <c r="E1496">
        <v>0.67100000000000004</v>
      </c>
      <c r="G1496">
        <v>0</v>
      </c>
      <c r="H1496" t="s">
        <v>2764</v>
      </c>
      <c r="I1496">
        <v>0.67</v>
      </c>
      <c r="J1496" t="s">
        <v>34</v>
      </c>
      <c r="K1496">
        <v>47.613641000000001</v>
      </c>
      <c r="L1496">
        <v>-122.189245</v>
      </c>
      <c r="M1496" t="s">
        <v>4072</v>
      </c>
      <c r="N1496" t="s">
        <v>2584</v>
      </c>
      <c r="O1496" t="s">
        <v>4073</v>
      </c>
      <c r="P1496">
        <v>243</v>
      </c>
      <c r="Q1496">
        <v>1604</v>
      </c>
      <c r="R1496">
        <v>1604</v>
      </c>
      <c r="U1496">
        <v>1604</v>
      </c>
      <c r="V1496">
        <v>1604</v>
      </c>
      <c r="W1496">
        <v>9999</v>
      </c>
      <c r="X1496" t="s">
        <v>38</v>
      </c>
      <c r="Y1496">
        <v>1</v>
      </c>
      <c r="Z1496">
        <f>ROUND(Table_hqolymsql14p_BridgeInventoryLocation_BRIDGEUNDERLOCATIONS[[#This Row],[VCMIN]] / 100, 0) * 12 + MOD(Table_hqolymsql14p_BridgeInventoryLocation_BRIDGEUNDERLOCATIONS[[#This Row],[VCMIN]], 100)</f>
        <v>196</v>
      </c>
      <c r="AA1496">
        <f>Table_hqolymsql14p_BridgeInventoryLocation_BRIDGEUNDERLOCATIONS[[#This Row],[VCMIN_Inches]]-3</f>
        <v>193</v>
      </c>
      <c r="AB149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497" spans="1:28" x14ac:dyDescent="0.3">
      <c r="A1497">
        <v>1496</v>
      </c>
      <c r="B1497" t="s">
        <v>2222</v>
      </c>
      <c r="C1497" t="s">
        <v>2223</v>
      </c>
      <c r="D1497" t="s">
        <v>2314</v>
      </c>
      <c r="E1497">
        <v>3.83</v>
      </c>
      <c r="G1497">
        <v>0</v>
      </c>
      <c r="H1497" t="s">
        <v>120</v>
      </c>
      <c r="I1497">
        <v>3.83</v>
      </c>
      <c r="J1497" t="s">
        <v>34</v>
      </c>
      <c r="K1497">
        <v>46.258769999999998</v>
      </c>
      <c r="L1497">
        <v>-119.28626199999999</v>
      </c>
      <c r="M1497" t="s">
        <v>2224</v>
      </c>
      <c r="N1497" t="s">
        <v>521</v>
      </c>
      <c r="O1497" t="s">
        <v>123</v>
      </c>
      <c r="P1497">
        <v>386</v>
      </c>
      <c r="Q1497">
        <v>1710</v>
      </c>
      <c r="R1497">
        <v>1710</v>
      </c>
      <c r="S1497">
        <v>1710</v>
      </c>
      <c r="T1497">
        <v>1710</v>
      </c>
      <c r="U1497">
        <v>1706</v>
      </c>
      <c r="V1497">
        <v>1706</v>
      </c>
      <c r="W1497">
        <v>9999</v>
      </c>
      <c r="X1497" t="s">
        <v>38</v>
      </c>
      <c r="Y1497">
        <v>1</v>
      </c>
      <c r="Z1497">
        <f>ROUND(Table_hqolymsql14p_BridgeInventoryLocation_BRIDGEUNDERLOCATIONS[[#This Row],[VCMIN]] / 100, 0) * 12 + MOD(Table_hqolymsql14p_BridgeInventoryLocation_BRIDGEUNDERLOCATIONS[[#This Row],[VCMIN]], 100)</f>
        <v>214</v>
      </c>
      <c r="AA1497">
        <f>Table_hqolymsql14p_BridgeInventoryLocation_BRIDGEUNDERLOCATIONS[[#This Row],[VCMIN_Inches]]-3</f>
        <v>211</v>
      </c>
      <c r="AB1497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498" spans="1:28" x14ac:dyDescent="0.3">
      <c r="A1498">
        <v>1497</v>
      </c>
      <c r="B1498" t="s">
        <v>522</v>
      </c>
      <c r="C1498" t="s">
        <v>523</v>
      </c>
      <c r="D1498" t="s">
        <v>2314</v>
      </c>
      <c r="E1498">
        <v>0</v>
      </c>
      <c r="G1498">
        <v>0</v>
      </c>
      <c r="H1498" t="s">
        <v>524</v>
      </c>
      <c r="I1498">
        <v>0</v>
      </c>
      <c r="J1498" t="s">
        <v>34</v>
      </c>
      <c r="K1498">
        <v>45.631632000000003</v>
      </c>
      <c r="L1498">
        <v>-122.66506699999999</v>
      </c>
      <c r="M1498" t="s">
        <v>525</v>
      </c>
      <c r="N1498" t="s">
        <v>113</v>
      </c>
      <c r="O1498" t="s">
        <v>526</v>
      </c>
      <c r="P1498">
        <v>210</v>
      </c>
      <c r="Q1498">
        <v>1710</v>
      </c>
      <c r="R1498">
        <v>1600</v>
      </c>
      <c r="S1498">
        <v>1710</v>
      </c>
      <c r="T1498">
        <v>1600</v>
      </c>
      <c r="W1498">
        <v>9999</v>
      </c>
      <c r="X1498" t="s">
        <v>38</v>
      </c>
      <c r="Y1498">
        <v>1</v>
      </c>
      <c r="Z1498">
        <f>ROUND(Table_hqolymsql14p_BridgeInventoryLocation_BRIDGEUNDERLOCATIONS[[#This Row],[VCMIN]] / 100, 0) * 12 + MOD(Table_hqolymsql14p_BridgeInventoryLocation_BRIDGEUNDERLOCATIONS[[#This Row],[VCMIN]], 100)</f>
        <v>192</v>
      </c>
      <c r="AA1498">
        <f>Table_hqolymsql14p_BridgeInventoryLocation_BRIDGEUNDERLOCATIONS[[#This Row],[VCMIN_Inches]]-3</f>
        <v>189</v>
      </c>
      <c r="AB149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499" spans="1:28" x14ac:dyDescent="0.3">
      <c r="A1499">
        <v>1498</v>
      </c>
      <c r="B1499" t="s">
        <v>1319</v>
      </c>
      <c r="C1499" t="s">
        <v>1320</v>
      </c>
      <c r="D1499" t="s">
        <v>2314</v>
      </c>
      <c r="E1499">
        <v>82.31</v>
      </c>
      <c r="G1499">
        <v>0</v>
      </c>
      <c r="H1499" t="s">
        <v>92</v>
      </c>
      <c r="I1499">
        <v>82.34</v>
      </c>
      <c r="J1499" t="s">
        <v>34</v>
      </c>
      <c r="K1499">
        <v>46.214692999999997</v>
      </c>
      <c r="L1499">
        <v>-119.743972</v>
      </c>
      <c r="M1499" t="s">
        <v>773</v>
      </c>
      <c r="N1499" t="s">
        <v>1321</v>
      </c>
      <c r="O1499" t="s">
        <v>95</v>
      </c>
      <c r="P1499">
        <v>368</v>
      </c>
      <c r="Q1499">
        <v>1706</v>
      </c>
      <c r="R1499">
        <v>1611</v>
      </c>
      <c r="S1499">
        <v>1706</v>
      </c>
      <c r="T1499">
        <v>1611</v>
      </c>
      <c r="U1499">
        <v>1702</v>
      </c>
      <c r="V1499">
        <v>1701</v>
      </c>
      <c r="W1499">
        <v>9999</v>
      </c>
      <c r="X1499" t="s">
        <v>38</v>
      </c>
      <c r="Y1499">
        <v>1</v>
      </c>
      <c r="Z1499">
        <f>ROUND(Table_hqolymsql14p_BridgeInventoryLocation_BRIDGEUNDERLOCATIONS[[#This Row],[VCMIN]] / 100, 0) * 12 + MOD(Table_hqolymsql14p_BridgeInventoryLocation_BRIDGEUNDERLOCATIONS[[#This Row],[VCMIN]], 100)</f>
        <v>203</v>
      </c>
      <c r="AA1499">
        <f>Table_hqolymsql14p_BridgeInventoryLocation_BRIDGEUNDERLOCATIONS[[#This Row],[VCMIN_Inches]]-3</f>
        <v>200</v>
      </c>
      <c r="AB1499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500" spans="1:28" x14ac:dyDescent="0.3">
      <c r="A1500">
        <v>1499</v>
      </c>
      <c r="B1500" t="s">
        <v>4074</v>
      </c>
      <c r="C1500" t="s">
        <v>4075</v>
      </c>
      <c r="D1500" t="s">
        <v>2314</v>
      </c>
      <c r="E1500">
        <v>6.86</v>
      </c>
      <c r="G1500">
        <v>0</v>
      </c>
      <c r="H1500" t="s">
        <v>2636</v>
      </c>
      <c r="I1500">
        <v>6.74</v>
      </c>
      <c r="J1500" t="s">
        <v>34</v>
      </c>
      <c r="K1500">
        <v>47.825581</v>
      </c>
      <c r="L1500">
        <v>-122.254192</v>
      </c>
      <c r="M1500" t="s">
        <v>2637</v>
      </c>
      <c r="N1500" t="s">
        <v>101</v>
      </c>
      <c r="O1500" t="s">
        <v>2638</v>
      </c>
      <c r="P1500">
        <v>338</v>
      </c>
      <c r="Q1500">
        <v>5506</v>
      </c>
      <c r="R1500">
        <v>5506</v>
      </c>
      <c r="S1500">
        <v>5506</v>
      </c>
      <c r="T1500">
        <v>5506</v>
      </c>
      <c r="W1500">
        <v>9999</v>
      </c>
      <c r="X1500" t="s">
        <v>38</v>
      </c>
      <c r="Y1500">
        <v>1</v>
      </c>
      <c r="Z1500">
        <f>ROUND(Table_hqolymsql14p_BridgeInventoryLocation_BRIDGEUNDERLOCATIONS[[#This Row],[VCMIN]] / 100, 0) * 12 + MOD(Table_hqolymsql14p_BridgeInventoryLocation_BRIDGEUNDERLOCATIONS[[#This Row],[VCMIN]], 100)</f>
        <v>666</v>
      </c>
      <c r="AA1500">
        <f>Table_hqolymsql14p_BridgeInventoryLocation_BRIDGEUNDERLOCATIONS[[#This Row],[VCMIN_Inches]]-3</f>
        <v>663</v>
      </c>
      <c r="AB1500">
        <f>(TRUNC((Table_hqolymsql14p_BridgeInventoryLocation_BRIDGEUNDERLOCATIONS[[#This Row],[Reported Inches]]/12))*100) + MOD(Table_hqolymsql14p_BridgeInventoryLocation_BRIDGEUNDERLOCATIONS[[#This Row],[Reported Inches]], 12)</f>
        <v>5503</v>
      </c>
    </row>
    <row r="1501" spans="1:28" x14ac:dyDescent="0.3">
      <c r="A1501">
        <v>1500</v>
      </c>
      <c r="B1501" t="s">
        <v>1426</v>
      </c>
      <c r="C1501" t="s">
        <v>1427</v>
      </c>
      <c r="D1501" t="s">
        <v>2314</v>
      </c>
      <c r="E1501">
        <v>8.3000000000000004E-2</v>
      </c>
      <c r="G1501">
        <v>0</v>
      </c>
      <c r="H1501" t="s">
        <v>4076</v>
      </c>
      <c r="I1501">
        <v>0.08</v>
      </c>
      <c r="J1501" t="s">
        <v>34</v>
      </c>
      <c r="K1501">
        <v>45.659016999999999</v>
      </c>
      <c r="L1501">
        <v>-122.573717</v>
      </c>
      <c r="M1501" t="s">
        <v>3777</v>
      </c>
      <c r="N1501" t="s">
        <v>1429</v>
      </c>
      <c r="O1501" t="s">
        <v>198</v>
      </c>
      <c r="P1501">
        <v>483</v>
      </c>
      <c r="Q1501">
        <v>1706</v>
      </c>
      <c r="R1501">
        <v>1610</v>
      </c>
      <c r="U1501">
        <v>1706</v>
      </c>
      <c r="V1501">
        <v>1610</v>
      </c>
      <c r="W1501">
        <v>9999</v>
      </c>
      <c r="X1501" t="s">
        <v>89</v>
      </c>
      <c r="Y1501">
        <v>1</v>
      </c>
      <c r="Z1501">
        <f>ROUND(Table_hqolymsql14p_BridgeInventoryLocation_BRIDGEUNDERLOCATIONS[[#This Row],[VCMIN]] / 100, 0) * 12 + MOD(Table_hqolymsql14p_BridgeInventoryLocation_BRIDGEUNDERLOCATIONS[[#This Row],[VCMIN]], 100)</f>
        <v>202</v>
      </c>
      <c r="AA1501">
        <f>Table_hqolymsql14p_BridgeInventoryLocation_BRIDGEUNDERLOCATIONS[[#This Row],[VCMIN_Inches]]-3</f>
        <v>199</v>
      </c>
      <c r="AB150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502" spans="1:28" x14ac:dyDescent="0.3">
      <c r="A1502">
        <v>1501</v>
      </c>
      <c r="B1502" t="s">
        <v>2019</v>
      </c>
      <c r="C1502" t="s">
        <v>2020</v>
      </c>
      <c r="D1502" t="s">
        <v>2314</v>
      </c>
      <c r="E1502">
        <v>0.50800000000000001</v>
      </c>
      <c r="G1502">
        <v>0</v>
      </c>
      <c r="H1502" t="s">
        <v>3978</v>
      </c>
      <c r="I1502">
        <v>0.51</v>
      </c>
      <c r="J1502" t="s">
        <v>34</v>
      </c>
      <c r="K1502">
        <v>47.919325999999998</v>
      </c>
      <c r="L1502">
        <v>-122.206872</v>
      </c>
      <c r="M1502" t="s">
        <v>4077</v>
      </c>
      <c r="N1502" t="s">
        <v>2021</v>
      </c>
      <c r="O1502" t="s">
        <v>2022</v>
      </c>
      <c r="P1502">
        <v>1765</v>
      </c>
      <c r="Q1502">
        <v>5000</v>
      </c>
      <c r="R1502">
        <v>5000</v>
      </c>
      <c r="U1502">
        <v>5000</v>
      </c>
      <c r="V1502">
        <v>5000</v>
      </c>
      <c r="W1502">
        <v>9999</v>
      </c>
      <c r="X1502" t="s">
        <v>239</v>
      </c>
      <c r="Y1502">
        <v>1</v>
      </c>
      <c r="Z1502">
        <f>ROUND(Table_hqolymsql14p_BridgeInventoryLocation_BRIDGEUNDERLOCATIONS[[#This Row],[VCMIN]] / 100, 0) * 12 + MOD(Table_hqolymsql14p_BridgeInventoryLocation_BRIDGEUNDERLOCATIONS[[#This Row],[VCMIN]], 100)</f>
        <v>600</v>
      </c>
      <c r="AA1502">
        <f>Table_hqolymsql14p_BridgeInventoryLocation_BRIDGEUNDERLOCATIONS[[#This Row],[VCMIN_Inches]]-3</f>
        <v>597</v>
      </c>
      <c r="AB1502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503" spans="1:28" x14ac:dyDescent="0.3">
      <c r="A1503">
        <v>1502</v>
      </c>
      <c r="B1503" t="s">
        <v>815</v>
      </c>
      <c r="C1503" t="s">
        <v>816</v>
      </c>
      <c r="D1503" t="s">
        <v>2314</v>
      </c>
      <c r="E1503">
        <v>6.4489999999999998</v>
      </c>
      <c r="G1503">
        <v>0</v>
      </c>
      <c r="H1503" t="s">
        <v>195</v>
      </c>
      <c r="I1503">
        <v>33.04</v>
      </c>
      <c r="J1503" t="s">
        <v>34</v>
      </c>
      <c r="K1503">
        <v>45.682975999999996</v>
      </c>
      <c r="L1503">
        <v>-122.59321300000001</v>
      </c>
      <c r="M1503" t="s">
        <v>817</v>
      </c>
      <c r="N1503" t="s">
        <v>661</v>
      </c>
      <c r="O1503" t="s">
        <v>198</v>
      </c>
      <c r="P1503">
        <v>448</v>
      </c>
      <c r="Q1503">
        <v>1702</v>
      </c>
      <c r="R1503">
        <v>1701</v>
      </c>
      <c r="S1503">
        <v>1702</v>
      </c>
      <c r="T1503">
        <v>1701</v>
      </c>
      <c r="U1503">
        <v>1610</v>
      </c>
      <c r="V1503">
        <v>1606</v>
      </c>
      <c r="W1503">
        <v>9999</v>
      </c>
      <c r="X1503" t="s">
        <v>38</v>
      </c>
      <c r="Y1503">
        <v>1</v>
      </c>
      <c r="Z1503">
        <f>ROUND(Table_hqolymsql14p_BridgeInventoryLocation_BRIDGEUNDERLOCATIONS[[#This Row],[VCMIN]] / 100, 0) * 12 + MOD(Table_hqolymsql14p_BridgeInventoryLocation_BRIDGEUNDERLOCATIONS[[#This Row],[VCMIN]], 100)</f>
        <v>205</v>
      </c>
      <c r="AA1503">
        <f>Table_hqolymsql14p_BridgeInventoryLocation_BRIDGEUNDERLOCATIONS[[#This Row],[VCMIN_Inches]]-3</f>
        <v>202</v>
      </c>
      <c r="AB150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504" spans="1:28" x14ac:dyDescent="0.3">
      <c r="A1504">
        <v>1503</v>
      </c>
      <c r="B1504" t="s">
        <v>271</v>
      </c>
      <c r="C1504" t="s">
        <v>272</v>
      </c>
      <c r="D1504" t="s">
        <v>2314</v>
      </c>
      <c r="E1504">
        <v>2.1</v>
      </c>
      <c r="G1504">
        <v>0</v>
      </c>
      <c r="H1504" t="s">
        <v>201</v>
      </c>
      <c r="I1504">
        <v>1.95</v>
      </c>
      <c r="J1504" t="s">
        <v>34</v>
      </c>
      <c r="K1504">
        <v>47.23565</v>
      </c>
      <c r="L1504">
        <v>-122.498328</v>
      </c>
      <c r="M1504" t="s">
        <v>273</v>
      </c>
      <c r="N1504" t="s">
        <v>274</v>
      </c>
      <c r="O1504" t="s">
        <v>204</v>
      </c>
      <c r="P1504">
        <v>310</v>
      </c>
      <c r="Q1504">
        <v>2008</v>
      </c>
      <c r="R1504">
        <v>2008</v>
      </c>
      <c r="S1504">
        <v>2008</v>
      </c>
      <c r="T1504">
        <v>2008</v>
      </c>
      <c r="U1504">
        <v>2008</v>
      </c>
      <c r="V1504">
        <v>2008</v>
      </c>
      <c r="W1504">
        <v>9999</v>
      </c>
      <c r="X1504" t="s">
        <v>38</v>
      </c>
      <c r="Y1504">
        <v>1</v>
      </c>
      <c r="Z1504">
        <f>ROUND(Table_hqolymsql14p_BridgeInventoryLocation_BRIDGEUNDERLOCATIONS[[#This Row],[VCMIN]] / 100, 0) * 12 + MOD(Table_hqolymsql14p_BridgeInventoryLocation_BRIDGEUNDERLOCATIONS[[#This Row],[VCMIN]], 100)</f>
        <v>248</v>
      </c>
      <c r="AA1504">
        <f>Table_hqolymsql14p_BridgeInventoryLocation_BRIDGEUNDERLOCATIONS[[#This Row],[VCMIN_Inches]]-3</f>
        <v>245</v>
      </c>
      <c r="AB1504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505" spans="1:28" x14ac:dyDescent="0.3">
      <c r="A1505">
        <v>1504</v>
      </c>
      <c r="B1505" t="s">
        <v>1804</v>
      </c>
      <c r="C1505" t="s">
        <v>1805</v>
      </c>
      <c r="D1505" t="s">
        <v>2314</v>
      </c>
      <c r="E1505">
        <v>7.28</v>
      </c>
      <c r="G1505">
        <v>0</v>
      </c>
      <c r="H1505" t="s">
        <v>229</v>
      </c>
      <c r="I1505">
        <v>6</v>
      </c>
      <c r="J1505" t="s">
        <v>34</v>
      </c>
      <c r="K1505">
        <v>47.202289999999998</v>
      </c>
      <c r="L1505">
        <v>-122.27866</v>
      </c>
      <c r="M1505" t="s">
        <v>1806</v>
      </c>
      <c r="N1505" t="s">
        <v>76</v>
      </c>
      <c r="O1505" t="s">
        <v>748</v>
      </c>
      <c r="P1505">
        <v>338</v>
      </c>
      <c r="Q1505">
        <v>1705</v>
      </c>
      <c r="R1505">
        <v>1705</v>
      </c>
      <c r="S1505">
        <v>1705</v>
      </c>
      <c r="T1505">
        <v>1705</v>
      </c>
      <c r="U1505">
        <v>1611</v>
      </c>
      <c r="V1505">
        <v>1611</v>
      </c>
      <c r="W1505">
        <v>9999</v>
      </c>
      <c r="X1505" t="s">
        <v>38</v>
      </c>
      <c r="Y1505">
        <v>1</v>
      </c>
      <c r="Z1505">
        <f>ROUND(Table_hqolymsql14p_BridgeInventoryLocation_BRIDGEUNDERLOCATIONS[[#This Row],[VCMIN]] / 100, 0) * 12 + MOD(Table_hqolymsql14p_BridgeInventoryLocation_BRIDGEUNDERLOCATIONS[[#This Row],[VCMIN]], 100)</f>
        <v>209</v>
      </c>
      <c r="AA1505">
        <f>Table_hqolymsql14p_BridgeInventoryLocation_BRIDGEUNDERLOCATIONS[[#This Row],[VCMIN_Inches]]-3</f>
        <v>206</v>
      </c>
      <c r="AB1505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506" spans="1:28" x14ac:dyDescent="0.3">
      <c r="A1506">
        <v>1505</v>
      </c>
      <c r="B1506" t="s">
        <v>936</v>
      </c>
      <c r="C1506" t="s">
        <v>937</v>
      </c>
      <c r="D1506" t="s">
        <v>2314</v>
      </c>
      <c r="E1506">
        <v>0.22</v>
      </c>
      <c r="G1506">
        <v>0</v>
      </c>
      <c r="H1506" t="s">
        <v>4078</v>
      </c>
      <c r="I1506">
        <v>0.22</v>
      </c>
      <c r="J1506" t="s">
        <v>34</v>
      </c>
      <c r="K1506">
        <v>47.531511000000002</v>
      </c>
      <c r="L1506">
        <v>-122.023009</v>
      </c>
      <c r="M1506" t="s">
        <v>4079</v>
      </c>
      <c r="N1506" t="s">
        <v>540</v>
      </c>
      <c r="O1506" t="s">
        <v>939</v>
      </c>
      <c r="P1506">
        <v>925</v>
      </c>
      <c r="Q1506">
        <v>1903</v>
      </c>
      <c r="R1506">
        <v>1903</v>
      </c>
      <c r="U1506">
        <v>1903</v>
      </c>
      <c r="V1506">
        <v>1903</v>
      </c>
      <c r="W1506">
        <v>9999</v>
      </c>
      <c r="X1506" t="s">
        <v>239</v>
      </c>
      <c r="Y1506">
        <v>1</v>
      </c>
      <c r="Z1506">
        <f>ROUND(Table_hqolymsql14p_BridgeInventoryLocation_BRIDGEUNDERLOCATIONS[[#This Row],[VCMIN]] / 100, 0) * 12 + MOD(Table_hqolymsql14p_BridgeInventoryLocation_BRIDGEUNDERLOCATIONS[[#This Row],[VCMIN]], 100)</f>
        <v>231</v>
      </c>
      <c r="AA1506">
        <f>Table_hqolymsql14p_BridgeInventoryLocation_BRIDGEUNDERLOCATIONS[[#This Row],[VCMIN_Inches]]-3</f>
        <v>228</v>
      </c>
      <c r="AB1506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507" spans="1:28" x14ac:dyDescent="0.3">
      <c r="A1507">
        <v>1506</v>
      </c>
      <c r="B1507" t="s">
        <v>3488</v>
      </c>
      <c r="C1507" t="s">
        <v>3489</v>
      </c>
      <c r="D1507" t="s">
        <v>2314</v>
      </c>
      <c r="E1507">
        <v>0.18</v>
      </c>
      <c r="G1507">
        <v>0</v>
      </c>
      <c r="H1507" t="s">
        <v>85</v>
      </c>
      <c r="I1507">
        <v>0.18</v>
      </c>
      <c r="J1507" t="s">
        <v>34</v>
      </c>
      <c r="K1507">
        <v>47.235748000000001</v>
      </c>
      <c r="L1507">
        <v>-122.431521</v>
      </c>
      <c r="M1507" t="s">
        <v>4080</v>
      </c>
      <c r="N1507" t="s">
        <v>3492</v>
      </c>
      <c r="O1507" t="s">
        <v>3493</v>
      </c>
      <c r="P1507">
        <v>2588</v>
      </c>
      <c r="Q1507">
        <v>1903</v>
      </c>
      <c r="R1507">
        <v>1902</v>
      </c>
      <c r="S1507">
        <v>1903</v>
      </c>
      <c r="T1507">
        <v>1902</v>
      </c>
      <c r="W1507">
        <v>9999</v>
      </c>
      <c r="X1507" t="s">
        <v>38</v>
      </c>
      <c r="Y1507">
        <v>1</v>
      </c>
      <c r="Z1507">
        <f>ROUND(Table_hqolymsql14p_BridgeInventoryLocation_BRIDGEUNDERLOCATIONS[[#This Row],[VCMIN]] / 100, 0) * 12 + MOD(Table_hqolymsql14p_BridgeInventoryLocation_BRIDGEUNDERLOCATIONS[[#This Row],[VCMIN]], 100)</f>
        <v>230</v>
      </c>
      <c r="AA1507">
        <f>Table_hqolymsql14p_BridgeInventoryLocation_BRIDGEUNDERLOCATIONS[[#This Row],[VCMIN_Inches]]-3</f>
        <v>227</v>
      </c>
      <c r="AB1507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1508" spans="1:28" x14ac:dyDescent="0.3">
      <c r="A1508">
        <v>1507</v>
      </c>
      <c r="B1508" t="s">
        <v>1368</v>
      </c>
      <c r="C1508" t="s">
        <v>1369</v>
      </c>
      <c r="D1508" t="s">
        <v>2314</v>
      </c>
      <c r="E1508">
        <v>2.35</v>
      </c>
      <c r="G1508">
        <v>0</v>
      </c>
      <c r="H1508" t="s">
        <v>158</v>
      </c>
      <c r="I1508">
        <v>2.35</v>
      </c>
      <c r="J1508" t="s">
        <v>34</v>
      </c>
      <c r="K1508">
        <v>47.247076999999997</v>
      </c>
      <c r="L1508">
        <v>-122.385603</v>
      </c>
      <c r="M1508" t="s">
        <v>1370</v>
      </c>
      <c r="N1508" t="s">
        <v>1371</v>
      </c>
      <c r="O1508" t="s">
        <v>161</v>
      </c>
      <c r="P1508">
        <v>213</v>
      </c>
      <c r="Q1508">
        <v>2011</v>
      </c>
      <c r="R1508">
        <v>2011</v>
      </c>
      <c r="S1508">
        <v>2011</v>
      </c>
      <c r="T1508">
        <v>2011</v>
      </c>
      <c r="U1508">
        <v>2011</v>
      </c>
      <c r="V1508">
        <v>2011</v>
      </c>
      <c r="W1508">
        <v>9999</v>
      </c>
      <c r="X1508" t="s">
        <v>38</v>
      </c>
      <c r="Y1508">
        <v>1</v>
      </c>
      <c r="Z1508">
        <f>ROUND(Table_hqolymsql14p_BridgeInventoryLocation_BRIDGEUNDERLOCATIONS[[#This Row],[VCMIN]] / 100, 0) * 12 + MOD(Table_hqolymsql14p_BridgeInventoryLocation_BRIDGEUNDERLOCATIONS[[#This Row],[VCMIN]], 100)</f>
        <v>251</v>
      </c>
      <c r="AA1508">
        <f>Table_hqolymsql14p_BridgeInventoryLocation_BRIDGEUNDERLOCATIONS[[#This Row],[VCMIN_Inches]]-3</f>
        <v>248</v>
      </c>
      <c r="AB1508">
        <f>(TRUNC((Table_hqolymsql14p_BridgeInventoryLocation_BRIDGEUNDERLOCATIONS[[#This Row],[Reported Inches]]/12))*100) + MOD(Table_hqolymsql14p_BridgeInventoryLocation_BRIDGEUNDERLOCATIONS[[#This Row],[Reported Inches]], 12)</f>
        <v>2008</v>
      </c>
    </row>
    <row r="1509" spans="1:28" x14ac:dyDescent="0.3">
      <c r="A1509">
        <v>1508</v>
      </c>
      <c r="B1509" t="s">
        <v>2000</v>
      </c>
      <c r="C1509" t="s">
        <v>2001</v>
      </c>
      <c r="D1509" t="s">
        <v>2314</v>
      </c>
      <c r="E1509">
        <v>0.82399999999999995</v>
      </c>
      <c r="G1509">
        <v>0</v>
      </c>
      <c r="H1509" t="s">
        <v>3915</v>
      </c>
      <c r="I1509">
        <v>0.82</v>
      </c>
      <c r="J1509" t="s">
        <v>34</v>
      </c>
      <c r="K1509">
        <v>47.579284999999999</v>
      </c>
      <c r="L1509">
        <v>-122.140277</v>
      </c>
      <c r="M1509" t="s">
        <v>3916</v>
      </c>
      <c r="N1509" t="s">
        <v>1351</v>
      </c>
      <c r="O1509" t="s">
        <v>37</v>
      </c>
      <c r="P1509">
        <v>404</v>
      </c>
      <c r="Q1509">
        <v>1511</v>
      </c>
      <c r="R1509">
        <v>1511</v>
      </c>
      <c r="U1509">
        <v>1511</v>
      </c>
      <c r="V1509">
        <v>1511</v>
      </c>
      <c r="W1509">
        <v>9999</v>
      </c>
      <c r="X1509" t="s">
        <v>239</v>
      </c>
      <c r="Y1509">
        <v>1</v>
      </c>
      <c r="Z1509">
        <f>ROUND(Table_hqolymsql14p_BridgeInventoryLocation_BRIDGEUNDERLOCATIONS[[#This Row],[VCMIN]] / 100, 0) * 12 + MOD(Table_hqolymsql14p_BridgeInventoryLocation_BRIDGEUNDERLOCATIONS[[#This Row],[VCMIN]], 100)</f>
        <v>191</v>
      </c>
      <c r="AA1509">
        <f>Table_hqolymsql14p_BridgeInventoryLocation_BRIDGEUNDERLOCATIONS[[#This Row],[VCMIN_Inches]]-3</f>
        <v>188</v>
      </c>
      <c r="AB1509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510" spans="1:28" x14ac:dyDescent="0.3">
      <c r="A1510">
        <v>1509</v>
      </c>
      <c r="B1510" t="s">
        <v>696</v>
      </c>
      <c r="C1510" t="s">
        <v>697</v>
      </c>
      <c r="D1510" t="s">
        <v>2314</v>
      </c>
      <c r="E1510">
        <v>11.64</v>
      </c>
      <c r="G1510">
        <v>0</v>
      </c>
      <c r="H1510" t="s">
        <v>110</v>
      </c>
      <c r="I1510">
        <v>11.64</v>
      </c>
      <c r="J1510" t="s">
        <v>34</v>
      </c>
      <c r="K1510">
        <v>45.780842</v>
      </c>
      <c r="L1510">
        <v>-122.671885</v>
      </c>
      <c r="M1510" t="s">
        <v>698</v>
      </c>
      <c r="N1510" t="s">
        <v>699</v>
      </c>
      <c r="O1510" t="s">
        <v>700</v>
      </c>
      <c r="P1510">
        <v>720</v>
      </c>
      <c r="Q1510">
        <v>2306</v>
      </c>
      <c r="R1510">
        <v>2306</v>
      </c>
      <c r="S1510">
        <v>2306</v>
      </c>
      <c r="T1510">
        <v>2306</v>
      </c>
      <c r="U1510">
        <v>1707</v>
      </c>
      <c r="V1510">
        <v>1707</v>
      </c>
      <c r="W1510">
        <v>9999</v>
      </c>
      <c r="X1510" t="s">
        <v>38</v>
      </c>
      <c r="Y1510">
        <v>1</v>
      </c>
      <c r="Z1510">
        <f>ROUND(Table_hqolymsql14p_BridgeInventoryLocation_BRIDGEUNDERLOCATIONS[[#This Row],[VCMIN]] / 100, 0) * 12 + MOD(Table_hqolymsql14p_BridgeInventoryLocation_BRIDGEUNDERLOCATIONS[[#This Row],[VCMIN]], 100)</f>
        <v>282</v>
      </c>
      <c r="AA1510">
        <f>Table_hqolymsql14p_BridgeInventoryLocation_BRIDGEUNDERLOCATIONS[[#This Row],[VCMIN_Inches]]-3</f>
        <v>279</v>
      </c>
      <c r="AB1510">
        <f>(TRUNC((Table_hqolymsql14p_BridgeInventoryLocation_BRIDGEUNDERLOCATIONS[[#This Row],[Reported Inches]]/12))*100) + MOD(Table_hqolymsql14p_BridgeInventoryLocation_BRIDGEUNDERLOCATIONS[[#This Row],[Reported Inches]], 12)</f>
        <v>2303</v>
      </c>
    </row>
    <row r="1511" spans="1:28" x14ac:dyDescent="0.3">
      <c r="A1511">
        <v>1510</v>
      </c>
      <c r="B1511" t="s">
        <v>2651</v>
      </c>
      <c r="C1511" t="s">
        <v>2652</v>
      </c>
      <c r="D1511" t="s">
        <v>2314</v>
      </c>
      <c r="E1511">
        <v>254.88</v>
      </c>
      <c r="G1511">
        <v>0</v>
      </c>
      <c r="H1511" t="s">
        <v>110</v>
      </c>
      <c r="I1511">
        <v>254.82</v>
      </c>
      <c r="J1511" t="s">
        <v>34</v>
      </c>
      <c r="K1511">
        <v>48.771057999999996</v>
      </c>
      <c r="L1511">
        <v>-122.46337200000001</v>
      </c>
      <c r="M1511" t="s">
        <v>3220</v>
      </c>
      <c r="N1511" t="s">
        <v>2655</v>
      </c>
      <c r="O1511" t="s">
        <v>113</v>
      </c>
      <c r="P1511">
        <v>205</v>
      </c>
      <c r="Q1511">
        <v>1700</v>
      </c>
      <c r="R1511">
        <v>1610</v>
      </c>
      <c r="S1511">
        <v>1700</v>
      </c>
      <c r="T1511">
        <v>1610</v>
      </c>
      <c r="U1511">
        <v>1803</v>
      </c>
      <c r="V1511">
        <v>1608</v>
      </c>
      <c r="W1511">
        <v>9999</v>
      </c>
      <c r="X1511" t="s">
        <v>38</v>
      </c>
      <c r="Y1511">
        <v>1</v>
      </c>
      <c r="Z1511">
        <f>ROUND(Table_hqolymsql14p_BridgeInventoryLocation_BRIDGEUNDERLOCATIONS[[#This Row],[VCMIN]] / 100, 0) * 12 + MOD(Table_hqolymsql14p_BridgeInventoryLocation_BRIDGEUNDERLOCATIONS[[#This Row],[VCMIN]], 100)</f>
        <v>202</v>
      </c>
      <c r="AA1511">
        <f>Table_hqolymsql14p_BridgeInventoryLocation_BRIDGEUNDERLOCATIONS[[#This Row],[VCMIN_Inches]]-3</f>
        <v>199</v>
      </c>
      <c r="AB151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512" spans="1:28" x14ac:dyDescent="0.3">
      <c r="A1512">
        <v>1511</v>
      </c>
      <c r="B1512" t="s">
        <v>2019</v>
      </c>
      <c r="C1512" t="s">
        <v>2020</v>
      </c>
      <c r="D1512" t="s">
        <v>2314</v>
      </c>
      <c r="E1512">
        <v>189.4</v>
      </c>
      <c r="G1512">
        <v>0</v>
      </c>
      <c r="H1512" t="s">
        <v>110</v>
      </c>
      <c r="I1512">
        <v>189.34</v>
      </c>
      <c r="J1512" t="s">
        <v>34</v>
      </c>
      <c r="K1512">
        <v>47.918833999999997</v>
      </c>
      <c r="L1512">
        <v>-122.20641000000001</v>
      </c>
      <c r="M1512" t="s">
        <v>1192</v>
      </c>
      <c r="N1512" t="s">
        <v>2021</v>
      </c>
      <c r="O1512" t="s">
        <v>2022</v>
      </c>
      <c r="P1512">
        <v>1765</v>
      </c>
      <c r="Q1512">
        <v>5000</v>
      </c>
      <c r="R1512">
        <v>5000</v>
      </c>
      <c r="S1512">
        <v>5000</v>
      </c>
      <c r="T1512">
        <v>5000</v>
      </c>
      <c r="U1512">
        <v>5000</v>
      </c>
      <c r="V1512">
        <v>5000</v>
      </c>
      <c r="W1512">
        <v>9999</v>
      </c>
      <c r="X1512" t="s">
        <v>38</v>
      </c>
      <c r="Y1512">
        <v>1</v>
      </c>
      <c r="Z1512">
        <f>ROUND(Table_hqolymsql14p_BridgeInventoryLocation_BRIDGEUNDERLOCATIONS[[#This Row],[VCMIN]] / 100, 0) * 12 + MOD(Table_hqolymsql14p_BridgeInventoryLocation_BRIDGEUNDERLOCATIONS[[#This Row],[VCMIN]], 100)</f>
        <v>600</v>
      </c>
      <c r="AA1512">
        <f>Table_hqolymsql14p_BridgeInventoryLocation_BRIDGEUNDERLOCATIONS[[#This Row],[VCMIN_Inches]]-3</f>
        <v>597</v>
      </c>
      <c r="AB1512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513" spans="1:28" x14ac:dyDescent="0.3">
      <c r="A1513">
        <v>1512</v>
      </c>
      <c r="B1513" t="s">
        <v>474</v>
      </c>
      <c r="C1513" t="s">
        <v>475</v>
      </c>
      <c r="D1513" t="s">
        <v>2314</v>
      </c>
      <c r="E1513">
        <v>0.157</v>
      </c>
      <c r="G1513">
        <v>0</v>
      </c>
      <c r="H1513" t="s">
        <v>4081</v>
      </c>
      <c r="I1513">
        <v>0.16</v>
      </c>
      <c r="J1513" t="s">
        <v>34</v>
      </c>
      <c r="K1513">
        <v>45.660421999999997</v>
      </c>
      <c r="L1513">
        <v>-122.665536</v>
      </c>
      <c r="M1513" t="s">
        <v>4082</v>
      </c>
      <c r="N1513" t="s">
        <v>477</v>
      </c>
      <c r="O1513" t="s">
        <v>478</v>
      </c>
      <c r="P1513">
        <v>580</v>
      </c>
      <c r="Q1513">
        <v>1705</v>
      </c>
      <c r="R1513">
        <v>1705</v>
      </c>
      <c r="S1513">
        <v>1705</v>
      </c>
      <c r="T1513">
        <v>1705</v>
      </c>
      <c r="W1513">
        <v>9999</v>
      </c>
      <c r="X1513" t="s">
        <v>89</v>
      </c>
      <c r="Y1513">
        <v>1</v>
      </c>
      <c r="Z1513">
        <f>ROUND(Table_hqolymsql14p_BridgeInventoryLocation_BRIDGEUNDERLOCATIONS[[#This Row],[VCMIN]] / 100, 0) * 12 + MOD(Table_hqolymsql14p_BridgeInventoryLocation_BRIDGEUNDERLOCATIONS[[#This Row],[VCMIN]], 100)</f>
        <v>209</v>
      </c>
      <c r="AA1513">
        <f>Table_hqolymsql14p_BridgeInventoryLocation_BRIDGEUNDERLOCATIONS[[#This Row],[VCMIN_Inches]]-3</f>
        <v>206</v>
      </c>
      <c r="AB1513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514" spans="1:28" x14ac:dyDescent="0.3">
      <c r="A1514">
        <v>1513</v>
      </c>
      <c r="B1514" t="s">
        <v>775</v>
      </c>
      <c r="C1514" t="s">
        <v>776</v>
      </c>
      <c r="D1514" t="s">
        <v>2314</v>
      </c>
      <c r="E1514">
        <v>13.49</v>
      </c>
      <c r="G1514">
        <v>0</v>
      </c>
      <c r="H1514" t="s">
        <v>777</v>
      </c>
      <c r="I1514">
        <v>13.51</v>
      </c>
      <c r="J1514" t="s">
        <v>34</v>
      </c>
      <c r="K1514">
        <v>47.758324000000002</v>
      </c>
      <c r="L1514">
        <v>-122.656345</v>
      </c>
      <c r="M1514" t="s">
        <v>778</v>
      </c>
      <c r="N1514" t="s">
        <v>779</v>
      </c>
      <c r="O1514" t="s">
        <v>780</v>
      </c>
      <c r="P1514">
        <v>135</v>
      </c>
      <c r="Q1514">
        <v>1711</v>
      </c>
      <c r="R1514">
        <v>1706</v>
      </c>
      <c r="S1514">
        <v>1711</v>
      </c>
      <c r="T1514">
        <v>1706</v>
      </c>
      <c r="U1514">
        <v>1904</v>
      </c>
      <c r="V1514">
        <v>1810</v>
      </c>
      <c r="W1514">
        <v>9999</v>
      </c>
      <c r="X1514" t="s">
        <v>38</v>
      </c>
      <c r="Y1514">
        <v>1</v>
      </c>
      <c r="Z1514">
        <f>ROUND(Table_hqolymsql14p_BridgeInventoryLocation_BRIDGEUNDERLOCATIONS[[#This Row],[VCMIN]] / 100, 0) * 12 + MOD(Table_hqolymsql14p_BridgeInventoryLocation_BRIDGEUNDERLOCATIONS[[#This Row],[VCMIN]], 100)</f>
        <v>210</v>
      </c>
      <c r="AA1514">
        <f>Table_hqolymsql14p_BridgeInventoryLocation_BRIDGEUNDERLOCATIONS[[#This Row],[VCMIN_Inches]]-3</f>
        <v>207</v>
      </c>
      <c r="AB151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515" spans="1:28" x14ac:dyDescent="0.3">
      <c r="A1515">
        <v>1514</v>
      </c>
      <c r="B1515" t="s">
        <v>3496</v>
      </c>
      <c r="C1515" t="s">
        <v>3497</v>
      </c>
      <c r="D1515" t="s">
        <v>2314</v>
      </c>
      <c r="E1515">
        <v>0.42899999999999999</v>
      </c>
      <c r="G1515">
        <v>0</v>
      </c>
      <c r="H1515" t="s">
        <v>4083</v>
      </c>
      <c r="I1515">
        <v>0.43</v>
      </c>
      <c r="J1515" t="s">
        <v>34</v>
      </c>
      <c r="K1515">
        <v>47.756321999999997</v>
      </c>
      <c r="L1515">
        <v>-117.359126</v>
      </c>
      <c r="M1515" t="s">
        <v>3499</v>
      </c>
      <c r="N1515" t="s">
        <v>3500</v>
      </c>
      <c r="O1515" t="s">
        <v>3501</v>
      </c>
      <c r="P1515">
        <v>100</v>
      </c>
      <c r="Q1515">
        <v>1710</v>
      </c>
      <c r="R1515">
        <v>1710</v>
      </c>
      <c r="S1515">
        <v>1710</v>
      </c>
      <c r="T1515">
        <v>1710</v>
      </c>
      <c r="W1515">
        <v>9999</v>
      </c>
      <c r="X1515" t="s">
        <v>38</v>
      </c>
      <c r="Y1515">
        <v>1</v>
      </c>
      <c r="Z1515">
        <f>ROUND(Table_hqolymsql14p_BridgeInventoryLocation_BRIDGEUNDERLOCATIONS[[#This Row],[VCMIN]] / 100, 0) * 12 + MOD(Table_hqolymsql14p_BridgeInventoryLocation_BRIDGEUNDERLOCATIONS[[#This Row],[VCMIN]], 100)</f>
        <v>214</v>
      </c>
      <c r="AA1515">
        <f>Table_hqolymsql14p_BridgeInventoryLocation_BRIDGEUNDERLOCATIONS[[#This Row],[VCMIN_Inches]]-3</f>
        <v>211</v>
      </c>
      <c r="AB1515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516" spans="1:28" x14ac:dyDescent="0.3">
      <c r="A1516">
        <v>1515</v>
      </c>
      <c r="B1516" t="s">
        <v>1906</v>
      </c>
      <c r="C1516" t="s">
        <v>1907</v>
      </c>
      <c r="D1516" t="s">
        <v>2314</v>
      </c>
      <c r="E1516">
        <v>0.20399999999999999</v>
      </c>
      <c r="G1516">
        <v>0</v>
      </c>
      <c r="H1516" t="s">
        <v>4084</v>
      </c>
      <c r="I1516">
        <v>0.2</v>
      </c>
      <c r="J1516" t="s">
        <v>34</v>
      </c>
      <c r="K1516">
        <v>46.999930999999997</v>
      </c>
      <c r="L1516">
        <v>-122.911872</v>
      </c>
      <c r="M1516" t="s">
        <v>4085</v>
      </c>
      <c r="N1516" t="s">
        <v>1909</v>
      </c>
      <c r="O1516" t="s">
        <v>113</v>
      </c>
      <c r="P1516">
        <v>242</v>
      </c>
      <c r="Q1516">
        <v>1610</v>
      </c>
      <c r="R1516">
        <v>1610</v>
      </c>
      <c r="S1516">
        <v>1610</v>
      </c>
      <c r="T1516">
        <v>1610</v>
      </c>
      <c r="W1516">
        <v>9999</v>
      </c>
      <c r="X1516" t="s">
        <v>89</v>
      </c>
      <c r="Y1516">
        <v>1</v>
      </c>
      <c r="Z1516">
        <f>ROUND(Table_hqolymsql14p_BridgeInventoryLocation_BRIDGEUNDERLOCATIONS[[#This Row],[VCMIN]] / 100, 0) * 12 + MOD(Table_hqolymsql14p_BridgeInventoryLocation_BRIDGEUNDERLOCATIONS[[#This Row],[VCMIN]], 100)</f>
        <v>202</v>
      </c>
      <c r="AA1516">
        <f>Table_hqolymsql14p_BridgeInventoryLocation_BRIDGEUNDERLOCATIONS[[#This Row],[VCMIN_Inches]]-3</f>
        <v>199</v>
      </c>
      <c r="AB151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517" spans="1:28" x14ac:dyDescent="0.3">
      <c r="A1517">
        <v>1516</v>
      </c>
      <c r="B1517" t="s">
        <v>2515</v>
      </c>
      <c r="C1517" t="s">
        <v>2516</v>
      </c>
      <c r="D1517" t="s">
        <v>2314</v>
      </c>
      <c r="E1517">
        <v>105.98</v>
      </c>
      <c r="G1517">
        <v>0</v>
      </c>
      <c r="H1517" t="s">
        <v>92</v>
      </c>
      <c r="I1517">
        <v>106.01</v>
      </c>
      <c r="J1517" t="s">
        <v>34</v>
      </c>
      <c r="K1517">
        <v>46.201357000000002</v>
      </c>
      <c r="L1517">
        <v>-119.328141</v>
      </c>
      <c r="M1517" t="s">
        <v>2517</v>
      </c>
      <c r="N1517" t="s">
        <v>2518</v>
      </c>
      <c r="O1517" t="s">
        <v>95</v>
      </c>
      <c r="P1517">
        <v>410</v>
      </c>
      <c r="Q1517">
        <v>1611</v>
      </c>
      <c r="R1517">
        <v>1607</v>
      </c>
      <c r="S1517">
        <v>1611</v>
      </c>
      <c r="T1517">
        <v>1607</v>
      </c>
      <c r="U1517">
        <v>1606</v>
      </c>
      <c r="V1517">
        <v>1603</v>
      </c>
      <c r="W1517">
        <v>9999</v>
      </c>
      <c r="X1517" t="s">
        <v>38</v>
      </c>
      <c r="Y1517">
        <v>1</v>
      </c>
      <c r="Z1517">
        <f>ROUND(Table_hqolymsql14p_BridgeInventoryLocation_BRIDGEUNDERLOCATIONS[[#This Row],[VCMIN]] / 100, 0) * 12 + MOD(Table_hqolymsql14p_BridgeInventoryLocation_BRIDGEUNDERLOCATIONS[[#This Row],[VCMIN]], 100)</f>
        <v>199</v>
      </c>
      <c r="AA1517">
        <f>Table_hqolymsql14p_BridgeInventoryLocation_BRIDGEUNDERLOCATIONS[[#This Row],[VCMIN_Inches]]-3</f>
        <v>196</v>
      </c>
      <c r="AB151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18" spans="1:28" x14ac:dyDescent="0.3">
      <c r="A1518">
        <v>1517</v>
      </c>
      <c r="B1518" t="s">
        <v>684</v>
      </c>
      <c r="C1518" t="s">
        <v>685</v>
      </c>
      <c r="D1518" t="s">
        <v>2314</v>
      </c>
      <c r="E1518">
        <v>14.17</v>
      </c>
      <c r="G1518">
        <v>0</v>
      </c>
      <c r="H1518" t="s">
        <v>110</v>
      </c>
      <c r="I1518">
        <v>14.17</v>
      </c>
      <c r="J1518" t="s">
        <v>34</v>
      </c>
      <c r="K1518">
        <v>45.815904000000003</v>
      </c>
      <c r="L1518">
        <v>-122.685755</v>
      </c>
      <c r="M1518" t="s">
        <v>686</v>
      </c>
      <c r="N1518" t="s">
        <v>687</v>
      </c>
      <c r="O1518" t="s">
        <v>113</v>
      </c>
      <c r="P1518">
        <v>266</v>
      </c>
      <c r="Q1518">
        <v>1702</v>
      </c>
      <c r="R1518">
        <v>1702</v>
      </c>
      <c r="S1518">
        <v>1702</v>
      </c>
      <c r="T1518">
        <v>1702</v>
      </c>
      <c r="U1518">
        <v>1908</v>
      </c>
      <c r="V1518">
        <v>1908</v>
      </c>
      <c r="W1518">
        <v>9999</v>
      </c>
      <c r="X1518" t="s">
        <v>38</v>
      </c>
      <c r="Y1518">
        <v>1</v>
      </c>
      <c r="Z1518">
        <f>ROUND(Table_hqolymsql14p_BridgeInventoryLocation_BRIDGEUNDERLOCATIONS[[#This Row],[VCMIN]] / 100, 0) * 12 + MOD(Table_hqolymsql14p_BridgeInventoryLocation_BRIDGEUNDERLOCATIONS[[#This Row],[VCMIN]], 100)</f>
        <v>206</v>
      </c>
      <c r="AA1518">
        <f>Table_hqolymsql14p_BridgeInventoryLocation_BRIDGEUNDERLOCATIONS[[#This Row],[VCMIN_Inches]]-3</f>
        <v>203</v>
      </c>
      <c r="AB1518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519" spans="1:28" x14ac:dyDescent="0.3">
      <c r="A1519">
        <v>1518</v>
      </c>
      <c r="B1519" t="s">
        <v>319</v>
      </c>
      <c r="C1519" t="s">
        <v>320</v>
      </c>
      <c r="D1519" t="s">
        <v>2314</v>
      </c>
      <c r="E1519">
        <v>182.67</v>
      </c>
      <c r="G1519">
        <v>0</v>
      </c>
      <c r="H1519" t="s">
        <v>110</v>
      </c>
      <c r="I1519">
        <v>182.61</v>
      </c>
      <c r="J1519" t="s">
        <v>34</v>
      </c>
      <c r="K1519">
        <v>47.831491999999997</v>
      </c>
      <c r="L1519">
        <v>-122.262051</v>
      </c>
      <c r="M1519" t="s">
        <v>321</v>
      </c>
      <c r="N1519" t="s">
        <v>101</v>
      </c>
      <c r="O1519" t="s">
        <v>113</v>
      </c>
      <c r="P1519">
        <v>646</v>
      </c>
      <c r="Q1519">
        <v>2008</v>
      </c>
      <c r="R1519">
        <v>1706</v>
      </c>
      <c r="S1519">
        <v>2008</v>
      </c>
      <c r="T1519">
        <v>1706</v>
      </c>
      <c r="U1519">
        <v>2006</v>
      </c>
      <c r="V1519">
        <v>1910</v>
      </c>
      <c r="W1519">
        <v>9999</v>
      </c>
      <c r="X1519" t="s">
        <v>38</v>
      </c>
      <c r="Y1519">
        <v>1</v>
      </c>
      <c r="Z1519">
        <f>ROUND(Table_hqolymsql14p_BridgeInventoryLocation_BRIDGEUNDERLOCATIONS[[#This Row],[VCMIN]] / 100, 0) * 12 + MOD(Table_hqolymsql14p_BridgeInventoryLocation_BRIDGEUNDERLOCATIONS[[#This Row],[VCMIN]], 100)</f>
        <v>210</v>
      </c>
      <c r="AA1519">
        <f>Table_hqolymsql14p_BridgeInventoryLocation_BRIDGEUNDERLOCATIONS[[#This Row],[VCMIN_Inches]]-3</f>
        <v>207</v>
      </c>
      <c r="AB1519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520" spans="1:28" x14ac:dyDescent="0.3">
      <c r="A1520">
        <v>1519</v>
      </c>
      <c r="B1520" t="s">
        <v>2121</v>
      </c>
      <c r="C1520" t="s">
        <v>2122</v>
      </c>
      <c r="D1520" t="s">
        <v>2314</v>
      </c>
      <c r="E1520">
        <v>1.24</v>
      </c>
      <c r="G1520">
        <v>0</v>
      </c>
      <c r="H1520" t="s">
        <v>195</v>
      </c>
      <c r="I1520">
        <v>27.83</v>
      </c>
      <c r="J1520" t="s">
        <v>34</v>
      </c>
      <c r="K1520">
        <v>45.614586000000003</v>
      </c>
      <c r="L1520">
        <v>-122.55428000000001</v>
      </c>
      <c r="M1520" t="s">
        <v>2123</v>
      </c>
      <c r="N1520" t="s">
        <v>2124</v>
      </c>
      <c r="O1520" t="s">
        <v>198</v>
      </c>
      <c r="P1520">
        <v>278</v>
      </c>
      <c r="Q1520">
        <v>1806</v>
      </c>
      <c r="R1520">
        <v>1607</v>
      </c>
      <c r="S1520">
        <v>1806</v>
      </c>
      <c r="T1520">
        <v>1607</v>
      </c>
      <c r="U1520">
        <v>1904</v>
      </c>
      <c r="V1520">
        <v>1804</v>
      </c>
      <c r="W1520">
        <v>9999</v>
      </c>
      <c r="X1520" t="s">
        <v>38</v>
      </c>
      <c r="Y1520">
        <v>1</v>
      </c>
      <c r="Z1520">
        <f>ROUND(Table_hqolymsql14p_BridgeInventoryLocation_BRIDGEUNDERLOCATIONS[[#This Row],[VCMIN]] / 100, 0) * 12 + MOD(Table_hqolymsql14p_BridgeInventoryLocation_BRIDGEUNDERLOCATIONS[[#This Row],[VCMIN]], 100)</f>
        <v>199</v>
      </c>
      <c r="AA1520">
        <f>Table_hqolymsql14p_BridgeInventoryLocation_BRIDGEUNDERLOCATIONS[[#This Row],[VCMIN_Inches]]-3</f>
        <v>196</v>
      </c>
      <c r="AB1520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21" spans="1:28" x14ac:dyDescent="0.3">
      <c r="A1521">
        <v>1520</v>
      </c>
      <c r="B1521" t="s">
        <v>517</v>
      </c>
      <c r="C1521" t="s">
        <v>518</v>
      </c>
      <c r="D1521" t="s">
        <v>2314</v>
      </c>
      <c r="E1521">
        <v>37.049999999999997</v>
      </c>
      <c r="G1521">
        <v>0</v>
      </c>
      <c r="H1521" t="s">
        <v>235</v>
      </c>
      <c r="I1521">
        <v>38.909999999999997</v>
      </c>
      <c r="J1521" t="s">
        <v>34</v>
      </c>
      <c r="K1521">
        <v>46.232435000000002</v>
      </c>
      <c r="L1521">
        <v>-119.22327300000001</v>
      </c>
      <c r="M1521" t="s">
        <v>519</v>
      </c>
      <c r="N1521" t="s">
        <v>520</v>
      </c>
      <c r="O1521" t="s">
        <v>521</v>
      </c>
      <c r="P1521">
        <v>243</v>
      </c>
      <c r="Q1521">
        <v>1610</v>
      </c>
      <c r="R1521">
        <v>1607</v>
      </c>
      <c r="S1521">
        <v>1610</v>
      </c>
      <c r="T1521">
        <v>1607</v>
      </c>
      <c r="U1521">
        <v>1509</v>
      </c>
      <c r="V1521">
        <v>1509</v>
      </c>
      <c r="W1521">
        <v>9999</v>
      </c>
      <c r="X1521" t="s">
        <v>38</v>
      </c>
      <c r="Y1521">
        <v>1</v>
      </c>
      <c r="Z1521">
        <f>ROUND(Table_hqolymsql14p_BridgeInventoryLocation_BRIDGEUNDERLOCATIONS[[#This Row],[VCMIN]] / 100, 0) * 12 + MOD(Table_hqolymsql14p_BridgeInventoryLocation_BRIDGEUNDERLOCATIONS[[#This Row],[VCMIN]], 100)</f>
        <v>199</v>
      </c>
      <c r="AA1521">
        <f>Table_hqolymsql14p_BridgeInventoryLocation_BRIDGEUNDERLOCATIONS[[#This Row],[VCMIN_Inches]]-3</f>
        <v>196</v>
      </c>
      <c r="AB152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22" spans="1:28" x14ac:dyDescent="0.3">
      <c r="A1522">
        <v>1521</v>
      </c>
      <c r="B1522" t="s">
        <v>4086</v>
      </c>
      <c r="C1522" t="s">
        <v>4087</v>
      </c>
      <c r="D1522" t="s">
        <v>2314</v>
      </c>
      <c r="E1522">
        <v>0.24399999999999999</v>
      </c>
      <c r="G1522">
        <v>0</v>
      </c>
      <c r="H1522" t="s">
        <v>3921</v>
      </c>
      <c r="I1522">
        <v>0.24</v>
      </c>
      <c r="J1522" t="s">
        <v>34</v>
      </c>
      <c r="K1522">
        <v>47.564633999999998</v>
      </c>
      <c r="L1522">
        <v>-122.09907699999999</v>
      </c>
      <c r="M1522" t="s">
        <v>4088</v>
      </c>
      <c r="N1522" t="s">
        <v>535</v>
      </c>
      <c r="O1522" t="s">
        <v>3923</v>
      </c>
      <c r="P1522">
        <v>363</v>
      </c>
      <c r="Q1522">
        <v>2106</v>
      </c>
      <c r="R1522">
        <v>1608</v>
      </c>
      <c r="S1522">
        <v>2106</v>
      </c>
      <c r="T1522">
        <v>1608</v>
      </c>
      <c r="W1522">
        <v>9999</v>
      </c>
      <c r="X1522" t="s">
        <v>38</v>
      </c>
      <c r="Y1522">
        <v>1</v>
      </c>
      <c r="Z1522">
        <f>ROUND(Table_hqolymsql14p_BridgeInventoryLocation_BRIDGEUNDERLOCATIONS[[#This Row],[VCMIN]] / 100, 0) * 12 + MOD(Table_hqolymsql14p_BridgeInventoryLocation_BRIDGEUNDERLOCATIONS[[#This Row],[VCMIN]], 100)</f>
        <v>200</v>
      </c>
      <c r="AA1522">
        <f>Table_hqolymsql14p_BridgeInventoryLocation_BRIDGEUNDERLOCATIONS[[#This Row],[VCMIN_Inches]]-3</f>
        <v>197</v>
      </c>
      <c r="AB152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523" spans="1:28" x14ac:dyDescent="0.3">
      <c r="A1523">
        <v>1522</v>
      </c>
      <c r="B1523" t="s">
        <v>2007</v>
      </c>
      <c r="C1523" t="s">
        <v>2008</v>
      </c>
      <c r="D1523" t="s">
        <v>2314</v>
      </c>
      <c r="E1523">
        <v>113.75</v>
      </c>
      <c r="G1523">
        <v>0</v>
      </c>
      <c r="H1523" t="s">
        <v>33</v>
      </c>
      <c r="I1523">
        <v>115.47</v>
      </c>
      <c r="J1523" t="s">
        <v>34</v>
      </c>
      <c r="K1523">
        <v>46.971311</v>
      </c>
      <c r="L1523">
        <v>-120.413389</v>
      </c>
      <c r="M1523" t="s">
        <v>2009</v>
      </c>
      <c r="N1523" t="s">
        <v>2010</v>
      </c>
      <c r="O1523" t="s">
        <v>37</v>
      </c>
      <c r="P1523">
        <v>285</v>
      </c>
      <c r="Q1523">
        <v>1700</v>
      </c>
      <c r="R1523">
        <v>1607</v>
      </c>
      <c r="S1523">
        <v>1700</v>
      </c>
      <c r="T1523">
        <v>1607</v>
      </c>
      <c r="U1523">
        <v>1610</v>
      </c>
      <c r="V1523">
        <v>1608</v>
      </c>
      <c r="W1523">
        <v>9999</v>
      </c>
      <c r="X1523" t="s">
        <v>38</v>
      </c>
      <c r="Y1523">
        <v>1</v>
      </c>
      <c r="Z1523">
        <f>ROUND(Table_hqolymsql14p_BridgeInventoryLocation_BRIDGEUNDERLOCATIONS[[#This Row],[VCMIN]] / 100, 0) * 12 + MOD(Table_hqolymsql14p_BridgeInventoryLocation_BRIDGEUNDERLOCATIONS[[#This Row],[VCMIN]], 100)</f>
        <v>199</v>
      </c>
      <c r="AA1523">
        <f>Table_hqolymsql14p_BridgeInventoryLocation_BRIDGEUNDERLOCATIONS[[#This Row],[VCMIN_Inches]]-3</f>
        <v>196</v>
      </c>
      <c r="AB152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24" spans="1:28" x14ac:dyDescent="0.3">
      <c r="A1524">
        <v>1523</v>
      </c>
      <c r="B1524" t="s">
        <v>3268</v>
      </c>
      <c r="C1524" t="s">
        <v>3269</v>
      </c>
      <c r="D1524" t="s">
        <v>2314</v>
      </c>
      <c r="E1524">
        <v>176.06</v>
      </c>
      <c r="G1524">
        <v>0</v>
      </c>
      <c r="H1524" t="s">
        <v>33</v>
      </c>
      <c r="I1524">
        <v>177.78</v>
      </c>
      <c r="J1524" t="s">
        <v>34</v>
      </c>
      <c r="K1524">
        <v>47.102671000000001</v>
      </c>
      <c r="L1524">
        <v>-119.278442</v>
      </c>
      <c r="M1524" t="s">
        <v>3270</v>
      </c>
      <c r="N1524" t="s">
        <v>3271</v>
      </c>
      <c r="O1524" t="s">
        <v>37</v>
      </c>
      <c r="P1524">
        <v>132</v>
      </c>
      <c r="Q1524">
        <v>1810</v>
      </c>
      <c r="R1524">
        <v>1810</v>
      </c>
      <c r="S1524">
        <v>1810</v>
      </c>
      <c r="T1524">
        <v>1810</v>
      </c>
      <c r="U1524">
        <v>1801</v>
      </c>
      <c r="V1524">
        <v>1801</v>
      </c>
      <c r="W1524">
        <v>9999</v>
      </c>
      <c r="X1524" t="s">
        <v>38</v>
      </c>
      <c r="Y1524">
        <v>1</v>
      </c>
      <c r="Z1524">
        <f>ROUND(Table_hqolymsql14p_BridgeInventoryLocation_BRIDGEUNDERLOCATIONS[[#This Row],[VCMIN]] / 100, 0) * 12 + MOD(Table_hqolymsql14p_BridgeInventoryLocation_BRIDGEUNDERLOCATIONS[[#This Row],[VCMIN]], 100)</f>
        <v>226</v>
      </c>
      <c r="AA1524">
        <f>Table_hqolymsql14p_BridgeInventoryLocation_BRIDGEUNDERLOCATIONS[[#This Row],[VCMIN_Inches]]-3</f>
        <v>223</v>
      </c>
      <c r="AB1524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525" spans="1:28" x14ac:dyDescent="0.3">
      <c r="A1525">
        <v>1524</v>
      </c>
      <c r="B1525" t="s">
        <v>2696</v>
      </c>
      <c r="C1525" t="s">
        <v>2697</v>
      </c>
      <c r="D1525" t="s">
        <v>2314</v>
      </c>
      <c r="E1525">
        <v>0.77600000000000002</v>
      </c>
      <c r="G1525">
        <v>0</v>
      </c>
      <c r="H1525" t="s">
        <v>2319</v>
      </c>
      <c r="I1525">
        <v>0.78</v>
      </c>
      <c r="J1525" t="s">
        <v>34</v>
      </c>
      <c r="K1525">
        <v>47.230682999999999</v>
      </c>
      <c r="L1525">
        <v>-122.42916700000001</v>
      </c>
      <c r="M1525" t="s">
        <v>4089</v>
      </c>
      <c r="N1525" t="s">
        <v>2699</v>
      </c>
      <c r="O1525" t="s">
        <v>2700</v>
      </c>
      <c r="P1525">
        <v>550</v>
      </c>
      <c r="Q1525">
        <v>5000</v>
      </c>
      <c r="R1525">
        <v>5000</v>
      </c>
      <c r="S1525">
        <v>5000</v>
      </c>
      <c r="T1525">
        <v>5000</v>
      </c>
      <c r="W1525">
        <v>9999</v>
      </c>
      <c r="X1525" t="s">
        <v>89</v>
      </c>
      <c r="Y1525">
        <v>1</v>
      </c>
      <c r="Z1525">
        <f>ROUND(Table_hqolymsql14p_BridgeInventoryLocation_BRIDGEUNDERLOCATIONS[[#This Row],[VCMIN]] / 100, 0) * 12 + MOD(Table_hqolymsql14p_BridgeInventoryLocation_BRIDGEUNDERLOCATIONS[[#This Row],[VCMIN]], 100)</f>
        <v>600</v>
      </c>
      <c r="AA1525">
        <f>Table_hqolymsql14p_BridgeInventoryLocation_BRIDGEUNDERLOCATIONS[[#This Row],[VCMIN_Inches]]-3</f>
        <v>597</v>
      </c>
      <c r="AB1525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526" spans="1:28" x14ac:dyDescent="0.3">
      <c r="A1526">
        <v>1525</v>
      </c>
      <c r="B1526" t="s">
        <v>211</v>
      </c>
      <c r="C1526" t="s">
        <v>212</v>
      </c>
      <c r="D1526" t="s">
        <v>2314</v>
      </c>
      <c r="E1526">
        <v>0.20399999999999999</v>
      </c>
      <c r="G1526">
        <v>0</v>
      </c>
      <c r="H1526" t="s">
        <v>4038</v>
      </c>
      <c r="I1526">
        <v>0.2</v>
      </c>
      <c r="J1526" t="s">
        <v>34</v>
      </c>
      <c r="K1526">
        <v>47.585898999999998</v>
      </c>
      <c r="L1526">
        <v>-122.227914</v>
      </c>
      <c r="M1526" t="s">
        <v>4090</v>
      </c>
      <c r="N1526" t="s">
        <v>214</v>
      </c>
      <c r="O1526" t="s">
        <v>37</v>
      </c>
      <c r="P1526">
        <v>275</v>
      </c>
      <c r="Q1526">
        <v>1801</v>
      </c>
      <c r="R1526">
        <v>1801</v>
      </c>
      <c r="S1526">
        <v>1801</v>
      </c>
      <c r="T1526">
        <v>1801</v>
      </c>
      <c r="W1526">
        <v>9999</v>
      </c>
      <c r="X1526" t="s">
        <v>89</v>
      </c>
      <c r="Y1526">
        <v>1</v>
      </c>
      <c r="Z1526">
        <f>ROUND(Table_hqolymsql14p_BridgeInventoryLocation_BRIDGEUNDERLOCATIONS[[#This Row],[VCMIN]] / 100, 0) * 12 + MOD(Table_hqolymsql14p_BridgeInventoryLocation_BRIDGEUNDERLOCATIONS[[#This Row],[VCMIN]], 100)</f>
        <v>217</v>
      </c>
      <c r="AA1526">
        <f>Table_hqolymsql14p_BridgeInventoryLocation_BRIDGEUNDERLOCATIONS[[#This Row],[VCMIN_Inches]]-3</f>
        <v>214</v>
      </c>
      <c r="AB1526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527" spans="1:28" x14ac:dyDescent="0.3">
      <c r="A1527">
        <v>1526</v>
      </c>
      <c r="B1527" t="s">
        <v>4091</v>
      </c>
      <c r="C1527" t="s">
        <v>4092</v>
      </c>
      <c r="D1527" t="s">
        <v>2314</v>
      </c>
      <c r="E1527">
        <v>62.25</v>
      </c>
      <c r="G1527">
        <v>0</v>
      </c>
      <c r="H1527" t="s">
        <v>2705</v>
      </c>
      <c r="I1527">
        <v>62.26</v>
      </c>
      <c r="J1527" t="s">
        <v>34</v>
      </c>
      <c r="K1527">
        <v>46.144593999999998</v>
      </c>
      <c r="L1527">
        <v>-122.897752</v>
      </c>
      <c r="M1527" t="s">
        <v>2706</v>
      </c>
      <c r="N1527" t="s">
        <v>113</v>
      </c>
      <c r="O1527" t="s">
        <v>4093</v>
      </c>
      <c r="P1527">
        <v>132</v>
      </c>
      <c r="Q1527">
        <v>1703</v>
      </c>
      <c r="R1527">
        <v>1609</v>
      </c>
      <c r="S1527">
        <v>1703</v>
      </c>
      <c r="T1527">
        <v>1609</v>
      </c>
      <c r="W1527">
        <v>9999</v>
      </c>
      <c r="X1527" t="s">
        <v>38</v>
      </c>
      <c r="Y1527">
        <v>1</v>
      </c>
      <c r="Z1527">
        <f>ROUND(Table_hqolymsql14p_BridgeInventoryLocation_BRIDGEUNDERLOCATIONS[[#This Row],[VCMIN]] / 100, 0) * 12 + MOD(Table_hqolymsql14p_BridgeInventoryLocation_BRIDGEUNDERLOCATIONS[[#This Row],[VCMIN]], 100)</f>
        <v>201</v>
      </c>
      <c r="AA1527">
        <f>Table_hqolymsql14p_BridgeInventoryLocation_BRIDGEUNDERLOCATIONS[[#This Row],[VCMIN_Inches]]-3</f>
        <v>198</v>
      </c>
      <c r="AB152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528" spans="1:28" x14ac:dyDescent="0.3">
      <c r="A1528">
        <v>1527</v>
      </c>
      <c r="B1528" t="s">
        <v>4094</v>
      </c>
      <c r="C1528" t="s">
        <v>4095</v>
      </c>
      <c r="D1528" t="s">
        <v>2314</v>
      </c>
      <c r="E1528">
        <v>30.55</v>
      </c>
      <c r="G1528">
        <v>0</v>
      </c>
      <c r="H1528" t="s">
        <v>402</v>
      </c>
      <c r="I1528">
        <v>30.6</v>
      </c>
      <c r="J1528" t="s">
        <v>34</v>
      </c>
      <c r="K1528">
        <v>47.488242</v>
      </c>
      <c r="L1528">
        <v>-121.796705</v>
      </c>
      <c r="M1528" t="s">
        <v>3516</v>
      </c>
      <c r="N1528" t="s">
        <v>37</v>
      </c>
      <c r="O1528" t="s">
        <v>2214</v>
      </c>
      <c r="P1528">
        <v>187</v>
      </c>
      <c r="Q1528">
        <v>1806</v>
      </c>
      <c r="R1528">
        <v>1710</v>
      </c>
      <c r="S1528">
        <v>1806</v>
      </c>
      <c r="T1528">
        <v>1710</v>
      </c>
      <c r="W1528">
        <v>9999</v>
      </c>
      <c r="X1528" t="s">
        <v>38</v>
      </c>
      <c r="Y1528">
        <v>1</v>
      </c>
      <c r="Z1528">
        <f>ROUND(Table_hqolymsql14p_BridgeInventoryLocation_BRIDGEUNDERLOCATIONS[[#This Row],[VCMIN]] / 100, 0) * 12 + MOD(Table_hqolymsql14p_BridgeInventoryLocation_BRIDGEUNDERLOCATIONS[[#This Row],[VCMIN]], 100)</f>
        <v>214</v>
      </c>
      <c r="AA1528">
        <f>Table_hqolymsql14p_BridgeInventoryLocation_BRIDGEUNDERLOCATIONS[[#This Row],[VCMIN_Inches]]-3</f>
        <v>211</v>
      </c>
      <c r="AB1528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529" spans="1:28" x14ac:dyDescent="0.3">
      <c r="A1529">
        <v>1528</v>
      </c>
      <c r="B1529" t="s">
        <v>1875</v>
      </c>
      <c r="C1529" t="s">
        <v>1876</v>
      </c>
      <c r="D1529" t="s">
        <v>2314</v>
      </c>
      <c r="E1529">
        <v>183.96</v>
      </c>
      <c r="G1529">
        <v>0</v>
      </c>
      <c r="H1529" t="s">
        <v>110</v>
      </c>
      <c r="I1529">
        <v>183.9</v>
      </c>
      <c r="J1529" t="s">
        <v>34</v>
      </c>
      <c r="K1529">
        <v>47.849834999999999</v>
      </c>
      <c r="L1529">
        <v>-122.257231</v>
      </c>
      <c r="M1529" t="s">
        <v>1877</v>
      </c>
      <c r="N1529" t="s">
        <v>678</v>
      </c>
      <c r="O1529" t="s">
        <v>113</v>
      </c>
      <c r="P1529">
        <v>323</v>
      </c>
      <c r="Q1529">
        <v>1602</v>
      </c>
      <c r="R1529">
        <v>1602</v>
      </c>
      <c r="S1529">
        <v>1602</v>
      </c>
      <c r="T1529">
        <v>1602</v>
      </c>
      <c r="U1529">
        <v>1810</v>
      </c>
      <c r="V1529">
        <v>1810</v>
      </c>
      <c r="W1529">
        <v>9999</v>
      </c>
      <c r="X1529" t="s">
        <v>38</v>
      </c>
      <c r="Y1529">
        <v>1</v>
      </c>
      <c r="Z1529">
        <f>ROUND(Table_hqolymsql14p_BridgeInventoryLocation_BRIDGEUNDERLOCATIONS[[#This Row],[VCMIN]] / 100, 0) * 12 + MOD(Table_hqolymsql14p_BridgeInventoryLocation_BRIDGEUNDERLOCATIONS[[#This Row],[VCMIN]], 100)</f>
        <v>194</v>
      </c>
      <c r="AA1529">
        <f>Table_hqolymsql14p_BridgeInventoryLocation_BRIDGEUNDERLOCATIONS[[#This Row],[VCMIN_Inches]]-3</f>
        <v>191</v>
      </c>
      <c r="AB1529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530" spans="1:28" x14ac:dyDescent="0.3">
      <c r="A1530">
        <v>1529</v>
      </c>
      <c r="B1530" t="s">
        <v>4096</v>
      </c>
      <c r="C1530" t="s">
        <v>4097</v>
      </c>
      <c r="D1530" t="s">
        <v>2314</v>
      </c>
      <c r="E1530">
        <v>0.1</v>
      </c>
      <c r="G1530">
        <v>0</v>
      </c>
      <c r="H1530" t="s">
        <v>3763</v>
      </c>
      <c r="I1530">
        <v>0.1</v>
      </c>
      <c r="J1530" t="s">
        <v>34</v>
      </c>
      <c r="K1530">
        <v>47.679195</v>
      </c>
      <c r="L1530">
        <v>-122.184899</v>
      </c>
      <c r="M1530" t="s">
        <v>4098</v>
      </c>
      <c r="N1530" t="s">
        <v>4099</v>
      </c>
      <c r="O1530" t="s">
        <v>3766</v>
      </c>
      <c r="P1530">
        <v>223</v>
      </c>
      <c r="Q1530">
        <v>2004</v>
      </c>
      <c r="R1530">
        <v>2004</v>
      </c>
      <c r="S1530">
        <v>2004</v>
      </c>
      <c r="T1530">
        <v>2004</v>
      </c>
      <c r="W1530">
        <v>9999</v>
      </c>
      <c r="X1530" t="s">
        <v>38</v>
      </c>
      <c r="Y1530">
        <v>1</v>
      </c>
      <c r="Z1530">
        <f>ROUND(Table_hqolymsql14p_BridgeInventoryLocation_BRIDGEUNDERLOCATIONS[[#This Row],[VCMIN]] / 100, 0) * 12 + MOD(Table_hqolymsql14p_BridgeInventoryLocation_BRIDGEUNDERLOCATIONS[[#This Row],[VCMIN]], 100)</f>
        <v>244</v>
      </c>
      <c r="AA1530">
        <f>Table_hqolymsql14p_BridgeInventoryLocation_BRIDGEUNDERLOCATIONS[[#This Row],[VCMIN_Inches]]-3</f>
        <v>241</v>
      </c>
      <c r="AB1530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1531" spans="1:28" x14ac:dyDescent="0.3">
      <c r="A1531">
        <v>1530</v>
      </c>
      <c r="B1531" t="s">
        <v>2125</v>
      </c>
      <c r="C1531" t="s">
        <v>2126</v>
      </c>
      <c r="D1531" t="s">
        <v>2314</v>
      </c>
      <c r="E1531">
        <v>3.42</v>
      </c>
      <c r="G1531">
        <v>0</v>
      </c>
      <c r="H1531" t="s">
        <v>45</v>
      </c>
      <c r="I1531">
        <v>2.89</v>
      </c>
      <c r="J1531" t="s">
        <v>34</v>
      </c>
      <c r="K1531">
        <v>47.302236000000001</v>
      </c>
      <c r="L1531">
        <v>-122.252511</v>
      </c>
      <c r="M1531" t="s">
        <v>1038</v>
      </c>
      <c r="N1531" t="s">
        <v>748</v>
      </c>
      <c r="O1531" t="s">
        <v>48</v>
      </c>
      <c r="P1531">
        <v>343</v>
      </c>
      <c r="Q1531">
        <v>2107</v>
      </c>
      <c r="R1531">
        <v>2010</v>
      </c>
      <c r="S1531">
        <v>2107</v>
      </c>
      <c r="T1531">
        <v>2010</v>
      </c>
      <c r="U1531">
        <v>2300</v>
      </c>
      <c r="V1531">
        <v>2204</v>
      </c>
      <c r="W1531">
        <v>9999</v>
      </c>
      <c r="X1531" t="s">
        <v>38</v>
      </c>
      <c r="Y1531">
        <v>1</v>
      </c>
      <c r="Z1531">
        <f>ROUND(Table_hqolymsql14p_BridgeInventoryLocation_BRIDGEUNDERLOCATIONS[[#This Row],[VCMIN]] / 100, 0) * 12 + MOD(Table_hqolymsql14p_BridgeInventoryLocation_BRIDGEUNDERLOCATIONS[[#This Row],[VCMIN]], 100)</f>
        <v>250</v>
      </c>
      <c r="AA1531">
        <f>Table_hqolymsql14p_BridgeInventoryLocation_BRIDGEUNDERLOCATIONS[[#This Row],[VCMIN_Inches]]-3</f>
        <v>247</v>
      </c>
      <c r="AB1531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532" spans="1:28" x14ac:dyDescent="0.3">
      <c r="A1532">
        <v>1531</v>
      </c>
      <c r="B1532" t="s">
        <v>635</v>
      </c>
      <c r="C1532" t="s">
        <v>636</v>
      </c>
      <c r="D1532" t="s">
        <v>2314</v>
      </c>
      <c r="E1532">
        <v>287.86900000000003</v>
      </c>
      <c r="G1532">
        <v>0</v>
      </c>
      <c r="H1532" t="s">
        <v>397</v>
      </c>
      <c r="I1532">
        <v>295.97000000000003</v>
      </c>
      <c r="J1532" t="s">
        <v>34</v>
      </c>
      <c r="K1532">
        <v>47.775613999999997</v>
      </c>
      <c r="L1532">
        <v>-117.372592</v>
      </c>
      <c r="M1532" t="s">
        <v>637</v>
      </c>
      <c r="N1532" t="s">
        <v>530</v>
      </c>
      <c r="O1532" t="s">
        <v>616</v>
      </c>
      <c r="P1532">
        <v>230</v>
      </c>
      <c r="Q1532">
        <v>1909</v>
      </c>
      <c r="R1532">
        <v>1909</v>
      </c>
      <c r="S1532">
        <v>1909</v>
      </c>
      <c r="T1532">
        <v>1909</v>
      </c>
      <c r="U1532">
        <v>1908</v>
      </c>
      <c r="V1532">
        <v>1908</v>
      </c>
      <c r="W1532">
        <v>9999</v>
      </c>
      <c r="X1532" t="s">
        <v>38</v>
      </c>
      <c r="Y1532">
        <v>1</v>
      </c>
      <c r="Z1532">
        <f>ROUND(Table_hqolymsql14p_BridgeInventoryLocation_BRIDGEUNDERLOCATIONS[[#This Row],[VCMIN]] / 100, 0) * 12 + MOD(Table_hqolymsql14p_BridgeInventoryLocation_BRIDGEUNDERLOCATIONS[[#This Row],[VCMIN]], 100)</f>
        <v>237</v>
      </c>
      <c r="AA1532">
        <f>Table_hqolymsql14p_BridgeInventoryLocation_BRIDGEUNDERLOCATIONS[[#This Row],[VCMIN_Inches]]-3</f>
        <v>234</v>
      </c>
      <c r="AB1532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533" spans="1:28" x14ac:dyDescent="0.3">
      <c r="A1533">
        <v>1532</v>
      </c>
      <c r="B1533" t="s">
        <v>2036</v>
      </c>
      <c r="C1533" t="s">
        <v>2037</v>
      </c>
      <c r="D1533" t="s">
        <v>2314</v>
      </c>
      <c r="E1533">
        <v>0.97599999999999998</v>
      </c>
      <c r="G1533">
        <v>0</v>
      </c>
      <c r="H1533" t="s">
        <v>3618</v>
      </c>
      <c r="I1533">
        <v>0.98</v>
      </c>
      <c r="J1533" t="s">
        <v>34</v>
      </c>
      <c r="K1533">
        <v>47.224341000000003</v>
      </c>
      <c r="L1533">
        <v>-122.46371499999999</v>
      </c>
      <c r="M1533" t="s">
        <v>4100</v>
      </c>
      <c r="N1533" t="s">
        <v>1476</v>
      </c>
      <c r="O1533" t="s">
        <v>113</v>
      </c>
      <c r="P1533">
        <v>597</v>
      </c>
      <c r="Q1533">
        <v>2407</v>
      </c>
      <c r="R1533">
        <v>2407</v>
      </c>
      <c r="U1533">
        <v>2407</v>
      </c>
      <c r="V1533">
        <v>2407</v>
      </c>
      <c r="W1533">
        <v>9999</v>
      </c>
      <c r="X1533" t="s">
        <v>32</v>
      </c>
      <c r="Y1533">
        <v>1</v>
      </c>
      <c r="Z1533">
        <f>ROUND(Table_hqolymsql14p_BridgeInventoryLocation_BRIDGEUNDERLOCATIONS[[#This Row],[VCMIN]] / 100, 0) * 12 + MOD(Table_hqolymsql14p_BridgeInventoryLocation_BRIDGEUNDERLOCATIONS[[#This Row],[VCMIN]], 100)</f>
        <v>295</v>
      </c>
      <c r="AA1533">
        <f>Table_hqolymsql14p_BridgeInventoryLocation_BRIDGEUNDERLOCATIONS[[#This Row],[VCMIN_Inches]]-3</f>
        <v>292</v>
      </c>
      <c r="AB1533">
        <f>(TRUNC((Table_hqolymsql14p_BridgeInventoryLocation_BRIDGEUNDERLOCATIONS[[#This Row],[Reported Inches]]/12))*100) + MOD(Table_hqolymsql14p_BridgeInventoryLocation_BRIDGEUNDERLOCATIONS[[#This Row],[Reported Inches]], 12)</f>
        <v>2404</v>
      </c>
    </row>
    <row r="1534" spans="1:28" x14ac:dyDescent="0.3">
      <c r="A1534">
        <v>1533</v>
      </c>
      <c r="B1534" t="s">
        <v>3443</v>
      </c>
      <c r="C1534" t="s">
        <v>3444</v>
      </c>
      <c r="D1534" t="s">
        <v>2314</v>
      </c>
      <c r="E1534">
        <v>0.59</v>
      </c>
      <c r="G1534">
        <v>0</v>
      </c>
      <c r="H1534" t="s">
        <v>3445</v>
      </c>
      <c r="I1534">
        <v>0.59</v>
      </c>
      <c r="J1534" t="s">
        <v>34</v>
      </c>
      <c r="K1534">
        <v>46.539191000000002</v>
      </c>
      <c r="L1534">
        <v>-120.47398099999999</v>
      </c>
      <c r="M1534" t="s">
        <v>3856</v>
      </c>
      <c r="N1534" t="s">
        <v>1694</v>
      </c>
      <c r="O1534" t="s">
        <v>3446</v>
      </c>
      <c r="P1534">
        <v>1206</v>
      </c>
      <c r="Q1534">
        <v>2907</v>
      </c>
      <c r="R1534">
        <v>2905</v>
      </c>
      <c r="U1534">
        <v>2907</v>
      </c>
      <c r="V1534">
        <v>2905</v>
      </c>
      <c r="W1534">
        <v>9999</v>
      </c>
      <c r="X1534" t="s">
        <v>38</v>
      </c>
      <c r="Y1534">
        <v>1</v>
      </c>
      <c r="Z1534">
        <f>ROUND(Table_hqolymsql14p_BridgeInventoryLocation_BRIDGEUNDERLOCATIONS[[#This Row],[VCMIN]] / 100, 0) * 12 + MOD(Table_hqolymsql14p_BridgeInventoryLocation_BRIDGEUNDERLOCATIONS[[#This Row],[VCMIN]], 100)</f>
        <v>353</v>
      </c>
      <c r="AA1534">
        <f>Table_hqolymsql14p_BridgeInventoryLocation_BRIDGEUNDERLOCATIONS[[#This Row],[VCMIN_Inches]]-3</f>
        <v>350</v>
      </c>
      <c r="AB1534">
        <f>(TRUNC((Table_hqolymsql14p_BridgeInventoryLocation_BRIDGEUNDERLOCATIONS[[#This Row],[Reported Inches]]/12))*100) + MOD(Table_hqolymsql14p_BridgeInventoryLocation_BRIDGEUNDERLOCATIONS[[#This Row],[Reported Inches]], 12)</f>
        <v>2902</v>
      </c>
    </row>
    <row r="1535" spans="1:28" x14ac:dyDescent="0.3">
      <c r="A1535">
        <v>1534</v>
      </c>
      <c r="B1535" t="s">
        <v>4101</v>
      </c>
      <c r="C1535" t="s">
        <v>4102</v>
      </c>
      <c r="D1535" t="s">
        <v>2314</v>
      </c>
      <c r="E1535">
        <v>0.12</v>
      </c>
      <c r="G1535">
        <v>0</v>
      </c>
      <c r="H1535" t="s">
        <v>3763</v>
      </c>
      <c r="I1535">
        <v>0.12</v>
      </c>
      <c r="J1535" t="s">
        <v>34</v>
      </c>
      <c r="K1535">
        <v>47.679198999999997</v>
      </c>
      <c r="L1535">
        <v>-122.184695</v>
      </c>
      <c r="M1535" t="s">
        <v>4103</v>
      </c>
      <c r="N1535" t="s">
        <v>101</v>
      </c>
      <c r="O1535" t="s">
        <v>3766</v>
      </c>
      <c r="P1535">
        <v>219</v>
      </c>
      <c r="Q1535">
        <v>1601</v>
      </c>
      <c r="R1535">
        <v>1601</v>
      </c>
      <c r="S1535">
        <v>1601</v>
      </c>
      <c r="T1535">
        <v>1601</v>
      </c>
      <c r="W1535">
        <v>9999</v>
      </c>
      <c r="X1535" t="s">
        <v>38</v>
      </c>
      <c r="Y1535">
        <v>1</v>
      </c>
      <c r="Z1535">
        <f>ROUND(Table_hqolymsql14p_BridgeInventoryLocation_BRIDGEUNDERLOCATIONS[[#This Row],[VCMIN]] / 100, 0) * 12 + MOD(Table_hqolymsql14p_BridgeInventoryLocation_BRIDGEUNDERLOCATIONS[[#This Row],[VCMIN]], 100)</f>
        <v>193</v>
      </c>
      <c r="AA1535">
        <f>Table_hqolymsql14p_BridgeInventoryLocation_BRIDGEUNDERLOCATIONS[[#This Row],[VCMIN_Inches]]-3</f>
        <v>190</v>
      </c>
      <c r="AB1535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536" spans="1:28" x14ac:dyDescent="0.3">
      <c r="A1536">
        <v>1535</v>
      </c>
      <c r="B1536" t="s">
        <v>1036</v>
      </c>
      <c r="C1536" t="s">
        <v>1037</v>
      </c>
      <c r="D1536" t="s">
        <v>2314</v>
      </c>
      <c r="E1536">
        <v>3.4</v>
      </c>
      <c r="G1536">
        <v>0</v>
      </c>
      <c r="H1536" t="s">
        <v>45</v>
      </c>
      <c r="I1536">
        <v>2.87</v>
      </c>
      <c r="J1536" t="s">
        <v>34</v>
      </c>
      <c r="K1536">
        <v>47.302258999999999</v>
      </c>
      <c r="L1536">
        <v>-122.252994</v>
      </c>
      <c r="M1536" t="s">
        <v>1038</v>
      </c>
      <c r="N1536" t="s">
        <v>748</v>
      </c>
      <c r="O1536" t="s">
        <v>48</v>
      </c>
      <c r="P1536">
        <v>335</v>
      </c>
      <c r="Q1536">
        <v>1902</v>
      </c>
      <c r="R1536">
        <v>1805</v>
      </c>
      <c r="S1536">
        <v>1902</v>
      </c>
      <c r="T1536">
        <v>1805</v>
      </c>
      <c r="U1536">
        <v>2009</v>
      </c>
      <c r="V1536">
        <v>2002</v>
      </c>
      <c r="W1536">
        <v>9999</v>
      </c>
      <c r="X1536" t="s">
        <v>38</v>
      </c>
      <c r="Y1536">
        <v>1</v>
      </c>
      <c r="Z1536">
        <f>ROUND(Table_hqolymsql14p_BridgeInventoryLocation_BRIDGEUNDERLOCATIONS[[#This Row],[VCMIN]] / 100, 0) * 12 + MOD(Table_hqolymsql14p_BridgeInventoryLocation_BRIDGEUNDERLOCATIONS[[#This Row],[VCMIN]], 100)</f>
        <v>221</v>
      </c>
      <c r="AA1536">
        <f>Table_hqolymsql14p_BridgeInventoryLocation_BRIDGEUNDERLOCATIONS[[#This Row],[VCMIN_Inches]]-3</f>
        <v>218</v>
      </c>
      <c r="AB1536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537" spans="1:28" x14ac:dyDescent="0.3">
      <c r="A1537">
        <v>1536</v>
      </c>
      <c r="B1537" t="s">
        <v>4104</v>
      </c>
      <c r="C1537" t="s">
        <v>4105</v>
      </c>
      <c r="D1537" t="s">
        <v>2314</v>
      </c>
      <c r="E1537">
        <v>15.21</v>
      </c>
      <c r="G1537">
        <v>0</v>
      </c>
      <c r="H1537" t="s">
        <v>2658</v>
      </c>
      <c r="I1537">
        <v>15.21</v>
      </c>
      <c r="J1537" t="s">
        <v>34</v>
      </c>
      <c r="K1537">
        <v>47.408391000000002</v>
      </c>
      <c r="L1537">
        <v>-122.03816399999999</v>
      </c>
      <c r="M1537" t="s">
        <v>3457</v>
      </c>
      <c r="N1537" t="s">
        <v>48</v>
      </c>
      <c r="O1537" t="s">
        <v>3458</v>
      </c>
      <c r="P1537">
        <v>521</v>
      </c>
      <c r="Q1537">
        <v>2110</v>
      </c>
      <c r="R1537">
        <v>2109</v>
      </c>
      <c r="S1537">
        <v>2110</v>
      </c>
      <c r="T1537">
        <v>2109</v>
      </c>
      <c r="W1537">
        <v>9999</v>
      </c>
      <c r="X1537" t="s">
        <v>38</v>
      </c>
      <c r="Y1537">
        <v>1</v>
      </c>
      <c r="Z1537">
        <f>ROUND(Table_hqolymsql14p_BridgeInventoryLocation_BRIDGEUNDERLOCATIONS[[#This Row],[VCMIN]] / 100, 0) * 12 + MOD(Table_hqolymsql14p_BridgeInventoryLocation_BRIDGEUNDERLOCATIONS[[#This Row],[VCMIN]], 100)</f>
        <v>261</v>
      </c>
      <c r="AA1537">
        <f>Table_hqolymsql14p_BridgeInventoryLocation_BRIDGEUNDERLOCATIONS[[#This Row],[VCMIN_Inches]]-3</f>
        <v>258</v>
      </c>
      <c r="AB1537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1538" spans="1:28" x14ac:dyDescent="0.3">
      <c r="A1538">
        <v>1537</v>
      </c>
      <c r="B1538" t="s">
        <v>618</v>
      </c>
      <c r="C1538" t="s">
        <v>619</v>
      </c>
      <c r="D1538" t="s">
        <v>2314</v>
      </c>
      <c r="E1538">
        <v>1.627</v>
      </c>
      <c r="G1538">
        <v>0</v>
      </c>
      <c r="H1538" t="s">
        <v>33</v>
      </c>
      <c r="I1538">
        <v>3.57</v>
      </c>
      <c r="J1538" t="s">
        <v>34</v>
      </c>
      <c r="K1538">
        <v>47.590032999999998</v>
      </c>
      <c r="L1538">
        <v>-122.30253399999999</v>
      </c>
      <c r="M1538" t="s">
        <v>620</v>
      </c>
      <c r="N1538" t="s">
        <v>37</v>
      </c>
      <c r="O1538" t="s">
        <v>621</v>
      </c>
      <c r="P1538">
        <v>2012</v>
      </c>
      <c r="Q1538">
        <v>1503</v>
      </c>
      <c r="R1538">
        <v>1503</v>
      </c>
      <c r="S1538">
        <v>1503</v>
      </c>
      <c r="T1538">
        <v>1503</v>
      </c>
      <c r="U1538">
        <v>1606</v>
      </c>
      <c r="V1538">
        <v>1602</v>
      </c>
      <c r="W1538">
        <v>9999</v>
      </c>
      <c r="X1538" t="s">
        <v>38</v>
      </c>
      <c r="Y1538">
        <v>1</v>
      </c>
      <c r="Z1538">
        <f>ROUND(Table_hqolymsql14p_BridgeInventoryLocation_BRIDGEUNDERLOCATIONS[[#This Row],[VCMIN]] / 100, 0) * 12 + MOD(Table_hqolymsql14p_BridgeInventoryLocation_BRIDGEUNDERLOCATIONS[[#This Row],[VCMIN]], 100)</f>
        <v>183</v>
      </c>
      <c r="AA1538">
        <f>Table_hqolymsql14p_BridgeInventoryLocation_BRIDGEUNDERLOCATIONS[[#This Row],[VCMIN_Inches]]-3</f>
        <v>180</v>
      </c>
      <c r="AB1538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539" spans="1:28" x14ac:dyDescent="0.3">
      <c r="A1539">
        <v>1538</v>
      </c>
      <c r="B1539" t="s">
        <v>4106</v>
      </c>
      <c r="C1539" t="s">
        <v>4107</v>
      </c>
      <c r="D1539" t="s">
        <v>2314</v>
      </c>
      <c r="E1539">
        <v>0.39700000000000002</v>
      </c>
      <c r="G1539">
        <v>0</v>
      </c>
      <c r="H1539" t="s">
        <v>4108</v>
      </c>
      <c r="I1539">
        <v>0.4</v>
      </c>
      <c r="J1539" t="s">
        <v>34</v>
      </c>
      <c r="K1539">
        <v>46.218969000000001</v>
      </c>
      <c r="L1539">
        <v>-119.138302</v>
      </c>
      <c r="M1539" t="s">
        <v>4109</v>
      </c>
      <c r="N1539" t="s">
        <v>4110</v>
      </c>
      <c r="O1539" t="s">
        <v>4111</v>
      </c>
      <c r="P1539">
        <v>152</v>
      </c>
      <c r="Q1539">
        <v>1703</v>
      </c>
      <c r="R1539">
        <v>1703</v>
      </c>
      <c r="S1539">
        <v>1703</v>
      </c>
      <c r="T1539">
        <v>1703</v>
      </c>
      <c r="W1539">
        <v>9999</v>
      </c>
      <c r="X1539" t="s">
        <v>38</v>
      </c>
      <c r="Y1539">
        <v>1</v>
      </c>
      <c r="Z1539">
        <f>ROUND(Table_hqolymsql14p_BridgeInventoryLocation_BRIDGEUNDERLOCATIONS[[#This Row],[VCMIN]] / 100, 0) * 12 + MOD(Table_hqolymsql14p_BridgeInventoryLocation_BRIDGEUNDERLOCATIONS[[#This Row],[VCMIN]], 100)</f>
        <v>207</v>
      </c>
      <c r="AA1539">
        <f>Table_hqolymsql14p_BridgeInventoryLocation_BRIDGEUNDERLOCATIONS[[#This Row],[VCMIN_Inches]]-3</f>
        <v>204</v>
      </c>
      <c r="AB1539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540" spans="1:28" x14ac:dyDescent="0.3">
      <c r="A1540">
        <v>1539</v>
      </c>
      <c r="B1540" t="s">
        <v>4112</v>
      </c>
      <c r="C1540" t="s">
        <v>4113</v>
      </c>
      <c r="D1540" t="s">
        <v>2314</v>
      </c>
      <c r="E1540">
        <v>42.58</v>
      </c>
      <c r="G1540">
        <v>0</v>
      </c>
      <c r="H1540" t="s">
        <v>4114</v>
      </c>
      <c r="I1540">
        <v>42.58</v>
      </c>
      <c r="J1540" t="s">
        <v>34</v>
      </c>
      <c r="K1540">
        <v>46.811653999999997</v>
      </c>
      <c r="L1540">
        <v>-119.134261</v>
      </c>
      <c r="M1540" t="s">
        <v>4115</v>
      </c>
      <c r="N1540" t="s">
        <v>971</v>
      </c>
      <c r="O1540" t="s">
        <v>1411</v>
      </c>
      <c r="P1540">
        <v>142</v>
      </c>
      <c r="Q1540">
        <v>1605</v>
      </c>
      <c r="R1540">
        <v>1605</v>
      </c>
      <c r="S1540">
        <v>1605</v>
      </c>
      <c r="T1540">
        <v>1605</v>
      </c>
      <c r="W1540">
        <v>9999</v>
      </c>
      <c r="X1540" t="s">
        <v>38</v>
      </c>
      <c r="Y1540">
        <v>1</v>
      </c>
      <c r="Z1540">
        <f>ROUND(Table_hqolymsql14p_BridgeInventoryLocation_BRIDGEUNDERLOCATIONS[[#This Row],[VCMIN]] / 100, 0) * 12 + MOD(Table_hqolymsql14p_BridgeInventoryLocation_BRIDGEUNDERLOCATIONS[[#This Row],[VCMIN]], 100)</f>
        <v>197</v>
      </c>
      <c r="AA1540">
        <f>Table_hqolymsql14p_BridgeInventoryLocation_BRIDGEUNDERLOCATIONS[[#This Row],[VCMIN_Inches]]-3</f>
        <v>194</v>
      </c>
      <c r="AB1540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541" spans="1:28" x14ac:dyDescent="0.3">
      <c r="A1541">
        <v>1540</v>
      </c>
      <c r="B1541" t="s">
        <v>1960</v>
      </c>
      <c r="C1541" t="s">
        <v>1961</v>
      </c>
      <c r="D1541" t="s">
        <v>2314</v>
      </c>
      <c r="E1541">
        <v>10.73</v>
      </c>
      <c r="G1541">
        <v>0</v>
      </c>
      <c r="H1541" t="s">
        <v>391</v>
      </c>
      <c r="I1541">
        <v>10.74</v>
      </c>
      <c r="J1541" t="s">
        <v>34</v>
      </c>
      <c r="K1541">
        <v>47.654420000000002</v>
      </c>
      <c r="L1541">
        <v>-122.137715</v>
      </c>
      <c r="M1541" t="s">
        <v>1962</v>
      </c>
      <c r="N1541" t="s">
        <v>1963</v>
      </c>
      <c r="O1541" t="s">
        <v>394</v>
      </c>
      <c r="P1541">
        <v>228</v>
      </c>
      <c r="Q1541">
        <v>1810</v>
      </c>
      <c r="R1541">
        <v>1806</v>
      </c>
      <c r="S1541">
        <v>1810</v>
      </c>
      <c r="T1541">
        <v>1806</v>
      </c>
      <c r="U1541">
        <v>1711</v>
      </c>
      <c r="V1541">
        <v>1705</v>
      </c>
      <c r="W1541">
        <v>9999</v>
      </c>
      <c r="X1541" t="s">
        <v>38</v>
      </c>
      <c r="Y1541">
        <v>1</v>
      </c>
      <c r="Z1541">
        <f>ROUND(Table_hqolymsql14p_BridgeInventoryLocation_BRIDGEUNDERLOCATIONS[[#This Row],[VCMIN]] / 100, 0) * 12 + MOD(Table_hqolymsql14p_BridgeInventoryLocation_BRIDGEUNDERLOCATIONS[[#This Row],[VCMIN]], 100)</f>
        <v>222</v>
      </c>
      <c r="AA1541">
        <f>Table_hqolymsql14p_BridgeInventoryLocation_BRIDGEUNDERLOCATIONS[[#This Row],[VCMIN_Inches]]-3</f>
        <v>219</v>
      </c>
      <c r="AB1541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542" spans="1:28" x14ac:dyDescent="0.3">
      <c r="A1542">
        <v>1541</v>
      </c>
      <c r="B1542" t="s">
        <v>4116</v>
      </c>
      <c r="C1542" t="s">
        <v>4117</v>
      </c>
      <c r="D1542" t="s">
        <v>2314</v>
      </c>
      <c r="E1542">
        <v>0.19</v>
      </c>
      <c r="G1542">
        <v>0</v>
      </c>
      <c r="H1542" t="s">
        <v>3921</v>
      </c>
      <c r="I1542">
        <v>0.19</v>
      </c>
      <c r="J1542" t="s">
        <v>34</v>
      </c>
      <c r="K1542">
        <v>47.565438999999998</v>
      </c>
      <c r="L1542">
        <v>-122.09922</v>
      </c>
      <c r="M1542" t="s">
        <v>3922</v>
      </c>
      <c r="N1542" t="s">
        <v>37</v>
      </c>
      <c r="O1542" t="s">
        <v>3923</v>
      </c>
      <c r="P1542">
        <v>344</v>
      </c>
      <c r="Q1542">
        <v>1911</v>
      </c>
      <c r="R1542">
        <v>1806</v>
      </c>
      <c r="S1542">
        <v>1911</v>
      </c>
      <c r="T1542">
        <v>1806</v>
      </c>
      <c r="W1542">
        <v>9999</v>
      </c>
      <c r="X1542" t="s">
        <v>38</v>
      </c>
      <c r="Y1542">
        <v>1</v>
      </c>
      <c r="Z1542">
        <f>ROUND(Table_hqolymsql14p_BridgeInventoryLocation_BRIDGEUNDERLOCATIONS[[#This Row],[VCMIN]] / 100, 0) * 12 + MOD(Table_hqolymsql14p_BridgeInventoryLocation_BRIDGEUNDERLOCATIONS[[#This Row],[VCMIN]], 100)</f>
        <v>222</v>
      </c>
      <c r="AA1542">
        <f>Table_hqolymsql14p_BridgeInventoryLocation_BRIDGEUNDERLOCATIONS[[#This Row],[VCMIN_Inches]]-3</f>
        <v>219</v>
      </c>
      <c r="AB154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543" spans="1:28" x14ac:dyDescent="0.3">
      <c r="A1543">
        <v>1542</v>
      </c>
      <c r="B1543" t="s">
        <v>909</v>
      </c>
      <c r="C1543" t="s">
        <v>910</v>
      </c>
      <c r="D1543" t="s">
        <v>2314</v>
      </c>
      <c r="E1543">
        <v>287.79199999999997</v>
      </c>
      <c r="G1543">
        <v>0</v>
      </c>
      <c r="H1543" t="s">
        <v>397</v>
      </c>
      <c r="I1543">
        <v>295.89</v>
      </c>
      <c r="J1543" t="s">
        <v>34</v>
      </c>
      <c r="K1543">
        <v>47.774954999999999</v>
      </c>
      <c r="L1543">
        <v>-117.37398899999999</v>
      </c>
      <c r="M1543" t="s">
        <v>911</v>
      </c>
      <c r="N1543" t="s">
        <v>912</v>
      </c>
      <c r="O1543" t="s">
        <v>616</v>
      </c>
      <c r="P1543">
        <v>275</v>
      </c>
      <c r="Q1543">
        <v>2411</v>
      </c>
      <c r="R1543">
        <v>2409</v>
      </c>
      <c r="S1543">
        <v>2411</v>
      </c>
      <c r="T1543">
        <v>2409</v>
      </c>
      <c r="U1543">
        <v>2508</v>
      </c>
      <c r="V1543">
        <v>2506</v>
      </c>
      <c r="W1543">
        <v>9999</v>
      </c>
      <c r="X1543" t="s">
        <v>38</v>
      </c>
      <c r="Y1543">
        <v>1</v>
      </c>
      <c r="Z1543">
        <f>ROUND(Table_hqolymsql14p_BridgeInventoryLocation_BRIDGEUNDERLOCATIONS[[#This Row],[VCMIN]] / 100, 0) * 12 + MOD(Table_hqolymsql14p_BridgeInventoryLocation_BRIDGEUNDERLOCATIONS[[#This Row],[VCMIN]], 100)</f>
        <v>297</v>
      </c>
      <c r="AA1543">
        <f>Table_hqolymsql14p_BridgeInventoryLocation_BRIDGEUNDERLOCATIONS[[#This Row],[VCMIN_Inches]]-3</f>
        <v>294</v>
      </c>
      <c r="AB1543">
        <f>(TRUNC((Table_hqolymsql14p_BridgeInventoryLocation_BRIDGEUNDERLOCATIONS[[#This Row],[Reported Inches]]/12))*100) + MOD(Table_hqolymsql14p_BridgeInventoryLocation_BRIDGEUNDERLOCATIONS[[#This Row],[Reported Inches]], 12)</f>
        <v>2406</v>
      </c>
    </row>
    <row r="1544" spans="1:28" x14ac:dyDescent="0.3">
      <c r="A1544">
        <v>1543</v>
      </c>
      <c r="B1544" t="s">
        <v>3543</v>
      </c>
      <c r="C1544" t="s">
        <v>3544</v>
      </c>
      <c r="D1544" t="s">
        <v>2314</v>
      </c>
      <c r="E1544">
        <v>4.9000000000000002E-2</v>
      </c>
      <c r="G1544">
        <v>0</v>
      </c>
      <c r="H1544" t="s">
        <v>98</v>
      </c>
      <c r="I1544">
        <v>0.05</v>
      </c>
      <c r="J1544" t="s">
        <v>34</v>
      </c>
      <c r="K1544">
        <v>47.461519000000003</v>
      </c>
      <c r="L1544">
        <v>-122.26410300000001</v>
      </c>
      <c r="M1544" t="s">
        <v>4118</v>
      </c>
      <c r="N1544" t="s">
        <v>3547</v>
      </c>
      <c r="O1544" t="s">
        <v>3548</v>
      </c>
      <c r="P1544">
        <v>894</v>
      </c>
      <c r="Q1544">
        <v>2204</v>
      </c>
      <c r="R1544">
        <v>2204</v>
      </c>
      <c r="S1544">
        <v>2204</v>
      </c>
      <c r="T1544">
        <v>2204</v>
      </c>
      <c r="W1544">
        <v>9999</v>
      </c>
      <c r="X1544" t="s">
        <v>38</v>
      </c>
      <c r="Y1544">
        <v>1</v>
      </c>
      <c r="Z1544">
        <f>ROUND(Table_hqolymsql14p_BridgeInventoryLocation_BRIDGEUNDERLOCATIONS[[#This Row],[VCMIN]] / 100, 0) * 12 + MOD(Table_hqolymsql14p_BridgeInventoryLocation_BRIDGEUNDERLOCATIONS[[#This Row],[VCMIN]], 100)</f>
        <v>268</v>
      </c>
      <c r="AA1544">
        <f>Table_hqolymsql14p_BridgeInventoryLocation_BRIDGEUNDERLOCATIONS[[#This Row],[VCMIN_Inches]]-3</f>
        <v>265</v>
      </c>
      <c r="AB1544">
        <f>(TRUNC((Table_hqolymsql14p_BridgeInventoryLocation_BRIDGEUNDERLOCATIONS[[#This Row],[Reported Inches]]/12))*100) + MOD(Table_hqolymsql14p_BridgeInventoryLocation_BRIDGEUNDERLOCATIONS[[#This Row],[Reported Inches]], 12)</f>
        <v>2201</v>
      </c>
    </row>
    <row r="1545" spans="1:28" x14ac:dyDescent="0.3">
      <c r="A1545">
        <v>1544</v>
      </c>
      <c r="B1545" t="s">
        <v>4119</v>
      </c>
      <c r="C1545" t="s">
        <v>4120</v>
      </c>
      <c r="D1545" t="s">
        <v>2314</v>
      </c>
      <c r="E1545">
        <v>0.14000000000000001</v>
      </c>
      <c r="G1545">
        <v>0</v>
      </c>
      <c r="H1545" t="s">
        <v>3763</v>
      </c>
      <c r="I1545">
        <v>0.14000000000000001</v>
      </c>
      <c r="J1545" t="s">
        <v>34</v>
      </c>
      <c r="K1545">
        <v>47.679200999999999</v>
      </c>
      <c r="L1545">
        <v>-122.18439499999999</v>
      </c>
      <c r="M1545" t="s">
        <v>4103</v>
      </c>
      <c r="N1545" t="s">
        <v>101</v>
      </c>
      <c r="O1545" t="s">
        <v>3766</v>
      </c>
      <c r="P1545">
        <v>223</v>
      </c>
      <c r="Q1545">
        <v>1800</v>
      </c>
      <c r="R1545">
        <v>1800</v>
      </c>
      <c r="S1545">
        <v>1800</v>
      </c>
      <c r="T1545">
        <v>1800</v>
      </c>
      <c r="W1545">
        <v>9999</v>
      </c>
      <c r="X1545" t="s">
        <v>38</v>
      </c>
      <c r="Y1545">
        <v>1</v>
      </c>
      <c r="Z1545">
        <f>ROUND(Table_hqolymsql14p_BridgeInventoryLocation_BRIDGEUNDERLOCATIONS[[#This Row],[VCMIN]] / 100, 0) * 12 + MOD(Table_hqolymsql14p_BridgeInventoryLocation_BRIDGEUNDERLOCATIONS[[#This Row],[VCMIN]], 100)</f>
        <v>216</v>
      </c>
      <c r="AA1545">
        <f>Table_hqolymsql14p_BridgeInventoryLocation_BRIDGEUNDERLOCATIONS[[#This Row],[VCMIN_Inches]]-3</f>
        <v>213</v>
      </c>
      <c r="AB1545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546" spans="1:28" x14ac:dyDescent="0.3">
      <c r="A1546">
        <v>1545</v>
      </c>
      <c r="B1546" t="s">
        <v>4121</v>
      </c>
      <c r="C1546" t="s">
        <v>4122</v>
      </c>
      <c r="D1546" t="s">
        <v>2314</v>
      </c>
      <c r="E1546">
        <v>263.8</v>
      </c>
      <c r="G1546">
        <v>0</v>
      </c>
      <c r="H1546" t="s">
        <v>104</v>
      </c>
      <c r="I1546">
        <v>264.56</v>
      </c>
      <c r="J1546" t="s">
        <v>34</v>
      </c>
      <c r="K1546">
        <v>48.073061000000003</v>
      </c>
      <c r="L1546">
        <v>-123.10233100000001</v>
      </c>
      <c r="M1546" t="s">
        <v>4123</v>
      </c>
      <c r="N1546" t="s">
        <v>4124</v>
      </c>
      <c r="O1546" t="s">
        <v>107</v>
      </c>
      <c r="P1546">
        <v>107</v>
      </c>
      <c r="Q1546">
        <v>1910</v>
      </c>
      <c r="R1546">
        <v>1906</v>
      </c>
      <c r="S1546">
        <v>1910</v>
      </c>
      <c r="T1546">
        <v>1906</v>
      </c>
      <c r="W1546">
        <v>9999</v>
      </c>
      <c r="X1546" t="s">
        <v>38</v>
      </c>
      <c r="Y1546">
        <v>1</v>
      </c>
      <c r="Z1546">
        <f>ROUND(Table_hqolymsql14p_BridgeInventoryLocation_BRIDGEUNDERLOCATIONS[[#This Row],[VCMIN]] / 100, 0) * 12 + MOD(Table_hqolymsql14p_BridgeInventoryLocation_BRIDGEUNDERLOCATIONS[[#This Row],[VCMIN]], 100)</f>
        <v>234</v>
      </c>
      <c r="AA1546">
        <f>Table_hqolymsql14p_BridgeInventoryLocation_BRIDGEUNDERLOCATIONS[[#This Row],[VCMIN_Inches]]-3</f>
        <v>231</v>
      </c>
      <c r="AB1546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1547" spans="1:28" x14ac:dyDescent="0.3">
      <c r="A1547">
        <v>1546</v>
      </c>
      <c r="B1547" t="s">
        <v>492</v>
      </c>
      <c r="C1547" t="s">
        <v>493</v>
      </c>
      <c r="D1547" t="s">
        <v>2314</v>
      </c>
      <c r="E1547">
        <v>6.9539999999999997</v>
      </c>
      <c r="G1547">
        <v>0</v>
      </c>
      <c r="H1547" t="s">
        <v>391</v>
      </c>
      <c r="I1547">
        <v>6.96</v>
      </c>
      <c r="J1547" t="s">
        <v>34</v>
      </c>
      <c r="K1547">
        <v>47.632105000000003</v>
      </c>
      <c r="L1547">
        <v>-122.18746</v>
      </c>
      <c r="M1547" t="s">
        <v>1811</v>
      </c>
      <c r="N1547" t="s">
        <v>495</v>
      </c>
      <c r="O1547" t="s">
        <v>496</v>
      </c>
      <c r="P1547">
        <v>1112</v>
      </c>
      <c r="Q1547">
        <v>3500</v>
      </c>
      <c r="R1547">
        <v>3500</v>
      </c>
      <c r="S1547">
        <v>3500</v>
      </c>
      <c r="T1547">
        <v>3500</v>
      </c>
      <c r="U1547">
        <v>3300</v>
      </c>
      <c r="V1547">
        <v>3300</v>
      </c>
      <c r="W1547">
        <v>9999</v>
      </c>
      <c r="X1547" t="s">
        <v>645</v>
      </c>
      <c r="Y1547">
        <v>1</v>
      </c>
      <c r="Z1547">
        <f>ROUND(Table_hqolymsql14p_BridgeInventoryLocation_BRIDGEUNDERLOCATIONS[[#This Row],[VCMIN]] / 100, 0) * 12 + MOD(Table_hqolymsql14p_BridgeInventoryLocation_BRIDGEUNDERLOCATIONS[[#This Row],[VCMIN]], 100)</f>
        <v>420</v>
      </c>
      <c r="AA1547">
        <f>Table_hqolymsql14p_BridgeInventoryLocation_BRIDGEUNDERLOCATIONS[[#This Row],[VCMIN_Inches]]-3</f>
        <v>417</v>
      </c>
      <c r="AB1547">
        <f>(TRUNC((Table_hqolymsql14p_BridgeInventoryLocation_BRIDGEUNDERLOCATIONS[[#This Row],[Reported Inches]]/12))*100) + MOD(Table_hqolymsql14p_BridgeInventoryLocation_BRIDGEUNDERLOCATIONS[[#This Row],[Reported Inches]], 12)</f>
        <v>3409</v>
      </c>
    </row>
    <row r="1548" spans="1:28" x14ac:dyDescent="0.3">
      <c r="A1548">
        <v>1547</v>
      </c>
      <c r="B1548" t="s">
        <v>785</v>
      </c>
      <c r="C1548" t="s">
        <v>786</v>
      </c>
      <c r="D1548" t="s">
        <v>2314</v>
      </c>
      <c r="E1548">
        <v>0.314</v>
      </c>
      <c r="G1548">
        <v>0</v>
      </c>
      <c r="H1548" t="s">
        <v>4125</v>
      </c>
      <c r="I1548">
        <v>0.31</v>
      </c>
      <c r="J1548" t="s">
        <v>34</v>
      </c>
      <c r="K1548">
        <v>47.286890999999997</v>
      </c>
      <c r="L1548">
        <v>-122.308109</v>
      </c>
      <c r="M1548" t="s">
        <v>3116</v>
      </c>
      <c r="N1548" t="s">
        <v>787</v>
      </c>
      <c r="O1548" t="s">
        <v>788</v>
      </c>
      <c r="P1548">
        <v>2407</v>
      </c>
      <c r="Q1548">
        <v>2408</v>
      </c>
      <c r="R1548">
        <v>2408</v>
      </c>
      <c r="S1548">
        <v>2408</v>
      </c>
      <c r="T1548">
        <v>2408</v>
      </c>
      <c r="W1548">
        <v>9999</v>
      </c>
      <c r="X1548" t="s">
        <v>239</v>
      </c>
      <c r="Y1548">
        <v>1</v>
      </c>
      <c r="Z1548">
        <f>ROUND(Table_hqolymsql14p_BridgeInventoryLocation_BRIDGEUNDERLOCATIONS[[#This Row],[VCMIN]] / 100, 0) * 12 + MOD(Table_hqolymsql14p_BridgeInventoryLocation_BRIDGEUNDERLOCATIONS[[#This Row],[VCMIN]], 100)</f>
        <v>296</v>
      </c>
      <c r="AA1548">
        <f>Table_hqolymsql14p_BridgeInventoryLocation_BRIDGEUNDERLOCATIONS[[#This Row],[VCMIN_Inches]]-3</f>
        <v>293</v>
      </c>
      <c r="AB1548">
        <f>(TRUNC((Table_hqolymsql14p_BridgeInventoryLocation_BRIDGEUNDERLOCATIONS[[#This Row],[Reported Inches]]/12))*100) + MOD(Table_hqolymsql14p_BridgeInventoryLocation_BRIDGEUNDERLOCATIONS[[#This Row],[Reported Inches]], 12)</f>
        <v>2405</v>
      </c>
    </row>
    <row r="1549" spans="1:28" x14ac:dyDescent="0.3">
      <c r="A1549">
        <v>1548</v>
      </c>
      <c r="B1549" t="s">
        <v>3235</v>
      </c>
      <c r="C1549" t="s">
        <v>3236</v>
      </c>
      <c r="D1549" t="s">
        <v>2314</v>
      </c>
      <c r="E1549">
        <v>36.56</v>
      </c>
      <c r="G1549">
        <v>0</v>
      </c>
      <c r="H1549" t="s">
        <v>51</v>
      </c>
      <c r="I1549">
        <v>36.590000000000003</v>
      </c>
      <c r="J1549" t="s">
        <v>34</v>
      </c>
      <c r="K1549">
        <v>47.548133999999997</v>
      </c>
      <c r="L1549">
        <v>-122.671599</v>
      </c>
      <c r="M1549" t="s">
        <v>3237</v>
      </c>
      <c r="N1549" t="s">
        <v>3238</v>
      </c>
      <c r="O1549" t="s">
        <v>779</v>
      </c>
      <c r="P1549">
        <v>319</v>
      </c>
      <c r="Q1549">
        <v>1609</v>
      </c>
      <c r="R1549">
        <v>1606</v>
      </c>
      <c r="S1549">
        <v>1609</v>
      </c>
      <c r="T1549">
        <v>1606</v>
      </c>
      <c r="U1549">
        <v>2100</v>
      </c>
      <c r="V1549">
        <v>2100</v>
      </c>
      <c r="W1549">
        <v>9999</v>
      </c>
      <c r="X1549" t="s">
        <v>38</v>
      </c>
      <c r="Y1549">
        <v>1</v>
      </c>
      <c r="Z1549">
        <f>ROUND(Table_hqolymsql14p_BridgeInventoryLocation_BRIDGEUNDERLOCATIONS[[#This Row],[VCMIN]] / 100, 0) * 12 + MOD(Table_hqolymsql14p_BridgeInventoryLocation_BRIDGEUNDERLOCATIONS[[#This Row],[VCMIN]], 100)</f>
        <v>198</v>
      </c>
      <c r="AA1549">
        <f>Table_hqolymsql14p_BridgeInventoryLocation_BRIDGEUNDERLOCATIONS[[#This Row],[VCMIN_Inches]]-3</f>
        <v>195</v>
      </c>
      <c r="AB154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550" spans="1:28" x14ac:dyDescent="0.3">
      <c r="A1550">
        <v>1549</v>
      </c>
      <c r="B1550" t="s">
        <v>1583</v>
      </c>
      <c r="C1550" t="s">
        <v>1584</v>
      </c>
      <c r="D1550" t="s">
        <v>2314</v>
      </c>
      <c r="E1550">
        <v>0.32400000000000001</v>
      </c>
      <c r="G1550">
        <v>0</v>
      </c>
      <c r="H1550" t="s">
        <v>4126</v>
      </c>
      <c r="I1550">
        <v>0.32</v>
      </c>
      <c r="J1550" t="s">
        <v>34</v>
      </c>
      <c r="K1550">
        <v>45.648960000000002</v>
      </c>
      <c r="L1550">
        <v>-122.660562</v>
      </c>
      <c r="M1550" t="s">
        <v>4127</v>
      </c>
      <c r="N1550" t="s">
        <v>1586</v>
      </c>
      <c r="O1550" t="s">
        <v>113</v>
      </c>
      <c r="P1550">
        <v>766</v>
      </c>
      <c r="Q1550">
        <v>1708</v>
      </c>
      <c r="R1550">
        <v>1708</v>
      </c>
      <c r="S1550">
        <v>1708</v>
      </c>
      <c r="T1550">
        <v>1708</v>
      </c>
      <c r="W1550">
        <v>9999</v>
      </c>
      <c r="X1550" t="s">
        <v>89</v>
      </c>
      <c r="Y1550">
        <v>1</v>
      </c>
      <c r="Z1550">
        <f>ROUND(Table_hqolymsql14p_BridgeInventoryLocation_BRIDGEUNDERLOCATIONS[[#This Row],[VCMIN]] / 100, 0) * 12 + MOD(Table_hqolymsql14p_BridgeInventoryLocation_BRIDGEUNDERLOCATIONS[[#This Row],[VCMIN]], 100)</f>
        <v>212</v>
      </c>
      <c r="AA1550">
        <f>Table_hqolymsql14p_BridgeInventoryLocation_BRIDGEUNDERLOCATIONS[[#This Row],[VCMIN_Inches]]-3</f>
        <v>209</v>
      </c>
      <c r="AB1550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551" spans="1:28" x14ac:dyDescent="0.3">
      <c r="A1551">
        <v>1550</v>
      </c>
      <c r="B1551" t="s">
        <v>1817</v>
      </c>
      <c r="C1551" t="s">
        <v>1818</v>
      </c>
      <c r="D1551" t="s">
        <v>2314</v>
      </c>
      <c r="E1551">
        <v>1.0489999999999999</v>
      </c>
      <c r="G1551">
        <v>0</v>
      </c>
      <c r="H1551" t="s">
        <v>3383</v>
      </c>
      <c r="I1551">
        <v>1.05</v>
      </c>
      <c r="J1551" t="s">
        <v>34</v>
      </c>
      <c r="K1551">
        <v>47.621972</v>
      </c>
      <c r="L1551">
        <v>-122.188451</v>
      </c>
      <c r="M1551" t="s">
        <v>4128</v>
      </c>
      <c r="N1551" t="s">
        <v>1820</v>
      </c>
      <c r="O1551" t="s">
        <v>101</v>
      </c>
      <c r="P1551">
        <v>374</v>
      </c>
      <c r="Q1551">
        <v>1611</v>
      </c>
      <c r="R1551">
        <v>1611</v>
      </c>
      <c r="S1551">
        <v>1611</v>
      </c>
      <c r="T1551">
        <v>1611</v>
      </c>
      <c r="W1551">
        <v>9999</v>
      </c>
      <c r="X1551" t="s">
        <v>32</v>
      </c>
      <c r="Y1551">
        <v>1</v>
      </c>
      <c r="Z1551">
        <f>ROUND(Table_hqolymsql14p_BridgeInventoryLocation_BRIDGEUNDERLOCATIONS[[#This Row],[VCMIN]] / 100, 0) * 12 + MOD(Table_hqolymsql14p_BridgeInventoryLocation_BRIDGEUNDERLOCATIONS[[#This Row],[VCMIN]], 100)</f>
        <v>203</v>
      </c>
      <c r="AA1551">
        <f>Table_hqolymsql14p_BridgeInventoryLocation_BRIDGEUNDERLOCATIONS[[#This Row],[VCMIN_Inches]]-3</f>
        <v>200</v>
      </c>
      <c r="AB155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552" spans="1:28" x14ac:dyDescent="0.3">
      <c r="A1552">
        <v>1551</v>
      </c>
      <c r="B1552" t="s">
        <v>1654</v>
      </c>
      <c r="C1552" t="s">
        <v>1655</v>
      </c>
      <c r="D1552" t="s">
        <v>2314</v>
      </c>
      <c r="E1552">
        <v>64.92</v>
      </c>
      <c r="G1552">
        <v>0</v>
      </c>
      <c r="H1552" t="s">
        <v>92</v>
      </c>
      <c r="I1552">
        <v>64.95</v>
      </c>
      <c r="J1552" t="s">
        <v>34</v>
      </c>
      <c r="K1552">
        <v>46.316625000000002</v>
      </c>
      <c r="L1552">
        <v>-120.055347</v>
      </c>
      <c r="M1552" t="s">
        <v>93</v>
      </c>
      <c r="N1552" t="s">
        <v>94</v>
      </c>
      <c r="O1552" t="s">
        <v>95</v>
      </c>
      <c r="P1552">
        <v>262</v>
      </c>
      <c r="Q1552">
        <v>1611</v>
      </c>
      <c r="R1552">
        <v>1608</v>
      </c>
      <c r="S1552">
        <v>1611</v>
      </c>
      <c r="T1552">
        <v>1608</v>
      </c>
      <c r="U1552">
        <v>1608</v>
      </c>
      <c r="V1552">
        <v>1607</v>
      </c>
      <c r="W1552">
        <v>9999</v>
      </c>
      <c r="X1552" t="s">
        <v>38</v>
      </c>
      <c r="Y1552">
        <v>1</v>
      </c>
      <c r="Z1552">
        <f>ROUND(Table_hqolymsql14p_BridgeInventoryLocation_BRIDGEUNDERLOCATIONS[[#This Row],[VCMIN]] / 100, 0) * 12 + MOD(Table_hqolymsql14p_BridgeInventoryLocation_BRIDGEUNDERLOCATIONS[[#This Row],[VCMIN]], 100)</f>
        <v>200</v>
      </c>
      <c r="AA1552">
        <f>Table_hqolymsql14p_BridgeInventoryLocation_BRIDGEUNDERLOCATIONS[[#This Row],[VCMIN_Inches]]-3</f>
        <v>197</v>
      </c>
      <c r="AB155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553" spans="1:28" x14ac:dyDescent="0.3">
      <c r="A1553">
        <v>1552</v>
      </c>
      <c r="B1553" t="s">
        <v>4129</v>
      </c>
      <c r="C1553" t="s">
        <v>4130</v>
      </c>
      <c r="D1553" t="s">
        <v>2314</v>
      </c>
      <c r="E1553">
        <v>0</v>
      </c>
      <c r="G1553">
        <v>0</v>
      </c>
      <c r="H1553" t="s">
        <v>4131</v>
      </c>
      <c r="I1553">
        <v>0</v>
      </c>
      <c r="J1553" t="s">
        <v>34</v>
      </c>
      <c r="K1553">
        <v>46.231892999999999</v>
      </c>
      <c r="L1553">
        <v>-119.131817</v>
      </c>
      <c r="M1553" t="s">
        <v>4132</v>
      </c>
      <c r="N1553" t="s">
        <v>1795</v>
      </c>
      <c r="O1553" t="s">
        <v>4133</v>
      </c>
      <c r="P1553">
        <v>233</v>
      </c>
      <c r="Q1553">
        <v>1403</v>
      </c>
      <c r="R1553">
        <v>1403</v>
      </c>
      <c r="U1553">
        <v>1403</v>
      </c>
      <c r="V1553">
        <v>1403</v>
      </c>
      <c r="W1553">
        <v>9999</v>
      </c>
      <c r="X1553" t="s">
        <v>89</v>
      </c>
      <c r="Y1553">
        <v>1</v>
      </c>
      <c r="Z1553">
        <f>ROUND(Table_hqolymsql14p_BridgeInventoryLocation_BRIDGEUNDERLOCATIONS[[#This Row],[VCMIN]] / 100, 0) * 12 + MOD(Table_hqolymsql14p_BridgeInventoryLocation_BRIDGEUNDERLOCATIONS[[#This Row],[VCMIN]], 100)</f>
        <v>171</v>
      </c>
      <c r="AA1553">
        <f>Table_hqolymsql14p_BridgeInventoryLocation_BRIDGEUNDERLOCATIONS[[#This Row],[VCMIN_Inches]]-3</f>
        <v>168</v>
      </c>
      <c r="AB1553">
        <f>(TRUNC((Table_hqolymsql14p_BridgeInventoryLocation_BRIDGEUNDERLOCATIONS[[#This Row],[Reported Inches]]/12))*100) + MOD(Table_hqolymsql14p_BridgeInventoryLocation_BRIDGEUNDERLOCATIONS[[#This Row],[Reported Inches]], 12)</f>
        <v>1400</v>
      </c>
    </row>
    <row r="1554" spans="1:28" x14ac:dyDescent="0.3">
      <c r="A1554">
        <v>1553</v>
      </c>
      <c r="B1554" t="s">
        <v>3243</v>
      </c>
      <c r="C1554" t="s">
        <v>3244</v>
      </c>
      <c r="D1554" t="s">
        <v>2314</v>
      </c>
      <c r="E1554">
        <v>240.99</v>
      </c>
      <c r="G1554">
        <v>0</v>
      </c>
      <c r="H1554" t="s">
        <v>110</v>
      </c>
      <c r="I1554">
        <v>240.93</v>
      </c>
      <c r="J1554" t="s">
        <v>34</v>
      </c>
      <c r="K1554">
        <v>48.621186000000002</v>
      </c>
      <c r="L1554">
        <v>-122.356244</v>
      </c>
      <c r="M1554" t="s">
        <v>3245</v>
      </c>
      <c r="N1554" t="s">
        <v>3246</v>
      </c>
      <c r="O1554" t="s">
        <v>113</v>
      </c>
      <c r="P1554">
        <v>344</v>
      </c>
      <c r="Q1554">
        <v>1900</v>
      </c>
      <c r="R1554">
        <v>1900</v>
      </c>
      <c r="S1554">
        <v>1900</v>
      </c>
      <c r="T1554">
        <v>1900</v>
      </c>
      <c r="U1554">
        <v>1703</v>
      </c>
      <c r="V1554">
        <v>1611</v>
      </c>
      <c r="W1554">
        <v>9999</v>
      </c>
      <c r="X1554" t="s">
        <v>38</v>
      </c>
      <c r="Y1554">
        <v>1</v>
      </c>
      <c r="Z1554">
        <f>ROUND(Table_hqolymsql14p_BridgeInventoryLocation_BRIDGEUNDERLOCATIONS[[#This Row],[VCMIN]] / 100, 0) * 12 + MOD(Table_hqolymsql14p_BridgeInventoryLocation_BRIDGEUNDERLOCATIONS[[#This Row],[VCMIN]], 100)</f>
        <v>228</v>
      </c>
      <c r="AA1554">
        <f>Table_hqolymsql14p_BridgeInventoryLocation_BRIDGEUNDERLOCATIONS[[#This Row],[VCMIN_Inches]]-3</f>
        <v>225</v>
      </c>
      <c r="AB1554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555" spans="1:28" x14ac:dyDescent="0.3">
      <c r="A1555">
        <v>1554</v>
      </c>
      <c r="B1555" t="s">
        <v>4134</v>
      </c>
      <c r="C1555" t="s">
        <v>4135</v>
      </c>
      <c r="D1555" t="s">
        <v>2314</v>
      </c>
      <c r="E1555">
        <v>0.23</v>
      </c>
      <c r="G1555">
        <v>0</v>
      </c>
      <c r="H1555" t="s">
        <v>4136</v>
      </c>
      <c r="I1555">
        <v>0.23</v>
      </c>
      <c r="J1555" t="s">
        <v>34</v>
      </c>
      <c r="K1555">
        <v>47.670932999999998</v>
      </c>
      <c r="L1555">
        <v>-122.106723</v>
      </c>
      <c r="M1555" t="s">
        <v>4137</v>
      </c>
      <c r="N1555" t="s">
        <v>4138</v>
      </c>
      <c r="O1555" t="s">
        <v>4139</v>
      </c>
      <c r="P1555">
        <v>226</v>
      </c>
      <c r="Q1555">
        <v>1908</v>
      </c>
      <c r="R1555">
        <v>1805</v>
      </c>
      <c r="U1555">
        <v>1908</v>
      </c>
      <c r="V1555">
        <v>1805</v>
      </c>
      <c r="W1555">
        <v>9999</v>
      </c>
      <c r="X1555" t="s">
        <v>38</v>
      </c>
      <c r="Y1555">
        <v>1</v>
      </c>
      <c r="Z1555">
        <f>ROUND(Table_hqolymsql14p_BridgeInventoryLocation_BRIDGEUNDERLOCATIONS[[#This Row],[VCMIN]] / 100, 0) * 12 + MOD(Table_hqolymsql14p_BridgeInventoryLocation_BRIDGEUNDERLOCATIONS[[#This Row],[VCMIN]], 100)</f>
        <v>221</v>
      </c>
      <c r="AA1555">
        <f>Table_hqolymsql14p_BridgeInventoryLocation_BRIDGEUNDERLOCATIONS[[#This Row],[VCMIN_Inches]]-3</f>
        <v>218</v>
      </c>
      <c r="AB1555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556" spans="1:28" x14ac:dyDescent="0.3">
      <c r="A1556">
        <v>1555</v>
      </c>
      <c r="B1556" t="s">
        <v>2360</v>
      </c>
      <c r="C1556" t="s">
        <v>2361</v>
      </c>
      <c r="D1556" t="s">
        <v>2314</v>
      </c>
      <c r="E1556">
        <v>1.62</v>
      </c>
      <c r="G1556">
        <v>0</v>
      </c>
      <c r="H1556" t="s">
        <v>1470</v>
      </c>
      <c r="I1556">
        <v>1.62</v>
      </c>
      <c r="J1556" t="s">
        <v>34</v>
      </c>
      <c r="K1556">
        <v>47.465128</v>
      </c>
      <c r="L1556">
        <v>-122.299573</v>
      </c>
      <c r="M1556" t="s">
        <v>3012</v>
      </c>
      <c r="N1556" t="s">
        <v>2364</v>
      </c>
      <c r="O1556" t="s">
        <v>810</v>
      </c>
      <c r="P1556">
        <v>556</v>
      </c>
      <c r="Q1556">
        <v>1701</v>
      </c>
      <c r="R1556">
        <v>1609</v>
      </c>
      <c r="S1556">
        <v>1701</v>
      </c>
      <c r="T1556">
        <v>1609</v>
      </c>
      <c r="U1556">
        <v>1709</v>
      </c>
      <c r="V1556">
        <v>1709</v>
      </c>
      <c r="W1556">
        <v>9999</v>
      </c>
      <c r="X1556" t="s">
        <v>38</v>
      </c>
      <c r="Y1556">
        <v>1</v>
      </c>
      <c r="Z1556">
        <f>ROUND(Table_hqolymsql14p_BridgeInventoryLocation_BRIDGEUNDERLOCATIONS[[#This Row],[VCMIN]] / 100, 0) * 12 + MOD(Table_hqolymsql14p_BridgeInventoryLocation_BRIDGEUNDERLOCATIONS[[#This Row],[VCMIN]], 100)</f>
        <v>201</v>
      </c>
      <c r="AA1556">
        <f>Table_hqolymsql14p_BridgeInventoryLocation_BRIDGEUNDERLOCATIONS[[#This Row],[VCMIN_Inches]]-3</f>
        <v>198</v>
      </c>
      <c r="AB155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557" spans="1:28" x14ac:dyDescent="0.3">
      <c r="A1557">
        <v>1556</v>
      </c>
      <c r="B1557" t="s">
        <v>2612</v>
      </c>
      <c r="C1557" t="s">
        <v>2613</v>
      </c>
      <c r="D1557" t="s">
        <v>2314</v>
      </c>
      <c r="E1557">
        <v>118.02</v>
      </c>
      <c r="G1557">
        <v>0</v>
      </c>
      <c r="H1557" t="s">
        <v>110</v>
      </c>
      <c r="I1557">
        <v>117.96</v>
      </c>
      <c r="J1557" t="s">
        <v>34</v>
      </c>
      <c r="K1557">
        <v>47.087876999999999</v>
      </c>
      <c r="L1557">
        <v>-122.64477599999999</v>
      </c>
      <c r="M1557" t="s">
        <v>2614</v>
      </c>
      <c r="N1557" t="s">
        <v>2615</v>
      </c>
      <c r="O1557" t="s">
        <v>113</v>
      </c>
      <c r="P1557">
        <v>364</v>
      </c>
      <c r="Q1557">
        <v>2009</v>
      </c>
      <c r="R1557">
        <v>2008</v>
      </c>
      <c r="S1557">
        <v>2009</v>
      </c>
      <c r="T1557">
        <v>2008</v>
      </c>
      <c r="U1557">
        <v>2109</v>
      </c>
      <c r="V1557">
        <v>2109</v>
      </c>
      <c r="W1557">
        <v>9999</v>
      </c>
      <c r="X1557" t="s">
        <v>38</v>
      </c>
      <c r="Y1557">
        <v>1</v>
      </c>
      <c r="Z1557">
        <f>ROUND(Table_hqolymsql14p_BridgeInventoryLocation_BRIDGEUNDERLOCATIONS[[#This Row],[VCMIN]] / 100, 0) * 12 + MOD(Table_hqolymsql14p_BridgeInventoryLocation_BRIDGEUNDERLOCATIONS[[#This Row],[VCMIN]], 100)</f>
        <v>248</v>
      </c>
      <c r="AA1557">
        <f>Table_hqolymsql14p_BridgeInventoryLocation_BRIDGEUNDERLOCATIONS[[#This Row],[VCMIN_Inches]]-3</f>
        <v>245</v>
      </c>
      <c r="AB1557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558" spans="1:28" x14ac:dyDescent="0.3">
      <c r="A1558">
        <v>1557</v>
      </c>
      <c r="B1558" t="s">
        <v>3000</v>
      </c>
      <c r="C1558" t="s">
        <v>3001</v>
      </c>
      <c r="D1558" t="s">
        <v>2314</v>
      </c>
      <c r="E1558">
        <v>15.13</v>
      </c>
      <c r="G1558">
        <v>0</v>
      </c>
      <c r="H1558" t="s">
        <v>229</v>
      </c>
      <c r="I1558">
        <v>13.85</v>
      </c>
      <c r="J1558" t="s">
        <v>34</v>
      </c>
      <c r="K1558">
        <v>47.295696</v>
      </c>
      <c r="L1558">
        <v>-122.256737</v>
      </c>
      <c r="M1558" t="s">
        <v>3002</v>
      </c>
      <c r="N1558" t="s">
        <v>3003</v>
      </c>
      <c r="O1558" t="s">
        <v>748</v>
      </c>
      <c r="P1558">
        <v>369</v>
      </c>
      <c r="Q1558">
        <v>1607</v>
      </c>
      <c r="R1558">
        <v>1607</v>
      </c>
      <c r="S1558">
        <v>1607</v>
      </c>
      <c r="T1558">
        <v>1607</v>
      </c>
      <c r="U1558">
        <v>1607</v>
      </c>
      <c r="V1558">
        <v>1607</v>
      </c>
      <c r="W1558">
        <v>9999</v>
      </c>
      <c r="X1558" t="s">
        <v>38</v>
      </c>
      <c r="Y1558">
        <v>1</v>
      </c>
      <c r="Z1558">
        <f>ROUND(Table_hqolymsql14p_BridgeInventoryLocation_BRIDGEUNDERLOCATIONS[[#This Row],[VCMIN]] / 100, 0) * 12 + MOD(Table_hqolymsql14p_BridgeInventoryLocation_BRIDGEUNDERLOCATIONS[[#This Row],[VCMIN]], 100)</f>
        <v>199</v>
      </c>
      <c r="AA1558">
        <f>Table_hqolymsql14p_BridgeInventoryLocation_BRIDGEUNDERLOCATIONS[[#This Row],[VCMIN_Inches]]-3</f>
        <v>196</v>
      </c>
      <c r="AB155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59" spans="1:28" x14ac:dyDescent="0.3">
      <c r="A1559">
        <v>1558</v>
      </c>
      <c r="B1559" t="s">
        <v>626</v>
      </c>
      <c r="C1559" t="s">
        <v>627</v>
      </c>
      <c r="D1559" t="s">
        <v>2314</v>
      </c>
      <c r="E1559">
        <v>1.0999999999999999E-2</v>
      </c>
      <c r="G1559">
        <v>0</v>
      </c>
      <c r="H1559" t="s">
        <v>4140</v>
      </c>
      <c r="I1559">
        <v>0.01</v>
      </c>
      <c r="J1559" t="s">
        <v>34</v>
      </c>
      <c r="K1559">
        <v>47.978206999999998</v>
      </c>
      <c r="L1559">
        <v>-122.137458</v>
      </c>
      <c r="M1559" t="s">
        <v>4141</v>
      </c>
      <c r="N1559" t="s">
        <v>629</v>
      </c>
      <c r="O1559" t="s">
        <v>630</v>
      </c>
      <c r="P1559">
        <v>463</v>
      </c>
      <c r="Q1559">
        <v>4000</v>
      </c>
      <c r="R1559">
        <v>4000</v>
      </c>
      <c r="S1559">
        <v>4000</v>
      </c>
      <c r="T1559">
        <v>4000</v>
      </c>
      <c r="W1559">
        <v>9999</v>
      </c>
      <c r="X1559" t="s">
        <v>239</v>
      </c>
      <c r="Y1559">
        <v>1</v>
      </c>
      <c r="Z1559">
        <f>ROUND(Table_hqolymsql14p_BridgeInventoryLocation_BRIDGEUNDERLOCATIONS[[#This Row],[VCMIN]] / 100, 0) * 12 + MOD(Table_hqolymsql14p_BridgeInventoryLocation_BRIDGEUNDERLOCATIONS[[#This Row],[VCMIN]], 100)</f>
        <v>480</v>
      </c>
      <c r="AA1559">
        <f>Table_hqolymsql14p_BridgeInventoryLocation_BRIDGEUNDERLOCATIONS[[#This Row],[VCMIN_Inches]]-3</f>
        <v>477</v>
      </c>
      <c r="AB1559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1560" spans="1:28" x14ac:dyDescent="0.3">
      <c r="A1560">
        <v>1559</v>
      </c>
      <c r="B1560" t="s">
        <v>1450</v>
      </c>
      <c r="C1560" t="s">
        <v>1451</v>
      </c>
      <c r="D1560" t="s">
        <v>2314</v>
      </c>
      <c r="E1560">
        <v>158.03</v>
      </c>
      <c r="G1560">
        <v>0</v>
      </c>
      <c r="H1560" t="s">
        <v>110</v>
      </c>
      <c r="I1560">
        <v>157.97</v>
      </c>
      <c r="J1560" t="s">
        <v>34</v>
      </c>
      <c r="K1560">
        <v>47.507373000000001</v>
      </c>
      <c r="L1560">
        <v>-122.281057</v>
      </c>
      <c r="M1560" t="s">
        <v>1452</v>
      </c>
      <c r="N1560" t="s">
        <v>278</v>
      </c>
      <c r="O1560" t="s">
        <v>113</v>
      </c>
      <c r="P1560">
        <v>9824</v>
      </c>
      <c r="Q1560">
        <v>3601</v>
      </c>
      <c r="R1560">
        <v>3505</v>
      </c>
      <c r="S1560">
        <v>3601</v>
      </c>
      <c r="T1560">
        <v>3505</v>
      </c>
      <c r="U1560">
        <v>3508</v>
      </c>
      <c r="V1560">
        <v>3211</v>
      </c>
      <c r="X1560" t="s">
        <v>38</v>
      </c>
      <c r="Y1560">
        <v>1</v>
      </c>
      <c r="Z1560">
        <f>ROUND(Table_hqolymsql14p_BridgeInventoryLocation_BRIDGEUNDERLOCATIONS[[#This Row],[VCMIN]] / 100, 0) * 12 + MOD(Table_hqolymsql14p_BridgeInventoryLocation_BRIDGEUNDERLOCATIONS[[#This Row],[VCMIN]], 100)</f>
        <v>425</v>
      </c>
      <c r="AA1560">
        <f>Table_hqolymsql14p_BridgeInventoryLocation_BRIDGEUNDERLOCATIONS[[#This Row],[VCMIN_Inches]]-3</f>
        <v>422</v>
      </c>
      <c r="AB1560">
        <f>(TRUNC((Table_hqolymsql14p_BridgeInventoryLocation_BRIDGEUNDERLOCATIONS[[#This Row],[Reported Inches]]/12))*100) + MOD(Table_hqolymsql14p_BridgeInventoryLocation_BRIDGEUNDERLOCATIONS[[#This Row],[Reported Inches]], 12)</f>
        <v>3502</v>
      </c>
    </row>
    <row r="1561" spans="1:28" x14ac:dyDescent="0.3">
      <c r="A1561">
        <v>1560</v>
      </c>
      <c r="B1561" t="s">
        <v>4142</v>
      </c>
      <c r="C1561" t="s">
        <v>4143</v>
      </c>
      <c r="D1561" t="s">
        <v>2314</v>
      </c>
      <c r="E1561">
        <v>45.54</v>
      </c>
      <c r="G1561">
        <v>0</v>
      </c>
      <c r="H1561" t="s">
        <v>607</v>
      </c>
      <c r="I1561">
        <v>45.56</v>
      </c>
      <c r="J1561" t="s">
        <v>34</v>
      </c>
      <c r="K1561">
        <v>47.063785000000003</v>
      </c>
      <c r="L1561">
        <v>-122.409041</v>
      </c>
      <c r="M1561" t="s">
        <v>4144</v>
      </c>
      <c r="N1561" t="s">
        <v>4145</v>
      </c>
      <c r="O1561" t="s">
        <v>2540</v>
      </c>
      <c r="P1561">
        <v>97</v>
      </c>
      <c r="Q1561">
        <v>1606</v>
      </c>
      <c r="R1561">
        <v>1603</v>
      </c>
      <c r="S1561">
        <v>1606</v>
      </c>
      <c r="T1561">
        <v>1603</v>
      </c>
      <c r="W1561">
        <v>9999</v>
      </c>
      <c r="X1561" t="s">
        <v>38</v>
      </c>
      <c r="Y1561">
        <v>1</v>
      </c>
      <c r="Z1561">
        <f>ROUND(Table_hqolymsql14p_BridgeInventoryLocation_BRIDGEUNDERLOCATIONS[[#This Row],[VCMIN]] / 100, 0) * 12 + MOD(Table_hqolymsql14p_BridgeInventoryLocation_BRIDGEUNDERLOCATIONS[[#This Row],[VCMIN]], 100)</f>
        <v>195</v>
      </c>
      <c r="AA1561">
        <f>Table_hqolymsql14p_BridgeInventoryLocation_BRIDGEUNDERLOCATIONS[[#This Row],[VCMIN_Inches]]-3</f>
        <v>192</v>
      </c>
      <c r="AB1561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562" spans="1:28" x14ac:dyDescent="0.3">
      <c r="A1562">
        <v>1561</v>
      </c>
      <c r="B1562" t="s">
        <v>2988</v>
      </c>
      <c r="C1562" t="s">
        <v>2989</v>
      </c>
      <c r="D1562" t="s">
        <v>2314</v>
      </c>
      <c r="E1562">
        <v>2.93</v>
      </c>
      <c r="G1562">
        <v>0</v>
      </c>
      <c r="H1562" t="s">
        <v>120</v>
      </c>
      <c r="I1562">
        <v>2.93</v>
      </c>
      <c r="J1562" t="s">
        <v>34</v>
      </c>
      <c r="K1562">
        <v>46.254480999999998</v>
      </c>
      <c r="L1562">
        <v>-119.303787</v>
      </c>
      <c r="M1562" t="s">
        <v>2990</v>
      </c>
      <c r="N1562" t="s">
        <v>2991</v>
      </c>
      <c r="O1562" t="s">
        <v>123</v>
      </c>
      <c r="P1562">
        <v>294</v>
      </c>
      <c r="Q1562">
        <v>1702</v>
      </c>
      <c r="R1562">
        <v>1609</v>
      </c>
      <c r="S1562">
        <v>1702</v>
      </c>
      <c r="T1562">
        <v>1609</v>
      </c>
      <c r="U1562">
        <v>1700</v>
      </c>
      <c r="V1562">
        <v>1606</v>
      </c>
      <c r="W1562">
        <v>9999</v>
      </c>
      <c r="X1562" t="s">
        <v>38</v>
      </c>
      <c r="Y1562">
        <v>1</v>
      </c>
      <c r="Z1562">
        <f>ROUND(Table_hqolymsql14p_BridgeInventoryLocation_BRIDGEUNDERLOCATIONS[[#This Row],[VCMIN]] / 100, 0) * 12 + MOD(Table_hqolymsql14p_BridgeInventoryLocation_BRIDGEUNDERLOCATIONS[[#This Row],[VCMIN]], 100)</f>
        <v>201</v>
      </c>
      <c r="AA1562">
        <f>Table_hqolymsql14p_BridgeInventoryLocation_BRIDGEUNDERLOCATIONS[[#This Row],[VCMIN_Inches]]-3</f>
        <v>198</v>
      </c>
      <c r="AB156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563" spans="1:28" x14ac:dyDescent="0.3">
      <c r="A1563">
        <v>1562</v>
      </c>
      <c r="B1563" t="s">
        <v>166</v>
      </c>
      <c r="C1563" t="s">
        <v>167</v>
      </c>
      <c r="D1563" t="s">
        <v>2314</v>
      </c>
      <c r="E1563">
        <v>78.88</v>
      </c>
      <c r="G1563">
        <v>0</v>
      </c>
      <c r="H1563" t="s">
        <v>92</v>
      </c>
      <c r="I1563">
        <v>78.91</v>
      </c>
      <c r="J1563" t="s">
        <v>34</v>
      </c>
      <c r="K1563">
        <v>46.231011000000002</v>
      </c>
      <c r="L1563">
        <v>-119.80768999999999</v>
      </c>
      <c r="M1563" t="s">
        <v>168</v>
      </c>
      <c r="N1563" t="s">
        <v>169</v>
      </c>
      <c r="O1563" t="s">
        <v>95</v>
      </c>
      <c r="P1563">
        <v>430</v>
      </c>
      <c r="Q1563">
        <v>1606</v>
      </c>
      <c r="R1563">
        <v>1606</v>
      </c>
      <c r="S1563">
        <v>1606</v>
      </c>
      <c r="T1563">
        <v>1606</v>
      </c>
      <c r="U1563">
        <v>1609</v>
      </c>
      <c r="V1563">
        <v>1605</v>
      </c>
      <c r="W1563">
        <v>9999</v>
      </c>
      <c r="X1563" t="s">
        <v>38</v>
      </c>
      <c r="Y1563">
        <v>1</v>
      </c>
      <c r="Z1563">
        <f>ROUND(Table_hqolymsql14p_BridgeInventoryLocation_BRIDGEUNDERLOCATIONS[[#This Row],[VCMIN]] / 100, 0) * 12 + MOD(Table_hqolymsql14p_BridgeInventoryLocation_BRIDGEUNDERLOCATIONS[[#This Row],[VCMIN]], 100)</f>
        <v>198</v>
      </c>
      <c r="AA1563">
        <f>Table_hqolymsql14p_BridgeInventoryLocation_BRIDGEUNDERLOCATIONS[[#This Row],[VCMIN_Inches]]-3</f>
        <v>195</v>
      </c>
      <c r="AB1563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564" spans="1:28" x14ac:dyDescent="0.3">
      <c r="A1564">
        <v>1563</v>
      </c>
      <c r="B1564" t="s">
        <v>2968</v>
      </c>
      <c r="C1564" t="s">
        <v>2969</v>
      </c>
      <c r="D1564" t="s">
        <v>2314</v>
      </c>
      <c r="E1564">
        <v>2.02</v>
      </c>
      <c r="G1564">
        <v>0</v>
      </c>
      <c r="H1564" t="s">
        <v>110</v>
      </c>
      <c r="I1564">
        <v>2.02</v>
      </c>
      <c r="J1564" t="s">
        <v>34</v>
      </c>
      <c r="K1564">
        <v>45.645074000000001</v>
      </c>
      <c r="L1564">
        <v>-122.661682</v>
      </c>
      <c r="M1564" t="s">
        <v>2970</v>
      </c>
      <c r="N1564" t="s">
        <v>2971</v>
      </c>
      <c r="O1564" t="s">
        <v>113</v>
      </c>
      <c r="P1564">
        <v>289</v>
      </c>
      <c r="Q1564">
        <v>1608</v>
      </c>
      <c r="R1564">
        <v>1607</v>
      </c>
      <c r="S1564">
        <v>1608</v>
      </c>
      <c r="T1564">
        <v>1607</v>
      </c>
      <c r="U1564">
        <v>1700</v>
      </c>
      <c r="V1564">
        <v>1609</v>
      </c>
      <c r="W1564">
        <v>9999</v>
      </c>
      <c r="X1564" t="s">
        <v>38</v>
      </c>
      <c r="Y1564">
        <v>1</v>
      </c>
      <c r="Z1564">
        <f>ROUND(Table_hqolymsql14p_BridgeInventoryLocation_BRIDGEUNDERLOCATIONS[[#This Row],[VCMIN]] / 100, 0) * 12 + MOD(Table_hqolymsql14p_BridgeInventoryLocation_BRIDGEUNDERLOCATIONS[[#This Row],[VCMIN]], 100)</f>
        <v>199</v>
      </c>
      <c r="AA1564">
        <f>Table_hqolymsql14p_BridgeInventoryLocation_BRIDGEUNDERLOCATIONS[[#This Row],[VCMIN_Inches]]-3</f>
        <v>196</v>
      </c>
      <c r="AB156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65" spans="1:28" x14ac:dyDescent="0.3">
      <c r="A1565">
        <v>1564</v>
      </c>
      <c r="B1565" t="s">
        <v>4146</v>
      </c>
      <c r="C1565" t="s">
        <v>4147</v>
      </c>
      <c r="D1565" t="s">
        <v>2314</v>
      </c>
      <c r="E1565">
        <v>180.66</v>
      </c>
      <c r="G1565">
        <v>0</v>
      </c>
      <c r="H1565" t="s">
        <v>296</v>
      </c>
      <c r="I1565">
        <v>180.77</v>
      </c>
      <c r="J1565" t="s">
        <v>34</v>
      </c>
      <c r="K1565">
        <v>45.945523000000001</v>
      </c>
      <c r="L1565">
        <v>-119.334991</v>
      </c>
      <c r="M1565" t="s">
        <v>3723</v>
      </c>
      <c r="N1565" t="s">
        <v>95</v>
      </c>
      <c r="O1565" t="s">
        <v>298</v>
      </c>
      <c r="P1565">
        <v>113</v>
      </c>
      <c r="Q1565">
        <v>1604</v>
      </c>
      <c r="R1565">
        <v>1604</v>
      </c>
      <c r="S1565">
        <v>1604</v>
      </c>
      <c r="T1565">
        <v>1604</v>
      </c>
      <c r="W1565">
        <v>9999</v>
      </c>
      <c r="X1565" t="s">
        <v>38</v>
      </c>
      <c r="Y1565">
        <v>1</v>
      </c>
      <c r="Z1565">
        <f>ROUND(Table_hqolymsql14p_BridgeInventoryLocation_BRIDGEUNDERLOCATIONS[[#This Row],[VCMIN]] / 100, 0) * 12 + MOD(Table_hqolymsql14p_BridgeInventoryLocation_BRIDGEUNDERLOCATIONS[[#This Row],[VCMIN]], 100)</f>
        <v>196</v>
      </c>
      <c r="AA1565">
        <f>Table_hqolymsql14p_BridgeInventoryLocation_BRIDGEUNDERLOCATIONS[[#This Row],[VCMIN_Inches]]-3</f>
        <v>193</v>
      </c>
      <c r="AB156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566" spans="1:28" x14ac:dyDescent="0.3">
      <c r="A1566">
        <v>1565</v>
      </c>
      <c r="B1566" t="s">
        <v>1996</v>
      </c>
      <c r="C1566" t="s">
        <v>1997</v>
      </c>
      <c r="D1566" t="s">
        <v>2314</v>
      </c>
      <c r="E1566">
        <v>228.93</v>
      </c>
      <c r="G1566">
        <v>0</v>
      </c>
      <c r="H1566" t="s">
        <v>110</v>
      </c>
      <c r="I1566">
        <v>228.87</v>
      </c>
      <c r="J1566" t="s">
        <v>34</v>
      </c>
      <c r="K1566">
        <v>48.452145999999999</v>
      </c>
      <c r="L1566">
        <v>-122.34119200000001</v>
      </c>
      <c r="M1566" t="s">
        <v>1998</v>
      </c>
      <c r="N1566" t="s">
        <v>1999</v>
      </c>
      <c r="O1566" t="s">
        <v>113</v>
      </c>
      <c r="P1566">
        <v>209</v>
      </c>
      <c r="Q1566">
        <v>1608</v>
      </c>
      <c r="R1566">
        <v>1608</v>
      </c>
      <c r="S1566">
        <v>1608</v>
      </c>
      <c r="T1566">
        <v>1608</v>
      </c>
      <c r="U1566">
        <v>1607</v>
      </c>
      <c r="V1566">
        <v>1607</v>
      </c>
      <c r="W1566">
        <v>9999</v>
      </c>
      <c r="X1566" t="s">
        <v>38</v>
      </c>
      <c r="Y1566">
        <v>1</v>
      </c>
      <c r="Z1566">
        <f>ROUND(Table_hqolymsql14p_BridgeInventoryLocation_BRIDGEUNDERLOCATIONS[[#This Row],[VCMIN]] / 100, 0) * 12 + MOD(Table_hqolymsql14p_BridgeInventoryLocation_BRIDGEUNDERLOCATIONS[[#This Row],[VCMIN]], 100)</f>
        <v>200</v>
      </c>
      <c r="AA1566">
        <f>Table_hqolymsql14p_BridgeInventoryLocation_BRIDGEUNDERLOCATIONS[[#This Row],[VCMIN_Inches]]-3</f>
        <v>197</v>
      </c>
      <c r="AB156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567" spans="1:28" x14ac:dyDescent="0.3">
      <c r="A1567">
        <v>1566</v>
      </c>
      <c r="B1567" t="s">
        <v>807</v>
      </c>
      <c r="C1567" t="s">
        <v>808</v>
      </c>
      <c r="D1567" t="s">
        <v>2314</v>
      </c>
      <c r="E1567">
        <v>30.4</v>
      </c>
      <c r="G1567">
        <v>0</v>
      </c>
      <c r="H1567" t="s">
        <v>158</v>
      </c>
      <c r="I1567">
        <v>25.6</v>
      </c>
      <c r="J1567" t="s">
        <v>34</v>
      </c>
      <c r="K1567">
        <v>47.470359999999999</v>
      </c>
      <c r="L1567">
        <v>-122.33156</v>
      </c>
      <c r="M1567" t="s">
        <v>809</v>
      </c>
      <c r="N1567" t="s">
        <v>810</v>
      </c>
      <c r="O1567" t="s">
        <v>161</v>
      </c>
      <c r="P1567">
        <v>241</v>
      </c>
      <c r="Q1567">
        <v>1611</v>
      </c>
      <c r="R1567">
        <v>1611</v>
      </c>
      <c r="S1567">
        <v>1611</v>
      </c>
      <c r="T1567">
        <v>1611</v>
      </c>
      <c r="U1567">
        <v>1607</v>
      </c>
      <c r="V1567">
        <v>1607</v>
      </c>
      <c r="W1567">
        <v>9999</v>
      </c>
      <c r="X1567" t="s">
        <v>38</v>
      </c>
      <c r="Y1567">
        <v>1</v>
      </c>
      <c r="Z1567">
        <f>ROUND(Table_hqolymsql14p_BridgeInventoryLocation_BRIDGEUNDERLOCATIONS[[#This Row],[VCMIN]] / 100, 0) * 12 + MOD(Table_hqolymsql14p_BridgeInventoryLocation_BRIDGEUNDERLOCATIONS[[#This Row],[VCMIN]], 100)</f>
        <v>203</v>
      </c>
      <c r="AA1567">
        <f>Table_hqolymsql14p_BridgeInventoryLocation_BRIDGEUNDERLOCATIONS[[#This Row],[VCMIN_Inches]]-3</f>
        <v>200</v>
      </c>
      <c r="AB156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568" spans="1:28" x14ac:dyDescent="0.3">
      <c r="A1568">
        <v>1567</v>
      </c>
      <c r="B1568" t="s">
        <v>2527</v>
      </c>
      <c r="C1568" t="s">
        <v>2528</v>
      </c>
      <c r="D1568" t="s">
        <v>2314</v>
      </c>
      <c r="E1568">
        <v>9.4920000000000009</v>
      </c>
      <c r="G1568">
        <v>0</v>
      </c>
      <c r="H1568" t="s">
        <v>33</v>
      </c>
      <c r="I1568">
        <v>11.43</v>
      </c>
      <c r="J1568" t="s">
        <v>34</v>
      </c>
      <c r="K1568">
        <v>47.578861000000003</v>
      </c>
      <c r="L1568">
        <v>-122.142467</v>
      </c>
      <c r="M1568" t="s">
        <v>938</v>
      </c>
      <c r="N1568" t="s">
        <v>579</v>
      </c>
      <c r="O1568" t="s">
        <v>37</v>
      </c>
      <c r="P1568">
        <v>1742</v>
      </c>
      <c r="Q1568">
        <v>1906</v>
      </c>
      <c r="R1568">
        <v>1705</v>
      </c>
      <c r="S1568">
        <v>1906</v>
      </c>
      <c r="T1568">
        <v>1705</v>
      </c>
      <c r="U1568">
        <v>2409</v>
      </c>
      <c r="V1568">
        <v>2310</v>
      </c>
      <c r="W1568">
        <v>9999</v>
      </c>
      <c r="X1568" t="s">
        <v>38</v>
      </c>
      <c r="Y1568">
        <v>1</v>
      </c>
      <c r="Z1568">
        <f>ROUND(Table_hqolymsql14p_BridgeInventoryLocation_BRIDGEUNDERLOCATIONS[[#This Row],[VCMIN]] / 100, 0) * 12 + MOD(Table_hqolymsql14p_BridgeInventoryLocation_BRIDGEUNDERLOCATIONS[[#This Row],[VCMIN]], 100)</f>
        <v>209</v>
      </c>
      <c r="AA1568">
        <f>Table_hqolymsql14p_BridgeInventoryLocation_BRIDGEUNDERLOCATIONS[[#This Row],[VCMIN_Inches]]-3</f>
        <v>206</v>
      </c>
      <c r="AB1568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569" spans="1:28" x14ac:dyDescent="0.3">
      <c r="A1569">
        <v>1568</v>
      </c>
      <c r="B1569" t="s">
        <v>4148</v>
      </c>
      <c r="C1569" t="s">
        <v>4149</v>
      </c>
      <c r="D1569" t="s">
        <v>2314</v>
      </c>
      <c r="E1569">
        <v>20.64</v>
      </c>
      <c r="G1569">
        <v>0</v>
      </c>
      <c r="H1569" t="s">
        <v>98</v>
      </c>
      <c r="I1569">
        <v>20.65</v>
      </c>
      <c r="J1569" t="s">
        <v>34</v>
      </c>
      <c r="K1569">
        <v>47.714844999999997</v>
      </c>
      <c r="L1569">
        <v>-122.18504900000001</v>
      </c>
      <c r="M1569" t="s">
        <v>4150</v>
      </c>
      <c r="N1569" t="s">
        <v>127</v>
      </c>
      <c r="O1569" t="s">
        <v>4151</v>
      </c>
      <c r="P1569">
        <v>128</v>
      </c>
      <c r="Q1569">
        <v>1800</v>
      </c>
      <c r="R1569">
        <v>1800</v>
      </c>
      <c r="S1569">
        <v>1800</v>
      </c>
      <c r="T1569">
        <v>1800</v>
      </c>
      <c r="W1569">
        <v>9999</v>
      </c>
      <c r="X1569" t="s">
        <v>38</v>
      </c>
      <c r="Y1569">
        <v>1</v>
      </c>
      <c r="Z1569">
        <f>ROUND(Table_hqolymsql14p_BridgeInventoryLocation_BRIDGEUNDERLOCATIONS[[#This Row],[VCMIN]] / 100, 0) * 12 + MOD(Table_hqolymsql14p_BridgeInventoryLocation_BRIDGEUNDERLOCATIONS[[#This Row],[VCMIN]], 100)</f>
        <v>216</v>
      </c>
      <c r="AA1569">
        <f>Table_hqolymsql14p_BridgeInventoryLocation_BRIDGEUNDERLOCATIONS[[#This Row],[VCMIN_Inches]]-3</f>
        <v>213</v>
      </c>
      <c r="AB1569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570" spans="1:28" x14ac:dyDescent="0.3">
      <c r="A1570">
        <v>1569</v>
      </c>
      <c r="B1570" t="s">
        <v>2494</v>
      </c>
      <c r="C1570" t="s">
        <v>2495</v>
      </c>
      <c r="D1570" t="s">
        <v>2314</v>
      </c>
      <c r="E1570">
        <v>4.9109999999999996</v>
      </c>
      <c r="G1570">
        <v>0</v>
      </c>
      <c r="H1570" t="s">
        <v>33</v>
      </c>
      <c r="I1570">
        <v>6.85</v>
      </c>
      <c r="J1570" t="s">
        <v>34</v>
      </c>
      <c r="K1570">
        <v>47.588413000000003</v>
      </c>
      <c r="L1570">
        <v>-122.234826</v>
      </c>
      <c r="M1570" t="s">
        <v>2496</v>
      </c>
      <c r="N1570" t="s">
        <v>2497</v>
      </c>
      <c r="O1570" t="s">
        <v>37</v>
      </c>
      <c r="P1570">
        <v>287</v>
      </c>
      <c r="Q1570">
        <v>2206</v>
      </c>
      <c r="R1570">
        <v>2205</v>
      </c>
      <c r="S1570">
        <v>2206</v>
      </c>
      <c r="T1570">
        <v>2205</v>
      </c>
      <c r="U1570">
        <v>2103</v>
      </c>
      <c r="V1570">
        <v>2002</v>
      </c>
      <c r="W1570">
        <v>9999</v>
      </c>
      <c r="X1570" t="s">
        <v>38</v>
      </c>
      <c r="Y1570">
        <v>1</v>
      </c>
      <c r="Z1570">
        <f>ROUND(Table_hqolymsql14p_BridgeInventoryLocation_BRIDGEUNDERLOCATIONS[[#This Row],[VCMIN]] / 100, 0) * 12 + MOD(Table_hqolymsql14p_BridgeInventoryLocation_BRIDGEUNDERLOCATIONS[[#This Row],[VCMIN]], 100)</f>
        <v>269</v>
      </c>
      <c r="AA1570">
        <f>Table_hqolymsql14p_BridgeInventoryLocation_BRIDGEUNDERLOCATIONS[[#This Row],[VCMIN_Inches]]-3</f>
        <v>266</v>
      </c>
      <c r="AB1570">
        <f>(TRUNC((Table_hqolymsql14p_BridgeInventoryLocation_BRIDGEUNDERLOCATIONS[[#This Row],[Reported Inches]]/12))*100) + MOD(Table_hqolymsql14p_BridgeInventoryLocation_BRIDGEUNDERLOCATIONS[[#This Row],[Reported Inches]], 12)</f>
        <v>2202</v>
      </c>
    </row>
    <row r="1571" spans="1:28" x14ac:dyDescent="0.3">
      <c r="A1571">
        <v>1570</v>
      </c>
      <c r="B1571" t="s">
        <v>1530</v>
      </c>
      <c r="C1571" t="s">
        <v>1531</v>
      </c>
      <c r="D1571" t="s">
        <v>2314</v>
      </c>
      <c r="E1571">
        <v>0.31</v>
      </c>
      <c r="G1571">
        <v>0</v>
      </c>
      <c r="H1571" t="s">
        <v>4152</v>
      </c>
      <c r="I1571">
        <v>0.31</v>
      </c>
      <c r="J1571" t="s">
        <v>34</v>
      </c>
      <c r="K1571">
        <v>47.045430000000003</v>
      </c>
      <c r="L1571">
        <v>-123.263114</v>
      </c>
      <c r="M1571" t="s">
        <v>4153</v>
      </c>
      <c r="N1571" t="s">
        <v>1534</v>
      </c>
      <c r="O1571" t="s">
        <v>1535</v>
      </c>
      <c r="P1571">
        <v>392</v>
      </c>
      <c r="Q1571">
        <v>2103</v>
      </c>
      <c r="R1571">
        <v>2103</v>
      </c>
      <c r="U1571">
        <v>2103</v>
      </c>
      <c r="V1571">
        <v>2103</v>
      </c>
      <c r="W1571">
        <v>9999</v>
      </c>
      <c r="X1571" t="s">
        <v>239</v>
      </c>
      <c r="Y1571">
        <v>1</v>
      </c>
      <c r="Z1571">
        <f>ROUND(Table_hqolymsql14p_BridgeInventoryLocation_BRIDGEUNDERLOCATIONS[[#This Row],[VCMIN]] / 100, 0) * 12 + MOD(Table_hqolymsql14p_BridgeInventoryLocation_BRIDGEUNDERLOCATIONS[[#This Row],[VCMIN]], 100)</f>
        <v>255</v>
      </c>
      <c r="AA1571">
        <f>Table_hqolymsql14p_BridgeInventoryLocation_BRIDGEUNDERLOCATIONS[[#This Row],[VCMIN_Inches]]-3</f>
        <v>252</v>
      </c>
      <c r="AB1571">
        <f>(TRUNC((Table_hqolymsql14p_BridgeInventoryLocation_BRIDGEUNDERLOCATIONS[[#This Row],[Reported Inches]]/12))*100) + MOD(Table_hqolymsql14p_BridgeInventoryLocation_BRIDGEUNDERLOCATIONS[[#This Row],[Reported Inches]], 12)</f>
        <v>2100</v>
      </c>
    </row>
    <row r="1572" spans="1:28" x14ac:dyDescent="0.3">
      <c r="A1572">
        <v>1571</v>
      </c>
      <c r="B1572" t="s">
        <v>4154</v>
      </c>
      <c r="C1572" t="s">
        <v>4155</v>
      </c>
      <c r="D1572" t="s">
        <v>2314</v>
      </c>
      <c r="E1572">
        <v>0.32200000000000001</v>
      </c>
      <c r="G1572">
        <v>0</v>
      </c>
      <c r="H1572" t="s">
        <v>3899</v>
      </c>
      <c r="I1572">
        <v>0.32</v>
      </c>
      <c r="J1572" t="s">
        <v>34</v>
      </c>
      <c r="K1572">
        <v>47.201293999999997</v>
      </c>
      <c r="L1572">
        <v>-122.261313</v>
      </c>
      <c r="M1572" t="s">
        <v>3857</v>
      </c>
      <c r="N1572" t="s">
        <v>748</v>
      </c>
      <c r="O1572" t="s">
        <v>270</v>
      </c>
      <c r="P1572">
        <v>150</v>
      </c>
      <c r="Q1572">
        <v>1706</v>
      </c>
      <c r="R1572">
        <v>1706</v>
      </c>
      <c r="U1572">
        <v>1706</v>
      </c>
      <c r="V1572">
        <v>1706</v>
      </c>
      <c r="W1572">
        <v>9999</v>
      </c>
      <c r="X1572" t="s">
        <v>38</v>
      </c>
      <c r="Y1572">
        <v>1</v>
      </c>
      <c r="Z1572">
        <f>ROUND(Table_hqolymsql14p_BridgeInventoryLocation_BRIDGEUNDERLOCATIONS[[#This Row],[VCMIN]] / 100, 0) * 12 + MOD(Table_hqolymsql14p_BridgeInventoryLocation_BRIDGEUNDERLOCATIONS[[#This Row],[VCMIN]], 100)</f>
        <v>210</v>
      </c>
      <c r="AA1572">
        <f>Table_hqolymsql14p_BridgeInventoryLocation_BRIDGEUNDERLOCATIONS[[#This Row],[VCMIN_Inches]]-3</f>
        <v>207</v>
      </c>
      <c r="AB1572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573" spans="1:28" x14ac:dyDescent="0.3">
      <c r="A1573">
        <v>1572</v>
      </c>
      <c r="B1573" t="s">
        <v>3000</v>
      </c>
      <c r="C1573" t="s">
        <v>3001</v>
      </c>
      <c r="D1573" t="s">
        <v>2314</v>
      </c>
      <c r="E1573">
        <v>0.24</v>
      </c>
      <c r="G1573">
        <v>0</v>
      </c>
      <c r="H1573" t="s">
        <v>4156</v>
      </c>
      <c r="I1573">
        <v>0.24</v>
      </c>
      <c r="J1573" t="s">
        <v>34</v>
      </c>
      <c r="K1573">
        <v>47.295822999999999</v>
      </c>
      <c r="L1573">
        <v>-122.257375</v>
      </c>
      <c r="M1573" t="s">
        <v>4157</v>
      </c>
      <c r="N1573" t="s">
        <v>3003</v>
      </c>
      <c r="O1573" t="s">
        <v>748</v>
      </c>
      <c r="P1573">
        <v>369</v>
      </c>
      <c r="Q1573">
        <v>1607</v>
      </c>
      <c r="R1573">
        <v>1607</v>
      </c>
      <c r="U1573">
        <v>1607</v>
      </c>
      <c r="V1573">
        <v>1607</v>
      </c>
      <c r="W1573">
        <v>9999</v>
      </c>
      <c r="X1573" t="s">
        <v>89</v>
      </c>
      <c r="Y1573">
        <v>1</v>
      </c>
      <c r="Z1573">
        <f>ROUND(Table_hqolymsql14p_BridgeInventoryLocation_BRIDGEUNDERLOCATIONS[[#This Row],[VCMIN]] / 100, 0) * 12 + MOD(Table_hqolymsql14p_BridgeInventoryLocation_BRIDGEUNDERLOCATIONS[[#This Row],[VCMIN]], 100)</f>
        <v>199</v>
      </c>
      <c r="AA1573">
        <f>Table_hqolymsql14p_BridgeInventoryLocation_BRIDGEUNDERLOCATIONS[[#This Row],[VCMIN_Inches]]-3</f>
        <v>196</v>
      </c>
      <c r="AB157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574" spans="1:28" x14ac:dyDescent="0.3">
      <c r="A1574">
        <v>1573</v>
      </c>
      <c r="B1574" t="s">
        <v>2976</v>
      </c>
      <c r="C1574" t="s">
        <v>2977</v>
      </c>
      <c r="D1574" t="s">
        <v>2314</v>
      </c>
      <c r="E1574">
        <v>74.78</v>
      </c>
      <c r="G1574">
        <v>0</v>
      </c>
      <c r="H1574" t="s">
        <v>110</v>
      </c>
      <c r="I1574">
        <v>74.709999999999994</v>
      </c>
      <c r="J1574" t="s">
        <v>34</v>
      </c>
      <c r="K1574">
        <v>46.626503999999997</v>
      </c>
      <c r="L1574">
        <v>-122.93296599999999</v>
      </c>
      <c r="M1574" t="s">
        <v>2978</v>
      </c>
      <c r="N1574" t="s">
        <v>2979</v>
      </c>
      <c r="O1574" t="s">
        <v>113</v>
      </c>
      <c r="P1574">
        <v>149</v>
      </c>
      <c r="Q1574">
        <v>1702</v>
      </c>
      <c r="R1574">
        <v>1702</v>
      </c>
      <c r="S1574">
        <v>1702</v>
      </c>
      <c r="T1574">
        <v>1702</v>
      </c>
      <c r="U1574">
        <v>1700</v>
      </c>
      <c r="V1574">
        <v>1700</v>
      </c>
      <c r="W1574">
        <v>9999</v>
      </c>
      <c r="X1574" t="s">
        <v>38</v>
      </c>
      <c r="Y1574">
        <v>1</v>
      </c>
      <c r="Z1574">
        <f>ROUND(Table_hqolymsql14p_BridgeInventoryLocation_BRIDGEUNDERLOCATIONS[[#This Row],[VCMIN]] / 100, 0) * 12 + MOD(Table_hqolymsql14p_BridgeInventoryLocation_BRIDGEUNDERLOCATIONS[[#This Row],[VCMIN]], 100)</f>
        <v>206</v>
      </c>
      <c r="AA1574">
        <f>Table_hqolymsql14p_BridgeInventoryLocation_BRIDGEUNDERLOCATIONS[[#This Row],[VCMIN_Inches]]-3</f>
        <v>203</v>
      </c>
      <c r="AB1574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575" spans="1:28" x14ac:dyDescent="0.3">
      <c r="A1575">
        <v>1574</v>
      </c>
      <c r="B1575" t="s">
        <v>993</v>
      </c>
      <c r="C1575" t="s">
        <v>994</v>
      </c>
      <c r="D1575" t="s">
        <v>2314</v>
      </c>
      <c r="E1575">
        <v>14.05</v>
      </c>
      <c r="G1575">
        <v>0</v>
      </c>
      <c r="H1575" t="s">
        <v>207</v>
      </c>
      <c r="I1575">
        <v>14.09</v>
      </c>
      <c r="J1575" t="s">
        <v>34</v>
      </c>
      <c r="K1575">
        <v>47.782577000000003</v>
      </c>
      <c r="L1575">
        <v>-122.14471899999999</v>
      </c>
      <c r="M1575" t="s">
        <v>995</v>
      </c>
      <c r="N1575" t="s">
        <v>996</v>
      </c>
      <c r="O1575" t="s">
        <v>210</v>
      </c>
      <c r="P1575">
        <v>367</v>
      </c>
      <c r="Q1575">
        <v>2010</v>
      </c>
      <c r="R1575">
        <v>2010</v>
      </c>
      <c r="S1575">
        <v>2010</v>
      </c>
      <c r="T1575">
        <v>2010</v>
      </c>
      <c r="U1575">
        <v>1508</v>
      </c>
      <c r="V1575">
        <v>1508</v>
      </c>
      <c r="W1575">
        <v>9999</v>
      </c>
      <c r="X1575" t="s">
        <v>38</v>
      </c>
      <c r="Y1575">
        <v>1</v>
      </c>
      <c r="Z1575">
        <f>ROUND(Table_hqolymsql14p_BridgeInventoryLocation_BRIDGEUNDERLOCATIONS[[#This Row],[VCMIN]] / 100, 0) * 12 + MOD(Table_hqolymsql14p_BridgeInventoryLocation_BRIDGEUNDERLOCATIONS[[#This Row],[VCMIN]], 100)</f>
        <v>250</v>
      </c>
      <c r="AA1575">
        <f>Table_hqolymsql14p_BridgeInventoryLocation_BRIDGEUNDERLOCATIONS[[#This Row],[VCMIN_Inches]]-3</f>
        <v>247</v>
      </c>
      <c r="AB1575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576" spans="1:28" x14ac:dyDescent="0.3">
      <c r="A1576">
        <v>1575</v>
      </c>
      <c r="B1576" t="s">
        <v>1264</v>
      </c>
      <c r="C1576" t="s">
        <v>1265</v>
      </c>
      <c r="D1576" t="s">
        <v>2314</v>
      </c>
      <c r="E1576">
        <v>44.36</v>
      </c>
      <c r="G1576">
        <v>0</v>
      </c>
      <c r="H1576" t="s">
        <v>344</v>
      </c>
      <c r="I1576">
        <v>50.63</v>
      </c>
      <c r="J1576" t="s">
        <v>34</v>
      </c>
      <c r="K1576">
        <v>47.869171999999999</v>
      </c>
      <c r="L1576">
        <v>-122.277219</v>
      </c>
      <c r="M1576" t="s">
        <v>1266</v>
      </c>
      <c r="N1576" t="s">
        <v>679</v>
      </c>
      <c r="O1576" t="s">
        <v>347</v>
      </c>
      <c r="P1576">
        <v>218</v>
      </c>
      <c r="Q1576">
        <v>1805</v>
      </c>
      <c r="R1576">
        <v>1802</v>
      </c>
      <c r="S1576">
        <v>1805</v>
      </c>
      <c r="T1576">
        <v>1802</v>
      </c>
      <c r="U1576">
        <v>1804</v>
      </c>
      <c r="V1576">
        <v>1802</v>
      </c>
      <c r="W1576">
        <v>9999</v>
      </c>
      <c r="X1576" t="s">
        <v>38</v>
      </c>
      <c r="Y1576">
        <v>1</v>
      </c>
      <c r="Z1576">
        <f>ROUND(Table_hqolymsql14p_BridgeInventoryLocation_BRIDGEUNDERLOCATIONS[[#This Row],[VCMIN]] / 100, 0) * 12 + MOD(Table_hqolymsql14p_BridgeInventoryLocation_BRIDGEUNDERLOCATIONS[[#This Row],[VCMIN]], 100)</f>
        <v>218</v>
      </c>
      <c r="AA1576">
        <f>Table_hqolymsql14p_BridgeInventoryLocation_BRIDGEUNDERLOCATIONS[[#This Row],[VCMIN_Inches]]-3</f>
        <v>215</v>
      </c>
      <c r="AB1576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577" spans="1:28" x14ac:dyDescent="0.3">
      <c r="A1577">
        <v>1576</v>
      </c>
      <c r="B1577" t="s">
        <v>532</v>
      </c>
      <c r="C1577" t="s">
        <v>533</v>
      </c>
      <c r="D1577" t="s">
        <v>2314</v>
      </c>
      <c r="E1577">
        <v>0.30599999999999999</v>
      </c>
      <c r="G1577">
        <v>0</v>
      </c>
      <c r="H1577" t="s">
        <v>3334</v>
      </c>
      <c r="I1577">
        <v>0.31</v>
      </c>
      <c r="J1577" t="s">
        <v>34</v>
      </c>
      <c r="K1577">
        <v>47.579315000000001</v>
      </c>
      <c r="L1577">
        <v>-122.189605</v>
      </c>
      <c r="M1577" t="s">
        <v>4158</v>
      </c>
      <c r="N1577" t="s">
        <v>535</v>
      </c>
      <c r="O1577" t="s">
        <v>536</v>
      </c>
      <c r="P1577">
        <v>2996</v>
      </c>
      <c r="Q1577">
        <v>1906</v>
      </c>
      <c r="R1577">
        <v>1906</v>
      </c>
      <c r="S1577">
        <v>1906</v>
      </c>
      <c r="T1577">
        <v>1906</v>
      </c>
      <c r="W1577">
        <v>9999</v>
      </c>
      <c r="X1577" t="s">
        <v>3106</v>
      </c>
      <c r="Y1577">
        <v>1</v>
      </c>
      <c r="Z1577">
        <f>ROUND(Table_hqolymsql14p_BridgeInventoryLocation_BRIDGEUNDERLOCATIONS[[#This Row],[VCMIN]] / 100, 0) * 12 + MOD(Table_hqolymsql14p_BridgeInventoryLocation_BRIDGEUNDERLOCATIONS[[#This Row],[VCMIN]], 100)</f>
        <v>234</v>
      </c>
      <c r="AA1577">
        <f>Table_hqolymsql14p_BridgeInventoryLocation_BRIDGEUNDERLOCATIONS[[#This Row],[VCMIN_Inches]]-3</f>
        <v>231</v>
      </c>
      <c r="AB1577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1578" spans="1:28" x14ac:dyDescent="0.3">
      <c r="A1578">
        <v>1577</v>
      </c>
      <c r="B1578" t="s">
        <v>4159</v>
      </c>
      <c r="C1578" t="s">
        <v>4160</v>
      </c>
      <c r="D1578" t="s">
        <v>2314</v>
      </c>
      <c r="E1578">
        <v>0.08</v>
      </c>
      <c r="G1578">
        <v>0</v>
      </c>
      <c r="H1578" t="s">
        <v>4161</v>
      </c>
      <c r="I1578">
        <v>0.08</v>
      </c>
      <c r="J1578" t="s">
        <v>34</v>
      </c>
      <c r="K1578">
        <v>47.409669999999998</v>
      </c>
      <c r="L1578">
        <v>-120.300043</v>
      </c>
      <c r="M1578" t="s">
        <v>4162</v>
      </c>
      <c r="N1578" t="s">
        <v>3500</v>
      </c>
      <c r="O1578" t="s">
        <v>4163</v>
      </c>
      <c r="P1578">
        <v>130</v>
      </c>
      <c r="Q1578">
        <v>1708</v>
      </c>
      <c r="R1578">
        <v>1708</v>
      </c>
      <c r="S1578">
        <v>1708</v>
      </c>
      <c r="T1578">
        <v>1708</v>
      </c>
      <c r="W1578">
        <v>9999</v>
      </c>
      <c r="X1578" t="s">
        <v>38</v>
      </c>
      <c r="Y1578">
        <v>1</v>
      </c>
      <c r="Z1578">
        <f>ROUND(Table_hqolymsql14p_BridgeInventoryLocation_BRIDGEUNDERLOCATIONS[[#This Row],[VCMIN]] / 100, 0) * 12 + MOD(Table_hqolymsql14p_BridgeInventoryLocation_BRIDGEUNDERLOCATIONS[[#This Row],[VCMIN]], 100)</f>
        <v>212</v>
      </c>
      <c r="AA1578">
        <f>Table_hqolymsql14p_BridgeInventoryLocation_BRIDGEUNDERLOCATIONS[[#This Row],[VCMIN_Inches]]-3</f>
        <v>209</v>
      </c>
      <c r="AB1578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579" spans="1:28" x14ac:dyDescent="0.3">
      <c r="A1579">
        <v>1578</v>
      </c>
      <c r="B1579" t="s">
        <v>4164</v>
      </c>
      <c r="C1579" t="s">
        <v>4165</v>
      </c>
      <c r="D1579" t="s">
        <v>2314</v>
      </c>
      <c r="E1579">
        <v>0.20300000000000001</v>
      </c>
      <c r="G1579">
        <v>0</v>
      </c>
      <c r="H1579" t="s">
        <v>3732</v>
      </c>
      <c r="I1579">
        <v>0.2</v>
      </c>
      <c r="J1579" t="s">
        <v>34</v>
      </c>
      <c r="K1579">
        <v>47.590113000000002</v>
      </c>
      <c r="L1579">
        <v>-122.30713299999999</v>
      </c>
      <c r="M1579" t="s">
        <v>4166</v>
      </c>
      <c r="N1579" t="s">
        <v>426</v>
      </c>
      <c r="O1579" t="s">
        <v>3734</v>
      </c>
      <c r="P1579">
        <v>256</v>
      </c>
      <c r="W1579">
        <v>9999</v>
      </c>
      <c r="X1579" t="s">
        <v>38</v>
      </c>
      <c r="Y1579">
        <v>1</v>
      </c>
      <c r="Z1579">
        <f>ROUND(Table_hqolymsql14p_BridgeInventoryLocation_BRIDGEUNDERLOCATIONS[[#This Row],[VCMIN]] / 100, 0) * 12 + MOD(Table_hqolymsql14p_BridgeInventoryLocation_BRIDGEUNDERLOCATIONS[[#This Row],[VCMIN]], 100)</f>
        <v>0</v>
      </c>
      <c r="AA1579">
        <f>Table_hqolymsql14p_BridgeInventoryLocation_BRIDGEUNDERLOCATIONS[[#This Row],[VCMIN_Inches]]-3</f>
        <v>-3</v>
      </c>
      <c r="AB1579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1580" spans="1:28" x14ac:dyDescent="0.3">
      <c r="A1580">
        <v>1579</v>
      </c>
      <c r="B1580" t="s">
        <v>3735</v>
      </c>
      <c r="C1580" t="s">
        <v>3736</v>
      </c>
      <c r="D1580" t="s">
        <v>2314</v>
      </c>
      <c r="E1580">
        <v>0.29799999999999999</v>
      </c>
      <c r="G1580">
        <v>0</v>
      </c>
      <c r="H1580" t="s">
        <v>4167</v>
      </c>
      <c r="I1580">
        <v>0.3</v>
      </c>
      <c r="J1580" t="s">
        <v>34</v>
      </c>
      <c r="K1580">
        <v>46.260427999999997</v>
      </c>
      <c r="L1580">
        <v>-119.265052</v>
      </c>
      <c r="M1580" t="s">
        <v>4168</v>
      </c>
      <c r="N1580" t="s">
        <v>521</v>
      </c>
      <c r="O1580" t="s">
        <v>3739</v>
      </c>
      <c r="P1580">
        <v>248</v>
      </c>
      <c r="Q1580">
        <v>1804</v>
      </c>
      <c r="R1580">
        <v>1804</v>
      </c>
      <c r="S1580">
        <v>1804</v>
      </c>
      <c r="T1580">
        <v>1804</v>
      </c>
      <c r="W1580">
        <v>9999</v>
      </c>
      <c r="X1580" t="s">
        <v>38</v>
      </c>
      <c r="Y1580">
        <v>1</v>
      </c>
      <c r="Z1580">
        <f>ROUND(Table_hqolymsql14p_BridgeInventoryLocation_BRIDGEUNDERLOCATIONS[[#This Row],[VCMIN]] / 100, 0) * 12 + MOD(Table_hqolymsql14p_BridgeInventoryLocation_BRIDGEUNDERLOCATIONS[[#This Row],[VCMIN]], 100)</f>
        <v>220</v>
      </c>
      <c r="AA1580">
        <f>Table_hqolymsql14p_BridgeInventoryLocation_BRIDGEUNDERLOCATIONS[[#This Row],[VCMIN_Inches]]-3</f>
        <v>217</v>
      </c>
      <c r="AB1580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581" spans="1:28" x14ac:dyDescent="0.3">
      <c r="A1581">
        <v>1580</v>
      </c>
      <c r="B1581" t="s">
        <v>1426</v>
      </c>
      <c r="C1581" t="s">
        <v>1427</v>
      </c>
      <c r="D1581" t="s">
        <v>2314</v>
      </c>
      <c r="E1581">
        <v>1.073</v>
      </c>
      <c r="G1581">
        <v>0</v>
      </c>
      <c r="H1581" t="s">
        <v>4169</v>
      </c>
      <c r="I1581">
        <v>1.07</v>
      </c>
      <c r="J1581" t="s">
        <v>34</v>
      </c>
      <c r="K1581">
        <v>45.659581000000003</v>
      </c>
      <c r="L1581">
        <v>-122.5729</v>
      </c>
      <c r="M1581" t="s">
        <v>4170</v>
      </c>
      <c r="N1581" t="s">
        <v>1429</v>
      </c>
      <c r="O1581" t="s">
        <v>198</v>
      </c>
      <c r="P1581">
        <v>483</v>
      </c>
      <c r="Q1581">
        <v>2109</v>
      </c>
      <c r="R1581">
        <v>2109</v>
      </c>
      <c r="S1581">
        <v>2109</v>
      </c>
      <c r="T1581">
        <v>2109</v>
      </c>
      <c r="W1581">
        <v>9999</v>
      </c>
      <c r="X1581" t="s">
        <v>32</v>
      </c>
      <c r="Y1581">
        <v>1</v>
      </c>
      <c r="Z1581">
        <f>ROUND(Table_hqolymsql14p_BridgeInventoryLocation_BRIDGEUNDERLOCATIONS[[#This Row],[VCMIN]] / 100, 0) * 12 + MOD(Table_hqolymsql14p_BridgeInventoryLocation_BRIDGEUNDERLOCATIONS[[#This Row],[VCMIN]], 100)</f>
        <v>261</v>
      </c>
      <c r="AA1581">
        <f>Table_hqolymsql14p_BridgeInventoryLocation_BRIDGEUNDERLOCATIONS[[#This Row],[VCMIN_Inches]]-3</f>
        <v>258</v>
      </c>
      <c r="AB1581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1582" spans="1:28" x14ac:dyDescent="0.3">
      <c r="A1582">
        <v>1581</v>
      </c>
      <c r="B1582" t="s">
        <v>1928</v>
      </c>
      <c r="C1582" t="s">
        <v>1929</v>
      </c>
      <c r="D1582" t="s">
        <v>2314</v>
      </c>
      <c r="E1582">
        <v>0.373</v>
      </c>
      <c r="G1582">
        <v>0</v>
      </c>
      <c r="H1582" t="s">
        <v>4171</v>
      </c>
      <c r="I1582">
        <v>0.37</v>
      </c>
      <c r="J1582" t="s">
        <v>34</v>
      </c>
      <c r="K1582">
        <v>47.415582999999998</v>
      </c>
      <c r="L1582">
        <v>-121.585065</v>
      </c>
      <c r="M1582" t="s">
        <v>4172</v>
      </c>
      <c r="N1582" t="s">
        <v>1931</v>
      </c>
      <c r="O1582" t="s">
        <v>37</v>
      </c>
      <c r="P1582">
        <v>358</v>
      </c>
      <c r="Q1582">
        <v>1606</v>
      </c>
      <c r="R1582">
        <v>1606</v>
      </c>
      <c r="U1582">
        <v>1606</v>
      </c>
      <c r="V1582">
        <v>1606</v>
      </c>
      <c r="W1582">
        <v>9999</v>
      </c>
      <c r="X1582" t="s">
        <v>89</v>
      </c>
      <c r="Y1582">
        <v>1</v>
      </c>
      <c r="Z1582">
        <f>ROUND(Table_hqolymsql14p_BridgeInventoryLocation_BRIDGEUNDERLOCATIONS[[#This Row],[VCMIN]] / 100, 0) * 12 + MOD(Table_hqolymsql14p_BridgeInventoryLocation_BRIDGEUNDERLOCATIONS[[#This Row],[VCMIN]], 100)</f>
        <v>198</v>
      </c>
      <c r="AA1582">
        <f>Table_hqolymsql14p_BridgeInventoryLocation_BRIDGEUNDERLOCATIONS[[#This Row],[VCMIN_Inches]]-3</f>
        <v>195</v>
      </c>
      <c r="AB158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583" spans="1:28" x14ac:dyDescent="0.3">
      <c r="A1583">
        <v>1582</v>
      </c>
      <c r="B1583" t="s">
        <v>223</v>
      </c>
      <c r="C1583" t="s">
        <v>224</v>
      </c>
      <c r="D1583" t="s">
        <v>2314</v>
      </c>
      <c r="E1583">
        <v>1.58</v>
      </c>
      <c r="G1583">
        <v>0</v>
      </c>
      <c r="H1583" t="s">
        <v>110</v>
      </c>
      <c r="I1583">
        <v>1.58</v>
      </c>
      <c r="J1583" t="s">
        <v>34</v>
      </c>
      <c r="K1583">
        <v>45.638646000000001</v>
      </c>
      <c r="L1583">
        <v>-122.661779</v>
      </c>
      <c r="M1583" t="s">
        <v>225</v>
      </c>
      <c r="N1583" t="s">
        <v>226</v>
      </c>
      <c r="O1583" t="s">
        <v>113</v>
      </c>
      <c r="P1583">
        <v>253</v>
      </c>
      <c r="Q1583">
        <v>1611</v>
      </c>
      <c r="R1583">
        <v>1605</v>
      </c>
      <c r="S1583">
        <v>1611</v>
      </c>
      <c r="T1583">
        <v>1605</v>
      </c>
      <c r="U1583">
        <v>1706</v>
      </c>
      <c r="V1583">
        <v>1701</v>
      </c>
      <c r="W1583">
        <v>9999</v>
      </c>
      <c r="X1583" t="s">
        <v>38</v>
      </c>
      <c r="Y1583">
        <v>1</v>
      </c>
      <c r="Z1583">
        <f>ROUND(Table_hqolymsql14p_BridgeInventoryLocation_BRIDGEUNDERLOCATIONS[[#This Row],[VCMIN]] / 100, 0) * 12 + MOD(Table_hqolymsql14p_BridgeInventoryLocation_BRIDGEUNDERLOCATIONS[[#This Row],[VCMIN]], 100)</f>
        <v>197</v>
      </c>
      <c r="AA1583">
        <f>Table_hqolymsql14p_BridgeInventoryLocation_BRIDGEUNDERLOCATIONS[[#This Row],[VCMIN_Inches]]-3</f>
        <v>194</v>
      </c>
      <c r="AB1583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584" spans="1:28" x14ac:dyDescent="0.3">
      <c r="A1584">
        <v>1583</v>
      </c>
      <c r="B1584" t="s">
        <v>2452</v>
      </c>
      <c r="C1584" t="s">
        <v>2453</v>
      </c>
      <c r="D1584" t="s">
        <v>2314</v>
      </c>
      <c r="E1584">
        <v>20.59</v>
      </c>
      <c r="G1584">
        <v>0</v>
      </c>
      <c r="H1584" t="s">
        <v>33</v>
      </c>
      <c r="I1584">
        <v>22.52</v>
      </c>
      <c r="J1584" t="s">
        <v>34</v>
      </c>
      <c r="K1584">
        <v>47.526476000000002</v>
      </c>
      <c r="L1584">
        <v>-121.939168</v>
      </c>
      <c r="M1584" t="s">
        <v>2454</v>
      </c>
      <c r="N1584" t="s">
        <v>2455</v>
      </c>
      <c r="O1584" t="s">
        <v>37</v>
      </c>
      <c r="P1584">
        <v>284</v>
      </c>
      <c r="Q1584">
        <v>1610</v>
      </c>
      <c r="R1584">
        <v>1604</v>
      </c>
      <c r="S1584">
        <v>1610</v>
      </c>
      <c r="T1584">
        <v>1604</v>
      </c>
      <c r="U1584">
        <v>1703</v>
      </c>
      <c r="V1584">
        <v>1609</v>
      </c>
      <c r="W1584">
        <v>9999</v>
      </c>
      <c r="X1584" t="s">
        <v>38</v>
      </c>
      <c r="Y1584">
        <v>1</v>
      </c>
      <c r="Z1584">
        <f>ROUND(Table_hqolymsql14p_BridgeInventoryLocation_BRIDGEUNDERLOCATIONS[[#This Row],[VCMIN]] / 100, 0) * 12 + MOD(Table_hqolymsql14p_BridgeInventoryLocation_BRIDGEUNDERLOCATIONS[[#This Row],[VCMIN]], 100)</f>
        <v>196</v>
      </c>
      <c r="AA1584">
        <f>Table_hqolymsql14p_BridgeInventoryLocation_BRIDGEUNDERLOCATIONS[[#This Row],[VCMIN_Inches]]-3</f>
        <v>193</v>
      </c>
      <c r="AB158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585" spans="1:28" x14ac:dyDescent="0.3">
      <c r="A1585">
        <v>1584</v>
      </c>
      <c r="B1585" t="s">
        <v>807</v>
      </c>
      <c r="C1585" t="s">
        <v>808</v>
      </c>
      <c r="D1585" t="s">
        <v>2314</v>
      </c>
      <c r="E1585">
        <v>0.25</v>
      </c>
      <c r="G1585">
        <v>0</v>
      </c>
      <c r="H1585" t="s">
        <v>4173</v>
      </c>
      <c r="I1585">
        <v>0.25</v>
      </c>
      <c r="J1585" t="s">
        <v>34</v>
      </c>
      <c r="K1585">
        <v>47.470348999999999</v>
      </c>
      <c r="L1585">
        <v>-122.331456</v>
      </c>
      <c r="M1585" t="s">
        <v>4174</v>
      </c>
      <c r="N1585" t="s">
        <v>810</v>
      </c>
      <c r="O1585" t="s">
        <v>161</v>
      </c>
      <c r="P1585">
        <v>241</v>
      </c>
      <c r="Q1585">
        <v>1704</v>
      </c>
      <c r="R1585">
        <v>1704</v>
      </c>
      <c r="S1585">
        <v>1704</v>
      </c>
      <c r="T1585">
        <v>1704</v>
      </c>
      <c r="W1585">
        <v>9999</v>
      </c>
      <c r="X1585" t="s">
        <v>89</v>
      </c>
      <c r="Y1585">
        <v>1</v>
      </c>
      <c r="Z1585">
        <f>ROUND(Table_hqolymsql14p_BridgeInventoryLocation_BRIDGEUNDERLOCATIONS[[#This Row],[VCMIN]] / 100, 0) * 12 + MOD(Table_hqolymsql14p_BridgeInventoryLocation_BRIDGEUNDERLOCATIONS[[#This Row],[VCMIN]], 100)</f>
        <v>208</v>
      </c>
      <c r="AA1585">
        <f>Table_hqolymsql14p_BridgeInventoryLocation_BRIDGEUNDERLOCATIONS[[#This Row],[VCMIN_Inches]]-3</f>
        <v>205</v>
      </c>
      <c r="AB1585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586" spans="1:28" x14ac:dyDescent="0.3">
      <c r="A1586">
        <v>1585</v>
      </c>
      <c r="B1586" t="s">
        <v>1928</v>
      </c>
      <c r="C1586" t="s">
        <v>1929</v>
      </c>
      <c r="D1586" t="s">
        <v>2314</v>
      </c>
      <c r="E1586">
        <v>40.68</v>
      </c>
      <c r="G1586">
        <v>0</v>
      </c>
      <c r="H1586" t="s">
        <v>33</v>
      </c>
      <c r="I1586">
        <v>42.29</v>
      </c>
      <c r="J1586" t="s">
        <v>34</v>
      </c>
      <c r="K1586">
        <v>47.415382000000001</v>
      </c>
      <c r="L1586">
        <v>-121.58565</v>
      </c>
      <c r="M1586" t="s">
        <v>1930</v>
      </c>
      <c r="N1586" t="s">
        <v>1931</v>
      </c>
      <c r="O1586" t="s">
        <v>37</v>
      </c>
      <c r="P1586">
        <v>358</v>
      </c>
      <c r="Q1586">
        <v>1606</v>
      </c>
      <c r="R1586">
        <v>1606</v>
      </c>
      <c r="S1586">
        <v>1606</v>
      </c>
      <c r="T1586">
        <v>1606</v>
      </c>
      <c r="U1586">
        <v>1606</v>
      </c>
      <c r="V1586">
        <v>1606</v>
      </c>
      <c r="W1586">
        <v>9999</v>
      </c>
      <c r="X1586" t="s">
        <v>38</v>
      </c>
      <c r="Y1586">
        <v>1</v>
      </c>
      <c r="Z1586">
        <f>ROUND(Table_hqolymsql14p_BridgeInventoryLocation_BRIDGEUNDERLOCATIONS[[#This Row],[VCMIN]] / 100, 0) * 12 + MOD(Table_hqolymsql14p_BridgeInventoryLocation_BRIDGEUNDERLOCATIONS[[#This Row],[VCMIN]], 100)</f>
        <v>198</v>
      </c>
      <c r="AA1586">
        <f>Table_hqolymsql14p_BridgeInventoryLocation_BRIDGEUNDERLOCATIONS[[#This Row],[VCMIN_Inches]]-3</f>
        <v>195</v>
      </c>
      <c r="AB158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587" spans="1:28" x14ac:dyDescent="0.3">
      <c r="A1587">
        <v>1586</v>
      </c>
      <c r="B1587" t="s">
        <v>796</v>
      </c>
      <c r="C1587" t="s">
        <v>797</v>
      </c>
      <c r="D1587" t="s">
        <v>2314</v>
      </c>
      <c r="E1587">
        <v>1.97</v>
      </c>
      <c r="G1587">
        <v>0</v>
      </c>
      <c r="H1587" t="s">
        <v>751</v>
      </c>
      <c r="I1587">
        <v>1.97</v>
      </c>
      <c r="J1587" t="s">
        <v>34</v>
      </c>
      <c r="K1587">
        <v>47.922446999999998</v>
      </c>
      <c r="L1587">
        <v>-122.26057299999999</v>
      </c>
      <c r="M1587" t="s">
        <v>798</v>
      </c>
      <c r="N1587" t="s">
        <v>270</v>
      </c>
      <c r="O1587" t="s">
        <v>799</v>
      </c>
      <c r="P1587">
        <v>246</v>
      </c>
      <c r="Q1587">
        <v>1601</v>
      </c>
      <c r="R1587">
        <v>1601</v>
      </c>
      <c r="S1587">
        <v>1601</v>
      </c>
      <c r="T1587">
        <v>1601</v>
      </c>
      <c r="U1587">
        <v>1601</v>
      </c>
      <c r="V1587">
        <v>1601</v>
      </c>
      <c r="W1587">
        <v>9999</v>
      </c>
      <c r="X1587" t="s">
        <v>38</v>
      </c>
      <c r="Y1587">
        <v>1</v>
      </c>
      <c r="Z1587">
        <f>ROUND(Table_hqolymsql14p_BridgeInventoryLocation_BRIDGEUNDERLOCATIONS[[#This Row],[VCMIN]] / 100, 0) * 12 + MOD(Table_hqolymsql14p_BridgeInventoryLocation_BRIDGEUNDERLOCATIONS[[#This Row],[VCMIN]], 100)</f>
        <v>193</v>
      </c>
      <c r="AA1587">
        <f>Table_hqolymsql14p_BridgeInventoryLocation_BRIDGEUNDERLOCATIONS[[#This Row],[VCMIN_Inches]]-3</f>
        <v>190</v>
      </c>
      <c r="AB158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588" spans="1:28" x14ac:dyDescent="0.3">
      <c r="A1588">
        <v>1587</v>
      </c>
      <c r="B1588" t="s">
        <v>2087</v>
      </c>
      <c r="C1588" t="s">
        <v>2088</v>
      </c>
      <c r="D1588" t="s">
        <v>2314</v>
      </c>
      <c r="E1588">
        <v>33.46</v>
      </c>
      <c r="G1588">
        <v>0</v>
      </c>
      <c r="H1588" t="s">
        <v>344</v>
      </c>
      <c r="I1588">
        <v>39.72</v>
      </c>
      <c r="J1588" t="s">
        <v>34</v>
      </c>
      <c r="K1588">
        <v>47.723388999999997</v>
      </c>
      <c r="L1588">
        <v>-122.34496900000001</v>
      </c>
      <c r="M1588" t="s">
        <v>345</v>
      </c>
      <c r="N1588" t="s">
        <v>426</v>
      </c>
      <c r="O1588" t="s">
        <v>2089</v>
      </c>
      <c r="P1588">
        <v>231</v>
      </c>
      <c r="Q1588">
        <v>1607</v>
      </c>
      <c r="R1588">
        <v>1606</v>
      </c>
      <c r="S1588">
        <v>1607</v>
      </c>
      <c r="T1588">
        <v>1606</v>
      </c>
      <c r="U1588">
        <v>1610</v>
      </c>
      <c r="V1588">
        <v>1608</v>
      </c>
      <c r="W1588">
        <v>9999</v>
      </c>
      <c r="X1588" t="s">
        <v>38</v>
      </c>
      <c r="Y1588">
        <v>1</v>
      </c>
      <c r="Z1588">
        <f>ROUND(Table_hqolymsql14p_BridgeInventoryLocation_BRIDGEUNDERLOCATIONS[[#This Row],[VCMIN]] / 100, 0) * 12 + MOD(Table_hqolymsql14p_BridgeInventoryLocation_BRIDGEUNDERLOCATIONS[[#This Row],[VCMIN]], 100)</f>
        <v>198</v>
      </c>
      <c r="AA1588">
        <f>Table_hqolymsql14p_BridgeInventoryLocation_BRIDGEUNDERLOCATIONS[[#This Row],[VCMIN_Inches]]-3</f>
        <v>195</v>
      </c>
      <c r="AB158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589" spans="1:28" x14ac:dyDescent="0.3">
      <c r="A1589">
        <v>1588</v>
      </c>
      <c r="B1589" t="s">
        <v>2075</v>
      </c>
      <c r="C1589" t="s">
        <v>2076</v>
      </c>
      <c r="D1589" t="s">
        <v>2314</v>
      </c>
      <c r="E1589">
        <v>6.1</v>
      </c>
      <c r="G1589">
        <v>0</v>
      </c>
      <c r="H1589" t="s">
        <v>1061</v>
      </c>
      <c r="I1589">
        <v>8.09</v>
      </c>
      <c r="J1589" t="s">
        <v>34</v>
      </c>
      <c r="K1589">
        <v>47.578842999999999</v>
      </c>
      <c r="L1589">
        <v>-122.21273600000001</v>
      </c>
      <c r="M1589" t="s">
        <v>4175</v>
      </c>
      <c r="N1589" t="s">
        <v>2078</v>
      </c>
      <c r="O1589" t="s">
        <v>37</v>
      </c>
      <c r="P1589">
        <v>255</v>
      </c>
      <c r="Q1589">
        <v>2508</v>
      </c>
      <c r="R1589">
        <v>2508</v>
      </c>
      <c r="S1589">
        <v>2508</v>
      </c>
      <c r="T1589">
        <v>2508</v>
      </c>
      <c r="W1589">
        <v>9999</v>
      </c>
      <c r="X1589" t="s">
        <v>89</v>
      </c>
      <c r="Y1589">
        <v>1</v>
      </c>
      <c r="Z1589">
        <f>ROUND(Table_hqolymsql14p_BridgeInventoryLocation_BRIDGEUNDERLOCATIONS[[#This Row],[VCMIN]] / 100, 0) * 12 + MOD(Table_hqolymsql14p_BridgeInventoryLocation_BRIDGEUNDERLOCATIONS[[#This Row],[VCMIN]], 100)</f>
        <v>308</v>
      </c>
      <c r="AA1589">
        <f>Table_hqolymsql14p_BridgeInventoryLocation_BRIDGEUNDERLOCATIONS[[#This Row],[VCMIN_Inches]]-3</f>
        <v>305</v>
      </c>
      <c r="AB1589">
        <f>(TRUNC((Table_hqolymsql14p_BridgeInventoryLocation_BRIDGEUNDERLOCATIONS[[#This Row],[Reported Inches]]/12))*100) + MOD(Table_hqolymsql14p_BridgeInventoryLocation_BRIDGEUNDERLOCATIONS[[#This Row],[Reported Inches]], 12)</f>
        <v>2505</v>
      </c>
    </row>
    <row r="1590" spans="1:28" x14ac:dyDescent="0.3">
      <c r="A1590">
        <v>1589</v>
      </c>
      <c r="B1590" t="s">
        <v>1336</v>
      </c>
      <c r="C1590" t="s">
        <v>1337</v>
      </c>
      <c r="D1590" t="s">
        <v>2314</v>
      </c>
      <c r="E1590">
        <v>3.7530000000000001</v>
      </c>
      <c r="G1590">
        <v>0</v>
      </c>
      <c r="H1590" t="s">
        <v>120</v>
      </c>
      <c r="I1590">
        <v>3.75</v>
      </c>
      <c r="J1590" t="s">
        <v>34</v>
      </c>
      <c r="K1590">
        <v>46.258678000000003</v>
      </c>
      <c r="L1590">
        <v>-119.287876</v>
      </c>
      <c r="M1590" t="s">
        <v>1338</v>
      </c>
      <c r="N1590" t="s">
        <v>1339</v>
      </c>
      <c r="O1590" t="s">
        <v>1340</v>
      </c>
      <c r="P1590">
        <v>500</v>
      </c>
      <c r="Q1590">
        <v>2609</v>
      </c>
      <c r="R1590">
        <v>2609</v>
      </c>
      <c r="S1590">
        <v>2609</v>
      </c>
      <c r="T1590">
        <v>2609</v>
      </c>
      <c r="U1590">
        <v>2503</v>
      </c>
      <c r="V1590">
        <v>2404</v>
      </c>
      <c r="W1590">
        <v>9999</v>
      </c>
      <c r="X1590" t="s">
        <v>38</v>
      </c>
      <c r="Y1590">
        <v>1</v>
      </c>
      <c r="Z1590">
        <f>ROUND(Table_hqolymsql14p_BridgeInventoryLocation_BRIDGEUNDERLOCATIONS[[#This Row],[VCMIN]] / 100, 0) * 12 + MOD(Table_hqolymsql14p_BridgeInventoryLocation_BRIDGEUNDERLOCATIONS[[#This Row],[VCMIN]], 100)</f>
        <v>321</v>
      </c>
      <c r="AA1590">
        <f>Table_hqolymsql14p_BridgeInventoryLocation_BRIDGEUNDERLOCATIONS[[#This Row],[VCMIN_Inches]]-3</f>
        <v>318</v>
      </c>
      <c r="AB1590">
        <f>(TRUNC((Table_hqolymsql14p_BridgeInventoryLocation_BRIDGEUNDERLOCATIONS[[#This Row],[Reported Inches]]/12))*100) + MOD(Table_hqolymsql14p_BridgeInventoryLocation_BRIDGEUNDERLOCATIONS[[#This Row],[Reported Inches]], 12)</f>
        <v>2606</v>
      </c>
    </row>
    <row r="1591" spans="1:28" x14ac:dyDescent="0.3">
      <c r="A1591">
        <v>1590</v>
      </c>
      <c r="B1591" t="s">
        <v>771</v>
      </c>
      <c r="C1591" t="s">
        <v>772</v>
      </c>
      <c r="D1591" t="s">
        <v>2314</v>
      </c>
      <c r="E1591">
        <v>50.08</v>
      </c>
      <c r="G1591">
        <v>0</v>
      </c>
      <c r="H1591" t="s">
        <v>92</v>
      </c>
      <c r="I1591">
        <v>50.11</v>
      </c>
      <c r="J1591" t="s">
        <v>34</v>
      </c>
      <c r="K1591">
        <v>46.416142999999998</v>
      </c>
      <c r="L1591">
        <v>-120.314178</v>
      </c>
      <c r="M1591" t="s">
        <v>773</v>
      </c>
      <c r="N1591" t="s">
        <v>774</v>
      </c>
      <c r="O1591" t="s">
        <v>95</v>
      </c>
      <c r="P1591">
        <v>238</v>
      </c>
      <c r="Q1591">
        <v>1703</v>
      </c>
      <c r="R1591">
        <v>1611</v>
      </c>
      <c r="S1591">
        <v>1703</v>
      </c>
      <c r="T1591">
        <v>1611</v>
      </c>
      <c r="U1591">
        <v>1705</v>
      </c>
      <c r="V1591">
        <v>1701</v>
      </c>
      <c r="W1591">
        <v>9999</v>
      </c>
      <c r="X1591" t="s">
        <v>38</v>
      </c>
      <c r="Y1591">
        <v>1</v>
      </c>
      <c r="Z1591">
        <f>ROUND(Table_hqolymsql14p_BridgeInventoryLocation_BRIDGEUNDERLOCATIONS[[#This Row],[VCMIN]] / 100, 0) * 12 + MOD(Table_hqolymsql14p_BridgeInventoryLocation_BRIDGEUNDERLOCATIONS[[#This Row],[VCMIN]], 100)</f>
        <v>203</v>
      </c>
      <c r="AA1591">
        <f>Table_hqolymsql14p_BridgeInventoryLocation_BRIDGEUNDERLOCATIONS[[#This Row],[VCMIN_Inches]]-3</f>
        <v>200</v>
      </c>
      <c r="AB159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592" spans="1:28" x14ac:dyDescent="0.3">
      <c r="A1592">
        <v>1591</v>
      </c>
      <c r="B1592" t="s">
        <v>1964</v>
      </c>
      <c r="C1592" t="s">
        <v>1965</v>
      </c>
      <c r="D1592" t="s">
        <v>2314</v>
      </c>
      <c r="E1592">
        <v>66.44</v>
      </c>
      <c r="G1592">
        <v>0</v>
      </c>
      <c r="H1592" t="s">
        <v>110</v>
      </c>
      <c r="I1592">
        <v>66.37</v>
      </c>
      <c r="J1592" t="s">
        <v>34</v>
      </c>
      <c r="K1592">
        <v>46.517935000000001</v>
      </c>
      <c r="L1592">
        <v>-122.876504</v>
      </c>
      <c r="M1592" t="s">
        <v>1966</v>
      </c>
      <c r="N1592" t="s">
        <v>1967</v>
      </c>
      <c r="O1592" t="s">
        <v>113</v>
      </c>
      <c r="P1592">
        <v>166</v>
      </c>
      <c r="Q1592">
        <v>1701</v>
      </c>
      <c r="R1592">
        <v>1701</v>
      </c>
      <c r="S1592">
        <v>1701</v>
      </c>
      <c r="T1592">
        <v>1701</v>
      </c>
      <c r="U1592">
        <v>1610</v>
      </c>
      <c r="V1592">
        <v>1610</v>
      </c>
      <c r="W1592">
        <v>9999</v>
      </c>
      <c r="X1592" t="s">
        <v>38</v>
      </c>
      <c r="Y1592">
        <v>1</v>
      </c>
      <c r="Z1592">
        <f>ROUND(Table_hqolymsql14p_BridgeInventoryLocation_BRIDGEUNDERLOCATIONS[[#This Row],[VCMIN]] / 100, 0) * 12 + MOD(Table_hqolymsql14p_BridgeInventoryLocation_BRIDGEUNDERLOCATIONS[[#This Row],[VCMIN]], 100)</f>
        <v>205</v>
      </c>
      <c r="AA1592">
        <f>Table_hqolymsql14p_BridgeInventoryLocation_BRIDGEUNDERLOCATIONS[[#This Row],[VCMIN_Inches]]-3</f>
        <v>202</v>
      </c>
      <c r="AB159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593" spans="1:28" x14ac:dyDescent="0.3">
      <c r="A1593">
        <v>1592</v>
      </c>
      <c r="B1593" t="s">
        <v>2949</v>
      </c>
      <c r="C1593" t="s">
        <v>2950</v>
      </c>
      <c r="D1593" t="s">
        <v>2314</v>
      </c>
      <c r="E1593">
        <v>37.81</v>
      </c>
      <c r="G1593">
        <v>0</v>
      </c>
      <c r="H1593" t="s">
        <v>92</v>
      </c>
      <c r="I1593">
        <v>37.840000000000003</v>
      </c>
      <c r="J1593" t="s">
        <v>34</v>
      </c>
      <c r="K1593">
        <v>46.540762999999998</v>
      </c>
      <c r="L1593">
        <v>-120.47109500000001</v>
      </c>
      <c r="M1593" t="s">
        <v>2951</v>
      </c>
      <c r="N1593" t="s">
        <v>1694</v>
      </c>
      <c r="O1593" t="s">
        <v>95</v>
      </c>
      <c r="P1593">
        <v>258</v>
      </c>
      <c r="Q1593">
        <v>1604</v>
      </c>
      <c r="R1593">
        <v>1604</v>
      </c>
      <c r="S1593">
        <v>1604</v>
      </c>
      <c r="T1593">
        <v>1604</v>
      </c>
      <c r="U1593">
        <v>1605</v>
      </c>
      <c r="V1593">
        <v>1605</v>
      </c>
      <c r="W1593">
        <v>9999</v>
      </c>
      <c r="X1593" t="s">
        <v>38</v>
      </c>
      <c r="Y1593">
        <v>1</v>
      </c>
      <c r="Z1593">
        <f>ROUND(Table_hqolymsql14p_BridgeInventoryLocation_BRIDGEUNDERLOCATIONS[[#This Row],[VCMIN]] / 100, 0) * 12 + MOD(Table_hqolymsql14p_BridgeInventoryLocation_BRIDGEUNDERLOCATIONS[[#This Row],[VCMIN]], 100)</f>
        <v>196</v>
      </c>
      <c r="AA1593">
        <f>Table_hqolymsql14p_BridgeInventoryLocation_BRIDGEUNDERLOCATIONS[[#This Row],[VCMIN_Inches]]-3</f>
        <v>193</v>
      </c>
      <c r="AB159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594" spans="1:28" x14ac:dyDescent="0.3">
      <c r="A1594">
        <v>1593</v>
      </c>
      <c r="B1594" t="s">
        <v>1418</v>
      </c>
      <c r="C1594" t="s">
        <v>1419</v>
      </c>
      <c r="D1594" t="s">
        <v>2314</v>
      </c>
      <c r="E1594">
        <v>179.35</v>
      </c>
      <c r="G1594">
        <v>0</v>
      </c>
      <c r="H1594" t="s">
        <v>110</v>
      </c>
      <c r="I1594">
        <v>179.29</v>
      </c>
      <c r="J1594" t="s">
        <v>34</v>
      </c>
      <c r="K1594">
        <v>47.799484999999997</v>
      </c>
      <c r="L1594">
        <v>-122.314322</v>
      </c>
      <c r="M1594" t="s">
        <v>1420</v>
      </c>
      <c r="N1594" t="s">
        <v>1421</v>
      </c>
      <c r="O1594" t="s">
        <v>113</v>
      </c>
      <c r="P1594">
        <v>338</v>
      </c>
      <c r="Q1594">
        <v>1805</v>
      </c>
      <c r="R1594">
        <v>1510</v>
      </c>
      <c r="S1594">
        <v>1805</v>
      </c>
      <c r="T1594">
        <v>1510</v>
      </c>
      <c r="U1594">
        <v>2108</v>
      </c>
      <c r="V1594">
        <v>1903</v>
      </c>
      <c r="W1594">
        <v>9999</v>
      </c>
      <c r="X1594" t="s">
        <v>38</v>
      </c>
      <c r="Y1594">
        <v>1</v>
      </c>
      <c r="Z1594">
        <f>ROUND(Table_hqolymsql14p_BridgeInventoryLocation_BRIDGEUNDERLOCATIONS[[#This Row],[VCMIN]] / 100, 0) * 12 + MOD(Table_hqolymsql14p_BridgeInventoryLocation_BRIDGEUNDERLOCATIONS[[#This Row],[VCMIN]], 100)</f>
        <v>190</v>
      </c>
      <c r="AA1594">
        <f>Table_hqolymsql14p_BridgeInventoryLocation_BRIDGEUNDERLOCATIONS[[#This Row],[VCMIN_Inches]]-3</f>
        <v>187</v>
      </c>
      <c r="AB1594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595" spans="1:28" x14ac:dyDescent="0.3">
      <c r="A1595">
        <v>1594</v>
      </c>
      <c r="B1595" t="s">
        <v>4176</v>
      </c>
      <c r="C1595" t="s">
        <v>4177</v>
      </c>
      <c r="D1595" t="s">
        <v>2314</v>
      </c>
      <c r="E1595">
        <v>37.82</v>
      </c>
      <c r="G1595">
        <v>0</v>
      </c>
      <c r="H1595" t="s">
        <v>4178</v>
      </c>
      <c r="I1595">
        <v>37.82</v>
      </c>
      <c r="J1595" t="s">
        <v>34</v>
      </c>
      <c r="K1595">
        <v>47.097276999999998</v>
      </c>
      <c r="L1595">
        <v>-118.66753300000001</v>
      </c>
      <c r="M1595" t="s">
        <v>4179</v>
      </c>
      <c r="N1595" t="s">
        <v>37</v>
      </c>
      <c r="O1595" t="s">
        <v>2158</v>
      </c>
      <c r="P1595">
        <v>171</v>
      </c>
      <c r="Q1595">
        <v>1609</v>
      </c>
      <c r="R1595">
        <v>1609</v>
      </c>
      <c r="S1595">
        <v>1609</v>
      </c>
      <c r="T1595">
        <v>1609</v>
      </c>
      <c r="W1595">
        <v>9999</v>
      </c>
      <c r="X1595" t="s">
        <v>38</v>
      </c>
      <c r="Y1595">
        <v>1</v>
      </c>
      <c r="Z1595">
        <f>ROUND(Table_hqolymsql14p_BridgeInventoryLocation_BRIDGEUNDERLOCATIONS[[#This Row],[VCMIN]] / 100, 0) * 12 + MOD(Table_hqolymsql14p_BridgeInventoryLocation_BRIDGEUNDERLOCATIONS[[#This Row],[VCMIN]], 100)</f>
        <v>201</v>
      </c>
      <c r="AA1595">
        <f>Table_hqolymsql14p_BridgeInventoryLocation_BRIDGEUNDERLOCATIONS[[#This Row],[VCMIN_Inches]]-3</f>
        <v>198</v>
      </c>
      <c r="AB159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596" spans="1:28" x14ac:dyDescent="0.3">
      <c r="A1596">
        <v>1595</v>
      </c>
      <c r="B1596" t="s">
        <v>1233</v>
      </c>
      <c r="C1596" t="s">
        <v>1234</v>
      </c>
      <c r="D1596" t="s">
        <v>2314</v>
      </c>
      <c r="E1596">
        <v>0.03</v>
      </c>
      <c r="G1596">
        <v>0</v>
      </c>
      <c r="H1596" t="s">
        <v>2781</v>
      </c>
      <c r="I1596">
        <v>0.03</v>
      </c>
      <c r="J1596" t="s">
        <v>34</v>
      </c>
      <c r="K1596">
        <v>45.623184999999999</v>
      </c>
      <c r="L1596">
        <v>-122.671181</v>
      </c>
      <c r="M1596" t="s">
        <v>4180</v>
      </c>
      <c r="N1596" t="s">
        <v>298</v>
      </c>
      <c r="O1596" t="s">
        <v>113</v>
      </c>
      <c r="P1596">
        <v>228</v>
      </c>
      <c r="Q1596">
        <v>1709</v>
      </c>
      <c r="R1596">
        <v>1709</v>
      </c>
      <c r="S1596">
        <v>1709</v>
      </c>
      <c r="T1596">
        <v>1709</v>
      </c>
      <c r="W1596">
        <v>9999</v>
      </c>
      <c r="X1596" t="s">
        <v>89</v>
      </c>
      <c r="Y1596">
        <v>1</v>
      </c>
      <c r="Z1596">
        <f>ROUND(Table_hqolymsql14p_BridgeInventoryLocation_BRIDGEUNDERLOCATIONS[[#This Row],[VCMIN]] / 100, 0) * 12 + MOD(Table_hqolymsql14p_BridgeInventoryLocation_BRIDGEUNDERLOCATIONS[[#This Row],[VCMIN]], 100)</f>
        <v>213</v>
      </c>
      <c r="AA1596">
        <f>Table_hqolymsql14p_BridgeInventoryLocation_BRIDGEUNDERLOCATIONS[[#This Row],[VCMIN_Inches]]-3</f>
        <v>210</v>
      </c>
      <c r="AB1596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597" spans="1:28" x14ac:dyDescent="0.3">
      <c r="A1597">
        <v>1596</v>
      </c>
      <c r="B1597" t="s">
        <v>1408</v>
      </c>
      <c r="C1597" t="s">
        <v>1409</v>
      </c>
      <c r="D1597" t="s">
        <v>2314</v>
      </c>
      <c r="E1597">
        <v>72.86</v>
      </c>
      <c r="G1597">
        <v>0</v>
      </c>
      <c r="H1597" t="s">
        <v>68</v>
      </c>
      <c r="I1597">
        <v>66.3</v>
      </c>
      <c r="J1597" t="s">
        <v>34</v>
      </c>
      <c r="K1597">
        <v>46.790657000000003</v>
      </c>
      <c r="L1597">
        <v>-118.749779</v>
      </c>
      <c r="M1597" t="s">
        <v>1410</v>
      </c>
      <c r="N1597" t="s">
        <v>1411</v>
      </c>
      <c r="O1597" t="s">
        <v>237</v>
      </c>
      <c r="P1597">
        <v>258</v>
      </c>
      <c r="Q1597">
        <v>1900</v>
      </c>
      <c r="R1597">
        <v>1805</v>
      </c>
      <c r="S1597">
        <v>1900</v>
      </c>
      <c r="T1597">
        <v>1805</v>
      </c>
      <c r="U1597">
        <v>1611</v>
      </c>
      <c r="V1597">
        <v>1609</v>
      </c>
      <c r="W1597">
        <v>9999</v>
      </c>
      <c r="X1597" t="s">
        <v>38</v>
      </c>
      <c r="Y1597">
        <v>1</v>
      </c>
      <c r="Z1597">
        <f>ROUND(Table_hqolymsql14p_BridgeInventoryLocation_BRIDGEUNDERLOCATIONS[[#This Row],[VCMIN]] / 100, 0) * 12 + MOD(Table_hqolymsql14p_BridgeInventoryLocation_BRIDGEUNDERLOCATIONS[[#This Row],[VCMIN]], 100)</f>
        <v>221</v>
      </c>
      <c r="AA1597">
        <f>Table_hqolymsql14p_BridgeInventoryLocation_BRIDGEUNDERLOCATIONS[[#This Row],[VCMIN_Inches]]-3</f>
        <v>218</v>
      </c>
      <c r="AB1597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598" spans="1:28" x14ac:dyDescent="0.3">
      <c r="A1598">
        <v>1597</v>
      </c>
      <c r="B1598" t="s">
        <v>4181</v>
      </c>
      <c r="C1598" t="s">
        <v>4182</v>
      </c>
      <c r="D1598" t="s">
        <v>2314</v>
      </c>
      <c r="E1598">
        <v>0.159</v>
      </c>
      <c r="G1598">
        <v>0</v>
      </c>
      <c r="H1598" t="s">
        <v>4183</v>
      </c>
      <c r="I1598">
        <v>0.16</v>
      </c>
      <c r="J1598" t="s">
        <v>34</v>
      </c>
      <c r="K1598">
        <v>46.622259999999997</v>
      </c>
      <c r="L1598">
        <v>-120.56372399999999</v>
      </c>
      <c r="M1598" t="s">
        <v>4184</v>
      </c>
      <c r="N1598" t="s">
        <v>365</v>
      </c>
      <c r="O1598" t="s">
        <v>4185</v>
      </c>
      <c r="P1598">
        <v>397</v>
      </c>
      <c r="Q1598">
        <v>2303</v>
      </c>
      <c r="R1598">
        <v>2303</v>
      </c>
      <c r="U1598">
        <v>2303</v>
      </c>
      <c r="V1598">
        <v>2303</v>
      </c>
      <c r="W1598">
        <v>9999</v>
      </c>
      <c r="X1598" t="s">
        <v>38</v>
      </c>
      <c r="Y1598">
        <v>1</v>
      </c>
      <c r="Z1598">
        <f>ROUND(Table_hqolymsql14p_BridgeInventoryLocation_BRIDGEUNDERLOCATIONS[[#This Row],[VCMIN]] / 100, 0) * 12 + MOD(Table_hqolymsql14p_BridgeInventoryLocation_BRIDGEUNDERLOCATIONS[[#This Row],[VCMIN]], 100)</f>
        <v>279</v>
      </c>
      <c r="AA1598">
        <f>Table_hqolymsql14p_BridgeInventoryLocation_BRIDGEUNDERLOCATIONS[[#This Row],[VCMIN_Inches]]-3</f>
        <v>276</v>
      </c>
      <c r="AB1598">
        <f>(TRUNC((Table_hqolymsql14p_BridgeInventoryLocation_BRIDGEUNDERLOCATIONS[[#This Row],[Reported Inches]]/12))*100) + MOD(Table_hqolymsql14p_BridgeInventoryLocation_BRIDGEUNDERLOCATIONS[[#This Row],[Reported Inches]], 12)</f>
        <v>2300</v>
      </c>
    </row>
    <row r="1599" spans="1:28" x14ac:dyDescent="0.3">
      <c r="A1599">
        <v>1598</v>
      </c>
      <c r="B1599" t="s">
        <v>870</v>
      </c>
      <c r="C1599" t="s">
        <v>871</v>
      </c>
      <c r="D1599" t="s">
        <v>2314</v>
      </c>
      <c r="E1599">
        <v>0.66</v>
      </c>
      <c r="G1599">
        <v>0</v>
      </c>
      <c r="H1599" t="s">
        <v>3628</v>
      </c>
      <c r="I1599">
        <v>0.66</v>
      </c>
      <c r="J1599" t="s">
        <v>89</v>
      </c>
      <c r="K1599">
        <v>46.633060999999998</v>
      </c>
      <c r="L1599">
        <v>-120.52005800000001</v>
      </c>
      <c r="M1599" t="s">
        <v>4186</v>
      </c>
      <c r="N1599" t="s">
        <v>873</v>
      </c>
      <c r="O1599" t="s">
        <v>874</v>
      </c>
      <c r="P1599">
        <v>196</v>
      </c>
      <c r="Q1599">
        <v>1707</v>
      </c>
      <c r="R1599">
        <v>1707</v>
      </c>
      <c r="S1599">
        <v>1707</v>
      </c>
      <c r="T1599">
        <v>1707</v>
      </c>
      <c r="W1599">
        <v>9999</v>
      </c>
      <c r="X1599" t="s">
        <v>89</v>
      </c>
      <c r="Y1599">
        <v>1</v>
      </c>
      <c r="Z1599">
        <f>ROUND(Table_hqolymsql14p_BridgeInventoryLocation_BRIDGEUNDERLOCATIONS[[#This Row],[VCMIN]] / 100, 0) * 12 + MOD(Table_hqolymsql14p_BridgeInventoryLocation_BRIDGEUNDERLOCATIONS[[#This Row],[VCMIN]], 100)</f>
        <v>211</v>
      </c>
      <c r="AA1599">
        <f>Table_hqolymsql14p_BridgeInventoryLocation_BRIDGEUNDERLOCATIONS[[#This Row],[VCMIN_Inches]]-3</f>
        <v>208</v>
      </c>
      <c r="AB1599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600" spans="1:28" x14ac:dyDescent="0.3">
      <c r="A1600">
        <v>1599</v>
      </c>
      <c r="B1600" t="s">
        <v>889</v>
      </c>
      <c r="C1600" t="s">
        <v>890</v>
      </c>
      <c r="D1600" t="s">
        <v>2314</v>
      </c>
      <c r="E1600">
        <v>162.87</v>
      </c>
      <c r="G1600">
        <v>0</v>
      </c>
      <c r="H1600" t="s">
        <v>33</v>
      </c>
      <c r="I1600">
        <v>164.59</v>
      </c>
      <c r="J1600" t="s">
        <v>34</v>
      </c>
      <c r="K1600">
        <v>47.103873</v>
      </c>
      <c r="L1600">
        <v>-119.557518</v>
      </c>
      <c r="M1600" t="s">
        <v>891</v>
      </c>
      <c r="N1600" t="s">
        <v>892</v>
      </c>
      <c r="O1600" t="s">
        <v>37</v>
      </c>
      <c r="P1600">
        <v>203</v>
      </c>
      <c r="Q1600">
        <v>1707</v>
      </c>
      <c r="R1600">
        <v>1703</v>
      </c>
      <c r="S1600">
        <v>1707</v>
      </c>
      <c r="T1600">
        <v>1703</v>
      </c>
      <c r="U1600">
        <v>1702</v>
      </c>
      <c r="V1600">
        <v>1700</v>
      </c>
      <c r="W1600">
        <v>9999</v>
      </c>
      <c r="X1600" t="s">
        <v>38</v>
      </c>
      <c r="Y1600">
        <v>1</v>
      </c>
      <c r="Z1600">
        <f>ROUND(Table_hqolymsql14p_BridgeInventoryLocation_BRIDGEUNDERLOCATIONS[[#This Row],[VCMIN]] / 100, 0) * 12 + MOD(Table_hqolymsql14p_BridgeInventoryLocation_BRIDGEUNDERLOCATIONS[[#This Row],[VCMIN]], 100)</f>
        <v>207</v>
      </c>
      <c r="AA1600">
        <f>Table_hqolymsql14p_BridgeInventoryLocation_BRIDGEUNDERLOCATIONS[[#This Row],[VCMIN_Inches]]-3</f>
        <v>204</v>
      </c>
      <c r="AB1600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601" spans="1:28" x14ac:dyDescent="0.3">
      <c r="A1601">
        <v>1600</v>
      </c>
      <c r="B1601" t="s">
        <v>4187</v>
      </c>
      <c r="C1601" t="s">
        <v>4188</v>
      </c>
      <c r="D1601" t="s">
        <v>2314</v>
      </c>
      <c r="E1601">
        <v>0.104</v>
      </c>
      <c r="G1601">
        <v>0</v>
      </c>
      <c r="H1601" t="s">
        <v>4189</v>
      </c>
      <c r="I1601">
        <v>0.1</v>
      </c>
      <c r="J1601" t="s">
        <v>34</v>
      </c>
      <c r="K1601">
        <v>47.486882000000001</v>
      </c>
      <c r="L1601">
        <v>-122.277894</v>
      </c>
      <c r="M1601" t="s">
        <v>4190</v>
      </c>
      <c r="N1601" t="s">
        <v>278</v>
      </c>
      <c r="O1601" t="s">
        <v>4191</v>
      </c>
      <c r="P1601">
        <v>2702</v>
      </c>
      <c r="Q1601">
        <v>2306</v>
      </c>
      <c r="R1601">
        <v>2306</v>
      </c>
      <c r="U1601">
        <v>2306</v>
      </c>
      <c r="V1601">
        <v>2306</v>
      </c>
      <c r="X1601" t="s">
        <v>38</v>
      </c>
      <c r="Y1601">
        <v>1</v>
      </c>
      <c r="Z1601">
        <f>ROUND(Table_hqolymsql14p_BridgeInventoryLocation_BRIDGEUNDERLOCATIONS[[#This Row],[VCMIN]] / 100, 0) * 12 + MOD(Table_hqolymsql14p_BridgeInventoryLocation_BRIDGEUNDERLOCATIONS[[#This Row],[VCMIN]], 100)</f>
        <v>282</v>
      </c>
      <c r="AA1601">
        <f>Table_hqolymsql14p_BridgeInventoryLocation_BRIDGEUNDERLOCATIONS[[#This Row],[VCMIN_Inches]]-3</f>
        <v>279</v>
      </c>
      <c r="AB1601">
        <f>(TRUNC((Table_hqolymsql14p_BridgeInventoryLocation_BRIDGEUNDERLOCATIONS[[#This Row],[Reported Inches]]/12))*100) + MOD(Table_hqolymsql14p_BridgeInventoryLocation_BRIDGEUNDERLOCATIONS[[#This Row],[Reported Inches]], 12)</f>
        <v>2303</v>
      </c>
    </row>
    <row r="1602" spans="1:28" x14ac:dyDescent="0.3">
      <c r="A1602">
        <v>1601</v>
      </c>
      <c r="B1602" t="s">
        <v>2211</v>
      </c>
      <c r="C1602" t="s">
        <v>2212</v>
      </c>
      <c r="D1602" t="s">
        <v>2314</v>
      </c>
      <c r="E1602">
        <v>12.01</v>
      </c>
      <c r="G1602">
        <v>0</v>
      </c>
      <c r="H1602" t="s">
        <v>207</v>
      </c>
      <c r="I1602">
        <v>12.06</v>
      </c>
      <c r="J1602" t="s">
        <v>34</v>
      </c>
      <c r="K1602">
        <v>47.758077</v>
      </c>
      <c r="L1602">
        <v>-122.164052</v>
      </c>
      <c r="M1602" t="s">
        <v>2213</v>
      </c>
      <c r="N1602" t="s">
        <v>2214</v>
      </c>
      <c r="O1602" t="s">
        <v>210</v>
      </c>
      <c r="P1602">
        <v>265</v>
      </c>
      <c r="Q1602">
        <v>1705</v>
      </c>
      <c r="R1602">
        <v>1705</v>
      </c>
      <c r="S1602">
        <v>1705</v>
      </c>
      <c r="T1602">
        <v>1705</v>
      </c>
      <c r="U1602">
        <v>1705</v>
      </c>
      <c r="V1602">
        <v>1705</v>
      </c>
      <c r="W1602">
        <v>9999</v>
      </c>
      <c r="X1602" t="s">
        <v>38</v>
      </c>
      <c r="Y1602">
        <v>1</v>
      </c>
      <c r="Z1602">
        <f>ROUND(Table_hqolymsql14p_BridgeInventoryLocation_BRIDGEUNDERLOCATIONS[[#This Row],[VCMIN]] / 100, 0) * 12 + MOD(Table_hqolymsql14p_BridgeInventoryLocation_BRIDGEUNDERLOCATIONS[[#This Row],[VCMIN]], 100)</f>
        <v>209</v>
      </c>
      <c r="AA1602">
        <f>Table_hqolymsql14p_BridgeInventoryLocation_BRIDGEUNDERLOCATIONS[[#This Row],[VCMIN_Inches]]-3</f>
        <v>206</v>
      </c>
      <c r="AB1602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603" spans="1:28" x14ac:dyDescent="0.3">
      <c r="A1603">
        <v>1602</v>
      </c>
      <c r="B1603" t="s">
        <v>3265</v>
      </c>
      <c r="C1603" t="s">
        <v>3266</v>
      </c>
      <c r="D1603" t="s">
        <v>2314</v>
      </c>
      <c r="E1603">
        <v>0.504</v>
      </c>
      <c r="G1603">
        <v>0</v>
      </c>
      <c r="H1603" t="s">
        <v>3956</v>
      </c>
      <c r="I1603">
        <v>0.5</v>
      </c>
      <c r="J1603" t="s">
        <v>34</v>
      </c>
      <c r="K1603">
        <v>46.248614000000003</v>
      </c>
      <c r="L1603">
        <v>-119.12655700000001</v>
      </c>
      <c r="M1603" t="s">
        <v>3957</v>
      </c>
      <c r="N1603" t="s">
        <v>3168</v>
      </c>
      <c r="O1603" t="s">
        <v>123</v>
      </c>
      <c r="P1603">
        <v>326</v>
      </c>
      <c r="Q1603">
        <v>1701</v>
      </c>
      <c r="R1603">
        <v>1701</v>
      </c>
      <c r="S1603">
        <v>1701</v>
      </c>
      <c r="T1603">
        <v>1701</v>
      </c>
      <c r="W1603">
        <v>9999</v>
      </c>
      <c r="X1603" t="s">
        <v>89</v>
      </c>
      <c r="Y1603">
        <v>1</v>
      </c>
      <c r="Z1603">
        <f>ROUND(Table_hqolymsql14p_BridgeInventoryLocation_BRIDGEUNDERLOCATIONS[[#This Row],[VCMIN]] / 100, 0) * 12 + MOD(Table_hqolymsql14p_BridgeInventoryLocation_BRIDGEUNDERLOCATIONS[[#This Row],[VCMIN]], 100)</f>
        <v>205</v>
      </c>
      <c r="AA1603">
        <f>Table_hqolymsql14p_BridgeInventoryLocation_BRIDGEUNDERLOCATIONS[[#This Row],[VCMIN_Inches]]-3</f>
        <v>202</v>
      </c>
      <c r="AB1603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604" spans="1:28" x14ac:dyDescent="0.3">
      <c r="A1604">
        <v>1603</v>
      </c>
      <c r="B1604" t="s">
        <v>389</v>
      </c>
      <c r="C1604" t="s">
        <v>390</v>
      </c>
      <c r="D1604" t="s">
        <v>2314</v>
      </c>
      <c r="E1604">
        <v>0.45</v>
      </c>
      <c r="G1604">
        <v>0</v>
      </c>
      <c r="H1604" t="s">
        <v>3537</v>
      </c>
      <c r="I1604">
        <v>0.45</v>
      </c>
      <c r="J1604" t="s">
        <v>34</v>
      </c>
      <c r="K1604">
        <v>47.646025999999999</v>
      </c>
      <c r="L1604">
        <v>-122.134637</v>
      </c>
      <c r="M1604" t="s">
        <v>4192</v>
      </c>
      <c r="N1604" t="s">
        <v>393</v>
      </c>
      <c r="O1604" t="s">
        <v>394</v>
      </c>
      <c r="P1604">
        <v>219</v>
      </c>
      <c r="Q1604">
        <v>1708</v>
      </c>
      <c r="R1604">
        <v>1708</v>
      </c>
      <c r="S1604">
        <v>1708</v>
      </c>
      <c r="T1604">
        <v>1708</v>
      </c>
      <c r="W1604">
        <v>9999</v>
      </c>
      <c r="X1604" t="s">
        <v>89</v>
      </c>
      <c r="Y1604">
        <v>1</v>
      </c>
      <c r="Z1604">
        <f>ROUND(Table_hqolymsql14p_BridgeInventoryLocation_BRIDGEUNDERLOCATIONS[[#This Row],[VCMIN]] / 100, 0) * 12 + MOD(Table_hqolymsql14p_BridgeInventoryLocation_BRIDGEUNDERLOCATIONS[[#This Row],[VCMIN]], 100)</f>
        <v>212</v>
      </c>
      <c r="AA1604">
        <f>Table_hqolymsql14p_BridgeInventoryLocation_BRIDGEUNDERLOCATIONS[[#This Row],[VCMIN_Inches]]-3</f>
        <v>209</v>
      </c>
      <c r="AB1604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605" spans="1:28" x14ac:dyDescent="0.3">
      <c r="A1605">
        <v>1604</v>
      </c>
      <c r="B1605" t="s">
        <v>1005</v>
      </c>
      <c r="C1605" t="s">
        <v>1006</v>
      </c>
      <c r="D1605" t="s">
        <v>2314</v>
      </c>
      <c r="E1605">
        <v>7.6999999999999999E-2</v>
      </c>
      <c r="G1605">
        <v>0</v>
      </c>
      <c r="H1605" t="s">
        <v>3788</v>
      </c>
      <c r="I1605">
        <v>0.08</v>
      </c>
      <c r="J1605" t="s">
        <v>34</v>
      </c>
      <c r="K1605">
        <v>46.215026000000002</v>
      </c>
      <c r="L1605">
        <v>-119.74460500000001</v>
      </c>
      <c r="M1605" t="s">
        <v>4193</v>
      </c>
      <c r="N1605" t="s">
        <v>444</v>
      </c>
      <c r="O1605" t="s">
        <v>1007</v>
      </c>
      <c r="P1605">
        <v>414</v>
      </c>
      <c r="Q1605">
        <v>1607</v>
      </c>
      <c r="R1605">
        <v>1607</v>
      </c>
      <c r="S1605">
        <v>1607</v>
      </c>
      <c r="T1605">
        <v>1607</v>
      </c>
      <c r="W1605">
        <v>9999</v>
      </c>
      <c r="X1605" t="s">
        <v>645</v>
      </c>
      <c r="Y1605">
        <v>1</v>
      </c>
      <c r="Z1605">
        <f>ROUND(Table_hqolymsql14p_BridgeInventoryLocation_BRIDGEUNDERLOCATIONS[[#This Row],[VCMIN]] / 100, 0) * 12 + MOD(Table_hqolymsql14p_BridgeInventoryLocation_BRIDGEUNDERLOCATIONS[[#This Row],[VCMIN]], 100)</f>
        <v>199</v>
      </c>
      <c r="AA1605">
        <f>Table_hqolymsql14p_BridgeInventoryLocation_BRIDGEUNDERLOCATIONS[[#This Row],[VCMIN_Inches]]-3</f>
        <v>196</v>
      </c>
      <c r="AB160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606" spans="1:28" x14ac:dyDescent="0.3">
      <c r="A1606">
        <v>1605</v>
      </c>
      <c r="B1606" t="s">
        <v>932</v>
      </c>
      <c r="C1606" t="s">
        <v>933</v>
      </c>
      <c r="D1606" t="s">
        <v>2314</v>
      </c>
      <c r="E1606">
        <v>0.33</v>
      </c>
      <c r="G1606">
        <v>0</v>
      </c>
      <c r="H1606" t="s">
        <v>4194</v>
      </c>
      <c r="I1606">
        <v>0.33</v>
      </c>
      <c r="J1606" t="s">
        <v>34</v>
      </c>
      <c r="K1606">
        <v>47.634779000000002</v>
      </c>
      <c r="L1606">
        <v>-122.143064</v>
      </c>
      <c r="M1606" t="s">
        <v>4195</v>
      </c>
      <c r="N1606" t="s">
        <v>935</v>
      </c>
      <c r="O1606" t="s">
        <v>394</v>
      </c>
      <c r="P1606">
        <v>325</v>
      </c>
      <c r="Q1606">
        <v>1806</v>
      </c>
      <c r="R1606">
        <v>1805</v>
      </c>
      <c r="U1606">
        <v>1806</v>
      </c>
      <c r="V1606">
        <v>1805</v>
      </c>
      <c r="W1606">
        <v>9999</v>
      </c>
      <c r="X1606" t="s">
        <v>239</v>
      </c>
      <c r="Y1606">
        <v>1</v>
      </c>
      <c r="Z1606">
        <f>ROUND(Table_hqolymsql14p_BridgeInventoryLocation_BRIDGEUNDERLOCATIONS[[#This Row],[VCMIN]] / 100, 0) * 12 + MOD(Table_hqolymsql14p_BridgeInventoryLocation_BRIDGEUNDERLOCATIONS[[#This Row],[VCMIN]], 100)</f>
        <v>221</v>
      </c>
      <c r="AA1606">
        <f>Table_hqolymsql14p_BridgeInventoryLocation_BRIDGEUNDERLOCATIONS[[#This Row],[VCMIN_Inches]]-3</f>
        <v>218</v>
      </c>
      <c r="AB1606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1607" spans="1:28" x14ac:dyDescent="0.3">
      <c r="A1607">
        <v>1606</v>
      </c>
      <c r="B1607" t="s">
        <v>4196</v>
      </c>
      <c r="C1607" t="s">
        <v>4197</v>
      </c>
      <c r="D1607" t="s">
        <v>2314</v>
      </c>
      <c r="E1607">
        <v>0.46200000000000002</v>
      </c>
      <c r="G1607">
        <v>0</v>
      </c>
      <c r="H1607" t="s">
        <v>4198</v>
      </c>
      <c r="I1607">
        <v>0.46</v>
      </c>
      <c r="J1607" t="s">
        <v>34</v>
      </c>
      <c r="K1607">
        <v>47.159939999999999</v>
      </c>
      <c r="L1607">
        <v>-122.483571</v>
      </c>
      <c r="M1607" t="s">
        <v>4199</v>
      </c>
      <c r="N1607" t="s">
        <v>4200</v>
      </c>
      <c r="O1607" t="s">
        <v>178</v>
      </c>
      <c r="P1607">
        <v>64</v>
      </c>
      <c r="Q1607">
        <v>1702</v>
      </c>
      <c r="R1607">
        <v>1702</v>
      </c>
      <c r="U1607">
        <v>1702</v>
      </c>
      <c r="V1607">
        <v>1702</v>
      </c>
      <c r="W1607">
        <v>9999</v>
      </c>
      <c r="X1607" t="s">
        <v>38</v>
      </c>
      <c r="Y1607">
        <v>1</v>
      </c>
      <c r="Z1607">
        <f>ROUND(Table_hqolymsql14p_BridgeInventoryLocation_BRIDGEUNDERLOCATIONS[[#This Row],[VCMIN]] / 100, 0) * 12 + MOD(Table_hqolymsql14p_BridgeInventoryLocation_BRIDGEUNDERLOCATIONS[[#This Row],[VCMIN]], 100)</f>
        <v>206</v>
      </c>
      <c r="AA1607">
        <f>Table_hqolymsql14p_BridgeInventoryLocation_BRIDGEUNDERLOCATIONS[[#This Row],[VCMIN_Inches]]-3</f>
        <v>203</v>
      </c>
      <c r="AB1607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608" spans="1:28" x14ac:dyDescent="0.3">
      <c r="A1608">
        <v>1607</v>
      </c>
      <c r="B1608" t="s">
        <v>4201</v>
      </c>
      <c r="C1608" t="s">
        <v>4202</v>
      </c>
      <c r="D1608" t="s">
        <v>2314</v>
      </c>
      <c r="E1608">
        <v>0.187</v>
      </c>
      <c r="G1608">
        <v>0</v>
      </c>
      <c r="H1608" t="s">
        <v>4183</v>
      </c>
      <c r="I1608">
        <v>0.19</v>
      </c>
      <c r="J1608" t="s">
        <v>34</v>
      </c>
      <c r="K1608">
        <v>46.622472000000002</v>
      </c>
      <c r="L1608">
        <v>-120.564221</v>
      </c>
      <c r="M1608" t="s">
        <v>4184</v>
      </c>
      <c r="N1608" t="s">
        <v>365</v>
      </c>
      <c r="O1608" t="s">
        <v>2522</v>
      </c>
      <c r="P1608">
        <v>446</v>
      </c>
      <c r="Q1608">
        <v>2103</v>
      </c>
      <c r="R1608">
        <v>2103</v>
      </c>
      <c r="U1608">
        <v>2103</v>
      </c>
      <c r="V1608">
        <v>2103</v>
      </c>
      <c r="W1608">
        <v>9999</v>
      </c>
      <c r="X1608" t="s">
        <v>38</v>
      </c>
      <c r="Y1608">
        <v>1</v>
      </c>
      <c r="Z1608">
        <f>ROUND(Table_hqolymsql14p_BridgeInventoryLocation_BRIDGEUNDERLOCATIONS[[#This Row],[VCMIN]] / 100, 0) * 12 + MOD(Table_hqolymsql14p_BridgeInventoryLocation_BRIDGEUNDERLOCATIONS[[#This Row],[VCMIN]], 100)</f>
        <v>255</v>
      </c>
      <c r="AA1608">
        <f>Table_hqolymsql14p_BridgeInventoryLocation_BRIDGEUNDERLOCATIONS[[#This Row],[VCMIN_Inches]]-3</f>
        <v>252</v>
      </c>
      <c r="AB1608">
        <f>(TRUNC((Table_hqolymsql14p_BridgeInventoryLocation_BRIDGEUNDERLOCATIONS[[#This Row],[Reported Inches]]/12))*100) + MOD(Table_hqolymsql14p_BridgeInventoryLocation_BRIDGEUNDERLOCATIONS[[#This Row],[Reported Inches]], 12)</f>
        <v>2100</v>
      </c>
    </row>
    <row r="1609" spans="1:28" x14ac:dyDescent="0.3">
      <c r="A1609">
        <v>1608</v>
      </c>
      <c r="B1609" t="s">
        <v>4203</v>
      </c>
      <c r="C1609" t="s">
        <v>4204</v>
      </c>
      <c r="D1609" t="s">
        <v>2314</v>
      </c>
      <c r="E1609">
        <v>0.02</v>
      </c>
      <c r="G1609">
        <v>0</v>
      </c>
      <c r="H1609" t="s">
        <v>3318</v>
      </c>
      <c r="I1609">
        <v>0.02</v>
      </c>
      <c r="J1609" t="s">
        <v>34</v>
      </c>
      <c r="K1609">
        <v>47.579802999999998</v>
      </c>
      <c r="L1609">
        <v>-122.14233400000001</v>
      </c>
      <c r="M1609" t="s">
        <v>4205</v>
      </c>
      <c r="N1609" t="s">
        <v>4206</v>
      </c>
      <c r="O1609" t="s">
        <v>4207</v>
      </c>
      <c r="P1609">
        <v>1095</v>
      </c>
      <c r="Q1609">
        <v>1607</v>
      </c>
      <c r="R1609">
        <v>1607</v>
      </c>
      <c r="U1609">
        <v>1607</v>
      </c>
      <c r="V1609">
        <v>1607</v>
      </c>
      <c r="W1609">
        <v>9999</v>
      </c>
      <c r="X1609" t="s">
        <v>38</v>
      </c>
      <c r="Y1609">
        <v>1</v>
      </c>
      <c r="Z1609">
        <f>ROUND(Table_hqolymsql14p_BridgeInventoryLocation_BRIDGEUNDERLOCATIONS[[#This Row],[VCMIN]] / 100, 0) * 12 + MOD(Table_hqolymsql14p_BridgeInventoryLocation_BRIDGEUNDERLOCATIONS[[#This Row],[VCMIN]], 100)</f>
        <v>199</v>
      </c>
      <c r="AA1609">
        <f>Table_hqolymsql14p_BridgeInventoryLocation_BRIDGEUNDERLOCATIONS[[#This Row],[VCMIN_Inches]]-3</f>
        <v>196</v>
      </c>
      <c r="AB160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610" spans="1:28" x14ac:dyDescent="0.3">
      <c r="A1610">
        <v>1609</v>
      </c>
      <c r="B1610" t="s">
        <v>1170</v>
      </c>
      <c r="C1610" t="s">
        <v>1171</v>
      </c>
      <c r="D1610" t="s">
        <v>2314</v>
      </c>
      <c r="E1610">
        <v>6.9000000000000006E-2</v>
      </c>
      <c r="G1610">
        <v>0</v>
      </c>
      <c r="H1610" t="s">
        <v>2319</v>
      </c>
      <c r="I1610">
        <v>7.0000000000000007E-2</v>
      </c>
      <c r="J1610" t="s">
        <v>34</v>
      </c>
      <c r="K1610">
        <v>47.230491999999998</v>
      </c>
      <c r="L1610">
        <v>-122.443246</v>
      </c>
      <c r="M1610" t="s">
        <v>3321</v>
      </c>
      <c r="N1610" t="s">
        <v>1173</v>
      </c>
      <c r="O1610" t="s">
        <v>113</v>
      </c>
      <c r="P1610">
        <v>391</v>
      </c>
      <c r="Q1610">
        <v>1806</v>
      </c>
      <c r="R1610">
        <v>1708</v>
      </c>
      <c r="S1610">
        <v>1806</v>
      </c>
      <c r="T1610">
        <v>1708</v>
      </c>
      <c r="W1610">
        <v>9999</v>
      </c>
      <c r="X1610" t="s">
        <v>89</v>
      </c>
      <c r="Y1610">
        <v>1</v>
      </c>
      <c r="Z1610">
        <f>ROUND(Table_hqolymsql14p_BridgeInventoryLocation_BRIDGEUNDERLOCATIONS[[#This Row],[VCMIN]] / 100, 0) * 12 + MOD(Table_hqolymsql14p_BridgeInventoryLocation_BRIDGEUNDERLOCATIONS[[#This Row],[VCMIN]], 100)</f>
        <v>212</v>
      </c>
      <c r="AA1610">
        <f>Table_hqolymsql14p_BridgeInventoryLocation_BRIDGEUNDERLOCATIONS[[#This Row],[VCMIN_Inches]]-3</f>
        <v>209</v>
      </c>
      <c r="AB1610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611" spans="1:28" x14ac:dyDescent="0.3">
      <c r="A1611">
        <v>1610</v>
      </c>
      <c r="B1611" t="s">
        <v>1091</v>
      </c>
      <c r="C1611" t="s">
        <v>1092</v>
      </c>
      <c r="D1611" t="s">
        <v>2314</v>
      </c>
      <c r="E1611">
        <v>9.6470000000000002</v>
      </c>
      <c r="G1611">
        <v>0</v>
      </c>
      <c r="H1611" t="s">
        <v>391</v>
      </c>
      <c r="I1611">
        <v>9.66</v>
      </c>
      <c r="J1611" t="s">
        <v>34</v>
      </c>
      <c r="K1611">
        <v>47.639183000000003</v>
      </c>
      <c r="L1611">
        <v>-122.135757</v>
      </c>
      <c r="M1611" t="s">
        <v>1093</v>
      </c>
      <c r="N1611" t="s">
        <v>1094</v>
      </c>
      <c r="O1611" t="s">
        <v>394</v>
      </c>
      <c r="P1611">
        <v>315</v>
      </c>
      <c r="Q1611">
        <v>1801</v>
      </c>
      <c r="R1611">
        <v>1801</v>
      </c>
      <c r="S1611">
        <v>1801</v>
      </c>
      <c r="T1611">
        <v>1801</v>
      </c>
      <c r="U1611">
        <v>1703</v>
      </c>
      <c r="V1611">
        <v>1703</v>
      </c>
      <c r="W1611">
        <v>9999</v>
      </c>
      <c r="X1611" t="s">
        <v>38</v>
      </c>
      <c r="Y1611">
        <v>1</v>
      </c>
      <c r="Z1611">
        <f>ROUND(Table_hqolymsql14p_BridgeInventoryLocation_BRIDGEUNDERLOCATIONS[[#This Row],[VCMIN]] / 100, 0) * 12 + MOD(Table_hqolymsql14p_BridgeInventoryLocation_BRIDGEUNDERLOCATIONS[[#This Row],[VCMIN]], 100)</f>
        <v>217</v>
      </c>
      <c r="AA1611">
        <f>Table_hqolymsql14p_BridgeInventoryLocation_BRIDGEUNDERLOCATIONS[[#This Row],[VCMIN_Inches]]-3</f>
        <v>214</v>
      </c>
      <c r="AB1611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612" spans="1:28" x14ac:dyDescent="0.3">
      <c r="A1612">
        <v>1611</v>
      </c>
      <c r="B1612" t="s">
        <v>1720</v>
      </c>
      <c r="C1612" t="s">
        <v>1721</v>
      </c>
      <c r="D1612" t="s">
        <v>2314</v>
      </c>
      <c r="E1612">
        <v>5.0199999999999996</v>
      </c>
      <c r="G1612">
        <v>0</v>
      </c>
      <c r="H1612" t="s">
        <v>1061</v>
      </c>
      <c r="I1612">
        <v>7.01</v>
      </c>
      <c r="J1612" t="s">
        <v>34</v>
      </c>
      <c r="K1612">
        <v>47.587651999999999</v>
      </c>
      <c r="L1612">
        <v>-122.23168</v>
      </c>
      <c r="M1612" t="s">
        <v>4208</v>
      </c>
      <c r="N1612" t="s">
        <v>1723</v>
      </c>
      <c r="O1612" t="s">
        <v>37</v>
      </c>
      <c r="P1612">
        <v>384</v>
      </c>
      <c r="Q1612">
        <v>2208</v>
      </c>
      <c r="R1612">
        <v>2208</v>
      </c>
      <c r="S1612">
        <v>2208</v>
      </c>
      <c r="T1612">
        <v>2208</v>
      </c>
      <c r="W1612">
        <v>9999</v>
      </c>
      <c r="X1612" t="s">
        <v>89</v>
      </c>
      <c r="Y1612">
        <v>1</v>
      </c>
      <c r="Z1612">
        <f>ROUND(Table_hqolymsql14p_BridgeInventoryLocation_BRIDGEUNDERLOCATIONS[[#This Row],[VCMIN]] / 100, 0) * 12 + MOD(Table_hqolymsql14p_BridgeInventoryLocation_BRIDGEUNDERLOCATIONS[[#This Row],[VCMIN]], 100)</f>
        <v>272</v>
      </c>
      <c r="AA1612">
        <f>Table_hqolymsql14p_BridgeInventoryLocation_BRIDGEUNDERLOCATIONS[[#This Row],[VCMIN_Inches]]-3</f>
        <v>269</v>
      </c>
      <c r="AB1612">
        <f>(TRUNC((Table_hqolymsql14p_BridgeInventoryLocation_BRIDGEUNDERLOCATIONS[[#This Row],[Reported Inches]]/12))*100) + MOD(Table_hqolymsql14p_BridgeInventoryLocation_BRIDGEUNDERLOCATIONS[[#This Row],[Reported Inches]], 12)</f>
        <v>2205</v>
      </c>
    </row>
    <row r="1613" spans="1:28" x14ac:dyDescent="0.3">
      <c r="A1613">
        <v>1612</v>
      </c>
      <c r="B1613" t="s">
        <v>1503</v>
      </c>
      <c r="C1613" t="s">
        <v>1504</v>
      </c>
      <c r="D1613" t="s">
        <v>2314</v>
      </c>
      <c r="E1613">
        <v>1.157</v>
      </c>
      <c r="G1613">
        <v>0</v>
      </c>
      <c r="H1613" t="s">
        <v>3890</v>
      </c>
      <c r="I1613">
        <v>1.1599999999999999</v>
      </c>
      <c r="J1613" t="s">
        <v>34</v>
      </c>
      <c r="K1613">
        <v>45.605007999999998</v>
      </c>
      <c r="L1613">
        <v>-122.55575399999999</v>
      </c>
      <c r="M1613" t="s">
        <v>4209</v>
      </c>
      <c r="N1613" t="s">
        <v>540</v>
      </c>
      <c r="O1613" t="s">
        <v>298</v>
      </c>
      <c r="P1613">
        <v>276</v>
      </c>
      <c r="Q1613">
        <v>1808</v>
      </c>
      <c r="R1613">
        <v>1808</v>
      </c>
      <c r="U1613">
        <v>1808</v>
      </c>
      <c r="V1613">
        <v>1808</v>
      </c>
      <c r="W1613">
        <v>9999</v>
      </c>
      <c r="X1613" t="s">
        <v>89</v>
      </c>
      <c r="Y1613">
        <v>1</v>
      </c>
      <c r="Z1613">
        <f>ROUND(Table_hqolymsql14p_BridgeInventoryLocation_BRIDGEUNDERLOCATIONS[[#This Row],[VCMIN]] / 100, 0) * 12 + MOD(Table_hqolymsql14p_BridgeInventoryLocation_BRIDGEUNDERLOCATIONS[[#This Row],[VCMIN]], 100)</f>
        <v>224</v>
      </c>
      <c r="AA1613">
        <f>Table_hqolymsql14p_BridgeInventoryLocation_BRIDGEUNDERLOCATIONS[[#This Row],[VCMIN_Inches]]-3</f>
        <v>221</v>
      </c>
      <c r="AB1613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614" spans="1:28" x14ac:dyDescent="0.3">
      <c r="A1614">
        <v>1613</v>
      </c>
      <c r="B1614" t="s">
        <v>1073</v>
      </c>
      <c r="C1614" t="s">
        <v>1074</v>
      </c>
      <c r="D1614" t="s">
        <v>2314</v>
      </c>
      <c r="E1614">
        <v>48.420999999999999</v>
      </c>
      <c r="G1614">
        <v>0</v>
      </c>
      <c r="H1614" t="s">
        <v>51</v>
      </c>
      <c r="I1614">
        <v>48.47</v>
      </c>
      <c r="J1614" t="s">
        <v>34</v>
      </c>
      <c r="K1614">
        <v>47.700935999999999</v>
      </c>
      <c r="L1614">
        <v>-122.684656</v>
      </c>
      <c r="M1614" t="s">
        <v>1075</v>
      </c>
      <c r="N1614" t="s">
        <v>1076</v>
      </c>
      <c r="O1614" t="s">
        <v>779</v>
      </c>
      <c r="P1614">
        <v>612</v>
      </c>
      <c r="Q1614">
        <v>1609</v>
      </c>
      <c r="R1614">
        <v>1606</v>
      </c>
      <c r="S1614">
        <v>1609</v>
      </c>
      <c r="T1614">
        <v>1606</v>
      </c>
      <c r="U1614">
        <v>1610</v>
      </c>
      <c r="V1614">
        <v>1511</v>
      </c>
      <c r="W1614">
        <v>9999</v>
      </c>
      <c r="X1614" t="s">
        <v>38</v>
      </c>
      <c r="Y1614">
        <v>1</v>
      </c>
      <c r="Z1614">
        <f>ROUND(Table_hqolymsql14p_BridgeInventoryLocation_BRIDGEUNDERLOCATIONS[[#This Row],[VCMIN]] / 100, 0) * 12 + MOD(Table_hqolymsql14p_BridgeInventoryLocation_BRIDGEUNDERLOCATIONS[[#This Row],[VCMIN]], 100)</f>
        <v>198</v>
      </c>
      <c r="AA1614">
        <f>Table_hqolymsql14p_BridgeInventoryLocation_BRIDGEUNDERLOCATIONS[[#This Row],[VCMIN_Inches]]-3</f>
        <v>195</v>
      </c>
      <c r="AB161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615" spans="1:28" x14ac:dyDescent="0.3">
      <c r="A1615">
        <v>1614</v>
      </c>
      <c r="B1615" t="s">
        <v>322</v>
      </c>
      <c r="C1615" t="s">
        <v>323</v>
      </c>
      <c r="D1615" t="s">
        <v>2314</v>
      </c>
      <c r="E1615">
        <v>30.45</v>
      </c>
      <c r="G1615">
        <v>0</v>
      </c>
      <c r="H1615" t="s">
        <v>68</v>
      </c>
      <c r="I1615">
        <v>23.69</v>
      </c>
      <c r="J1615" t="s">
        <v>34</v>
      </c>
      <c r="K1615">
        <v>46.265002000000003</v>
      </c>
      <c r="L1615">
        <v>-119.08654</v>
      </c>
      <c r="M1615" t="s">
        <v>324</v>
      </c>
      <c r="N1615" t="s">
        <v>325</v>
      </c>
      <c r="O1615" t="s">
        <v>237</v>
      </c>
      <c r="P1615">
        <v>380</v>
      </c>
      <c r="Q1615">
        <v>1800</v>
      </c>
      <c r="R1615">
        <v>1800</v>
      </c>
      <c r="S1615">
        <v>1800</v>
      </c>
      <c r="T1615">
        <v>1800</v>
      </c>
      <c r="U1615">
        <v>1806</v>
      </c>
      <c r="V1615">
        <v>1804</v>
      </c>
      <c r="W1615">
        <v>9999</v>
      </c>
      <c r="X1615" t="s">
        <v>38</v>
      </c>
      <c r="Y1615">
        <v>1</v>
      </c>
      <c r="Z1615">
        <f>ROUND(Table_hqolymsql14p_BridgeInventoryLocation_BRIDGEUNDERLOCATIONS[[#This Row],[VCMIN]] / 100, 0) * 12 + MOD(Table_hqolymsql14p_BridgeInventoryLocation_BRIDGEUNDERLOCATIONS[[#This Row],[VCMIN]], 100)</f>
        <v>216</v>
      </c>
      <c r="AA1615">
        <f>Table_hqolymsql14p_BridgeInventoryLocation_BRIDGEUNDERLOCATIONS[[#This Row],[VCMIN_Inches]]-3</f>
        <v>213</v>
      </c>
      <c r="AB1615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616" spans="1:28" x14ac:dyDescent="0.3">
      <c r="A1616">
        <v>1615</v>
      </c>
      <c r="B1616" t="s">
        <v>2090</v>
      </c>
      <c r="C1616" t="s">
        <v>2091</v>
      </c>
      <c r="D1616" t="s">
        <v>2314</v>
      </c>
      <c r="E1616">
        <v>0.55300000000000005</v>
      </c>
      <c r="G1616">
        <v>0</v>
      </c>
      <c r="H1616" t="s">
        <v>3978</v>
      </c>
      <c r="I1616">
        <v>0.55000000000000004</v>
      </c>
      <c r="J1616" t="s">
        <v>34</v>
      </c>
      <c r="K1616">
        <v>47.918646000000003</v>
      </c>
      <c r="L1616">
        <v>-122.207132</v>
      </c>
      <c r="M1616" t="s">
        <v>4210</v>
      </c>
      <c r="N1616" t="s">
        <v>992</v>
      </c>
      <c r="O1616" t="s">
        <v>113</v>
      </c>
      <c r="P1616">
        <v>415</v>
      </c>
      <c r="Q1616">
        <v>2100</v>
      </c>
      <c r="R1616">
        <v>2005</v>
      </c>
      <c r="U1616">
        <v>2100</v>
      </c>
      <c r="V1616">
        <v>2005</v>
      </c>
      <c r="W1616">
        <v>9999</v>
      </c>
      <c r="X1616" t="s">
        <v>89</v>
      </c>
      <c r="Y1616">
        <v>1</v>
      </c>
      <c r="Z1616">
        <f>ROUND(Table_hqolymsql14p_BridgeInventoryLocation_BRIDGEUNDERLOCATIONS[[#This Row],[VCMIN]] / 100, 0) * 12 + MOD(Table_hqolymsql14p_BridgeInventoryLocation_BRIDGEUNDERLOCATIONS[[#This Row],[VCMIN]], 100)</f>
        <v>245</v>
      </c>
      <c r="AA1616">
        <f>Table_hqolymsql14p_BridgeInventoryLocation_BRIDGEUNDERLOCATIONS[[#This Row],[VCMIN_Inches]]-3</f>
        <v>242</v>
      </c>
      <c r="AB1616">
        <f>(TRUNC((Table_hqolymsql14p_BridgeInventoryLocation_BRIDGEUNDERLOCATIONS[[#This Row],[Reported Inches]]/12))*100) + MOD(Table_hqolymsql14p_BridgeInventoryLocation_BRIDGEUNDERLOCATIONS[[#This Row],[Reported Inches]], 12)</f>
        <v>2002</v>
      </c>
    </row>
    <row r="1617" spans="1:28" x14ac:dyDescent="0.3">
      <c r="A1617">
        <v>1616</v>
      </c>
      <c r="B1617" t="s">
        <v>4211</v>
      </c>
      <c r="C1617" t="s">
        <v>4212</v>
      </c>
      <c r="D1617" t="s">
        <v>2314</v>
      </c>
      <c r="E1617">
        <v>37.78</v>
      </c>
      <c r="G1617">
        <v>0</v>
      </c>
      <c r="H1617" t="s">
        <v>4178</v>
      </c>
      <c r="I1617">
        <v>37.78</v>
      </c>
      <c r="J1617" t="s">
        <v>34</v>
      </c>
      <c r="K1617">
        <v>47.096848000000001</v>
      </c>
      <c r="L1617">
        <v>-118.66760600000001</v>
      </c>
      <c r="M1617" t="s">
        <v>4179</v>
      </c>
      <c r="N1617" t="s">
        <v>37</v>
      </c>
      <c r="O1617" t="s">
        <v>2158</v>
      </c>
      <c r="P1617">
        <v>200</v>
      </c>
      <c r="Q1617">
        <v>2504</v>
      </c>
      <c r="R1617">
        <v>2504</v>
      </c>
      <c r="S1617">
        <v>2504</v>
      </c>
      <c r="T1617">
        <v>2504</v>
      </c>
      <c r="W1617">
        <v>9999</v>
      </c>
      <c r="X1617" t="s">
        <v>38</v>
      </c>
      <c r="Y1617">
        <v>1</v>
      </c>
      <c r="Z1617">
        <f>ROUND(Table_hqolymsql14p_BridgeInventoryLocation_BRIDGEUNDERLOCATIONS[[#This Row],[VCMIN]] / 100, 0) * 12 + MOD(Table_hqolymsql14p_BridgeInventoryLocation_BRIDGEUNDERLOCATIONS[[#This Row],[VCMIN]], 100)</f>
        <v>304</v>
      </c>
      <c r="AA1617">
        <f>Table_hqolymsql14p_BridgeInventoryLocation_BRIDGEUNDERLOCATIONS[[#This Row],[VCMIN_Inches]]-3</f>
        <v>301</v>
      </c>
      <c r="AB1617">
        <f>(TRUNC((Table_hqolymsql14p_BridgeInventoryLocation_BRIDGEUNDERLOCATIONS[[#This Row],[Reported Inches]]/12))*100) + MOD(Table_hqolymsql14p_BridgeInventoryLocation_BRIDGEUNDERLOCATIONS[[#This Row],[Reported Inches]], 12)</f>
        <v>2501</v>
      </c>
    </row>
    <row r="1618" spans="1:28" x14ac:dyDescent="0.3">
      <c r="A1618">
        <v>1617</v>
      </c>
      <c r="B1618" t="s">
        <v>2101</v>
      </c>
      <c r="C1618" t="s">
        <v>2102</v>
      </c>
      <c r="D1618" t="s">
        <v>2314</v>
      </c>
      <c r="E1618">
        <v>0.85299999999999998</v>
      </c>
      <c r="G1618">
        <v>0</v>
      </c>
      <c r="H1618" t="s">
        <v>3383</v>
      </c>
      <c r="I1618">
        <v>0.85</v>
      </c>
      <c r="J1618" t="s">
        <v>34</v>
      </c>
      <c r="K1618">
        <v>47.61927</v>
      </c>
      <c r="L1618">
        <v>-122.188441</v>
      </c>
      <c r="M1618" t="s">
        <v>4213</v>
      </c>
      <c r="N1618" t="s">
        <v>2104</v>
      </c>
      <c r="O1618" t="s">
        <v>101</v>
      </c>
      <c r="P1618">
        <v>372</v>
      </c>
      <c r="Q1618">
        <v>1706</v>
      </c>
      <c r="R1618">
        <v>1706</v>
      </c>
      <c r="S1618">
        <v>1706</v>
      </c>
      <c r="T1618">
        <v>1706</v>
      </c>
      <c r="W1618">
        <v>9999</v>
      </c>
      <c r="X1618" t="s">
        <v>89</v>
      </c>
      <c r="Y1618">
        <v>1</v>
      </c>
      <c r="Z1618">
        <f>ROUND(Table_hqolymsql14p_BridgeInventoryLocation_BRIDGEUNDERLOCATIONS[[#This Row],[VCMIN]] / 100, 0) * 12 + MOD(Table_hqolymsql14p_BridgeInventoryLocation_BRIDGEUNDERLOCATIONS[[#This Row],[VCMIN]], 100)</f>
        <v>210</v>
      </c>
      <c r="AA1618">
        <f>Table_hqolymsql14p_BridgeInventoryLocation_BRIDGEUNDERLOCATIONS[[#This Row],[VCMIN_Inches]]-3</f>
        <v>207</v>
      </c>
      <c r="AB1618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619" spans="1:28" x14ac:dyDescent="0.3">
      <c r="A1619">
        <v>1618</v>
      </c>
      <c r="B1619" t="s">
        <v>360</v>
      </c>
      <c r="C1619" t="s">
        <v>361</v>
      </c>
      <c r="D1619" t="s">
        <v>2314</v>
      </c>
      <c r="E1619">
        <v>9.2999999999999999E-2</v>
      </c>
      <c r="G1619">
        <v>0</v>
      </c>
      <c r="H1619" t="s">
        <v>4214</v>
      </c>
      <c r="I1619">
        <v>0.09</v>
      </c>
      <c r="J1619" t="s">
        <v>34</v>
      </c>
      <c r="K1619">
        <v>46.239615000000001</v>
      </c>
      <c r="L1619">
        <v>-119.05664299999999</v>
      </c>
      <c r="M1619" t="s">
        <v>4215</v>
      </c>
      <c r="N1619" t="s">
        <v>364</v>
      </c>
      <c r="O1619" t="s">
        <v>365</v>
      </c>
      <c r="P1619">
        <v>270</v>
      </c>
      <c r="Q1619">
        <v>1701</v>
      </c>
      <c r="R1619">
        <v>1701</v>
      </c>
      <c r="U1619">
        <v>1701</v>
      </c>
      <c r="V1619">
        <v>1701</v>
      </c>
      <c r="W1619">
        <v>9999</v>
      </c>
      <c r="X1619" t="s">
        <v>239</v>
      </c>
      <c r="Y1619">
        <v>1</v>
      </c>
      <c r="Z1619">
        <f>ROUND(Table_hqolymsql14p_BridgeInventoryLocation_BRIDGEUNDERLOCATIONS[[#This Row],[VCMIN]] / 100, 0) * 12 + MOD(Table_hqolymsql14p_BridgeInventoryLocation_BRIDGEUNDERLOCATIONS[[#This Row],[VCMIN]], 100)</f>
        <v>205</v>
      </c>
      <c r="AA1619">
        <f>Table_hqolymsql14p_BridgeInventoryLocation_BRIDGEUNDERLOCATIONS[[#This Row],[VCMIN_Inches]]-3</f>
        <v>202</v>
      </c>
      <c r="AB161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620" spans="1:28" x14ac:dyDescent="0.3">
      <c r="A1620">
        <v>1619</v>
      </c>
      <c r="B1620" t="s">
        <v>1960</v>
      </c>
      <c r="C1620" t="s">
        <v>1961</v>
      </c>
      <c r="D1620" t="s">
        <v>2314</v>
      </c>
      <c r="E1620">
        <v>0.48</v>
      </c>
      <c r="G1620">
        <v>0</v>
      </c>
      <c r="H1620" t="s">
        <v>3310</v>
      </c>
      <c r="I1620">
        <v>0.48</v>
      </c>
      <c r="J1620" t="s">
        <v>34</v>
      </c>
      <c r="K1620">
        <v>47.654465000000002</v>
      </c>
      <c r="L1620">
        <v>-122.138132</v>
      </c>
      <c r="M1620" t="s">
        <v>4216</v>
      </c>
      <c r="N1620" t="s">
        <v>1963</v>
      </c>
      <c r="O1620" t="s">
        <v>394</v>
      </c>
      <c r="P1620">
        <v>228</v>
      </c>
      <c r="Q1620">
        <v>1606</v>
      </c>
      <c r="R1620">
        <v>1606</v>
      </c>
      <c r="U1620">
        <v>1606</v>
      </c>
      <c r="V1620">
        <v>1606</v>
      </c>
      <c r="W1620">
        <v>9999</v>
      </c>
      <c r="X1620" t="s">
        <v>239</v>
      </c>
      <c r="Y1620">
        <v>1</v>
      </c>
      <c r="Z1620">
        <f>ROUND(Table_hqolymsql14p_BridgeInventoryLocation_BRIDGEUNDERLOCATIONS[[#This Row],[VCMIN]] / 100, 0) * 12 + MOD(Table_hqolymsql14p_BridgeInventoryLocation_BRIDGEUNDERLOCATIONS[[#This Row],[VCMIN]], 100)</f>
        <v>198</v>
      </c>
      <c r="AA1620">
        <f>Table_hqolymsql14p_BridgeInventoryLocation_BRIDGEUNDERLOCATIONS[[#This Row],[VCMIN_Inches]]-3</f>
        <v>195</v>
      </c>
      <c r="AB162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621" spans="1:28" x14ac:dyDescent="0.3">
      <c r="A1621">
        <v>1620</v>
      </c>
      <c r="B1621" t="s">
        <v>3252</v>
      </c>
      <c r="C1621" t="s">
        <v>3253</v>
      </c>
      <c r="D1621" t="s">
        <v>2314</v>
      </c>
      <c r="E1621">
        <v>4.3099999999999996</v>
      </c>
      <c r="G1621">
        <v>0</v>
      </c>
      <c r="H1621" t="s">
        <v>195</v>
      </c>
      <c r="I1621">
        <v>30.9</v>
      </c>
      <c r="J1621" t="s">
        <v>34</v>
      </c>
      <c r="K1621">
        <v>45.656872999999997</v>
      </c>
      <c r="L1621">
        <v>-122.570626</v>
      </c>
      <c r="M1621" t="s">
        <v>3254</v>
      </c>
      <c r="N1621" t="s">
        <v>188</v>
      </c>
      <c r="O1621" t="s">
        <v>198</v>
      </c>
      <c r="P1621">
        <v>408</v>
      </c>
      <c r="Q1621">
        <v>1910</v>
      </c>
      <c r="R1621">
        <v>1910</v>
      </c>
      <c r="S1621">
        <v>1910</v>
      </c>
      <c r="T1621">
        <v>1910</v>
      </c>
      <c r="U1621">
        <v>1606</v>
      </c>
      <c r="V1621">
        <v>1606</v>
      </c>
      <c r="W1621">
        <v>9999</v>
      </c>
      <c r="X1621" t="s">
        <v>38</v>
      </c>
      <c r="Y1621">
        <v>1</v>
      </c>
      <c r="Z1621">
        <f>ROUND(Table_hqolymsql14p_BridgeInventoryLocation_BRIDGEUNDERLOCATIONS[[#This Row],[VCMIN]] / 100, 0) * 12 + MOD(Table_hqolymsql14p_BridgeInventoryLocation_BRIDGEUNDERLOCATIONS[[#This Row],[VCMIN]], 100)</f>
        <v>238</v>
      </c>
      <c r="AA1621">
        <f>Table_hqolymsql14p_BridgeInventoryLocation_BRIDGEUNDERLOCATIONS[[#This Row],[VCMIN_Inches]]-3</f>
        <v>235</v>
      </c>
      <c r="AB1621">
        <f>(TRUNC((Table_hqolymsql14p_BridgeInventoryLocation_BRIDGEUNDERLOCATIONS[[#This Row],[Reported Inches]]/12))*100) + MOD(Table_hqolymsql14p_BridgeInventoryLocation_BRIDGEUNDERLOCATIONS[[#This Row],[Reported Inches]], 12)</f>
        <v>1907</v>
      </c>
    </row>
    <row r="1622" spans="1:28" x14ac:dyDescent="0.3">
      <c r="A1622">
        <v>1621</v>
      </c>
      <c r="B1622" t="s">
        <v>1828</v>
      </c>
      <c r="C1622" t="s">
        <v>1829</v>
      </c>
      <c r="D1622" t="s">
        <v>2314</v>
      </c>
      <c r="E1622">
        <v>4.7629999999999999</v>
      </c>
      <c r="G1622">
        <v>0</v>
      </c>
      <c r="H1622" t="s">
        <v>1830</v>
      </c>
      <c r="I1622">
        <v>166.79</v>
      </c>
      <c r="J1622" t="s">
        <v>34</v>
      </c>
      <c r="K1622">
        <v>47.778931999999998</v>
      </c>
      <c r="L1622">
        <v>-117.389707</v>
      </c>
      <c r="M1622" t="s">
        <v>1831</v>
      </c>
      <c r="N1622" t="s">
        <v>1832</v>
      </c>
      <c r="O1622" t="s">
        <v>237</v>
      </c>
      <c r="P1622">
        <v>290</v>
      </c>
      <c r="Q1622">
        <v>3200</v>
      </c>
      <c r="R1622">
        <v>3104</v>
      </c>
      <c r="S1622">
        <v>3200</v>
      </c>
      <c r="T1622">
        <v>3104</v>
      </c>
      <c r="U1622">
        <v>2905</v>
      </c>
      <c r="V1622">
        <v>2902</v>
      </c>
      <c r="W1622">
        <v>9999</v>
      </c>
      <c r="X1622" t="s">
        <v>38</v>
      </c>
      <c r="Y1622">
        <v>1</v>
      </c>
      <c r="Z1622">
        <f>ROUND(Table_hqolymsql14p_BridgeInventoryLocation_BRIDGEUNDERLOCATIONS[[#This Row],[VCMIN]] / 100, 0) * 12 + MOD(Table_hqolymsql14p_BridgeInventoryLocation_BRIDGEUNDERLOCATIONS[[#This Row],[VCMIN]], 100)</f>
        <v>376</v>
      </c>
      <c r="AA1622">
        <f>Table_hqolymsql14p_BridgeInventoryLocation_BRIDGEUNDERLOCATIONS[[#This Row],[VCMIN_Inches]]-3</f>
        <v>373</v>
      </c>
      <c r="AB1622">
        <f>(TRUNC((Table_hqolymsql14p_BridgeInventoryLocation_BRIDGEUNDERLOCATIONS[[#This Row],[Reported Inches]]/12))*100) + MOD(Table_hqolymsql14p_BridgeInventoryLocation_BRIDGEUNDERLOCATIONS[[#This Row],[Reported Inches]], 12)</f>
        <v>3101</v>
      </c>
    </row>
    <row r="1623" spans="1:28" x14ac:dyDescent="0.3">
      <c r="A1623">
        <v>1622</v>
      </c>
      <c r="B1623" t="s">
        <v>3543</v>
      </c>
      <c r="C1623" t="s">
        <v>3544</v>
      </c>
      <c r="D1623" t="s">
        <v>2314</v>
      </c>
      <c r="E1623">
        <v>0.252</v>
      </c>
      <c r="G1623">
        <v>0</v>
      </c>
      <c r="H1623" t="s">
        <v>3080</v>
      </c>
      <c r="I1623">
        <v>0.25</v>
      </c>
      <c r="J1623" t="s">
        <v>34</v>
      </c>
      <c r="K1623">
        <v>47.461869</v>
      </c>
      <c r="L1623">
        <v>-122.264332</v>
      </c>
      <c r="M1623" t="s">
        <v>4217</v>
      </c>
      <c r="N1623" t="s">
        <v>3547</v>
      </c>
      <c r="O1623" t="s">
        <v>3548</v>
      </c>
      <c r="P1623">
        <v>894</v>
      </c>
      <c r="Q1623">
        <v>1710</v>
      </c>
      <c r="R1623">
        <v>1710</v>
      </c>
      <c r="U1623">
        <v>1710</v>
      </c>
      <c r="V1623">
        <v>1710</v>
      </c>
      <c r="W1623">
        <v>9999</v>
      </c>
      <c r="X1623" t="s">
        <v>239</v>
      </c>
      <c r="Y1623">
        <v>1</v>
      </c>
      <c r="Z1623">
        <f>ROUND(Table_hqolymsql14p_BridgeInventoryLocation_BRIDGEUNDERLOCATIONS[[#This Row],[VCMIN]] / 100, 0) * 12 + MOD(Table_hqolymsql14p_BridgeInventoryLocation_BRIDGEUNDERLOCATIONS[[#This Row],[VCMIN]], 100)</f>
        <v>214</v>
      </c>
      <c r="AA1623">
        <f>Table_hqolymsql14p_BridgeInventoryLocation_BRIDGEUNDERLOCATIONS[[#This Row],[VCMIN_Inches]]-3</f>
        <v>211</v>
      </c>
      <c r="AB1623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624" spans="1:28" x14ac:dyDescent="0.3">
      <c r="A1624">
        <v>1623</v>
      </c>
      <c r="B1624" t="s">
        <v>2039</v>
      </c>
      <c r="C1624" t="s">
        <v>2040</v>
      </c>
      <c r="D1624" t="s">
        <v>2314</v>
      </c>
      <c r="E1624">
        <v>0.248</v>
      </c>
      <c r="G1624">
        <v>0</v>
      </c>
      <c r="H1624" t="s">
        <v>4218</v>
      </c>
      <c r="I1624">
        <v>0.25</v>
      </c>
      <c r="J1624" t="s">
        <v>34</v>
      </c>
      <c r="K1624">
        <v>47.472349999999999</v>
      </c>
      <c r="L1624">
        <v>-122.33084700000001</v>
      </c>
      <c r="M1624" t="s">
        <v>4219</v>
      </c>
      <c r="N1624" t="s">
        <v>2042</v>
      </c>
      <c r="O1624" t="s">
        <v>161</v>
      </c>
      <c r="P1624">
        <v>296</v>
      </c>
      <c r="Q1624">
        <v>2109</v>
      </c>
      <c r="R1624">
        <v>2109</v>
      </c>
      <c r="U1624">
        <v>2109</v>
      </c>
      <c r="V1624">
        <v>2109</v>
      </c>
      <c r="W1624">
        <v>9999</v>
      </c>
      <c r="X1624" t="s">
        <v>239</v>
      </c>
      <c r="Y1624">
        <v>1</v>
      </c>
      <c r="Z1624">
        <f>ROUND(Table_hqolymsql14p_BridgeInventoryLocation_BRIDGEUNDERLOCATIONS[[#This Row],[VCMIN]] / 100, 0) * 12 + MOD(Table_hqolymsql14p_BridgeInventoryLocation_BRIDGEUNDERLOCATIONS[[#This Row],[VCMIN]], 100)</f>
        <v>261</v>
      </c>
      <c r="AA1624">
        <f>Table_hqolymsql14p_BridgeInventoryLocation_BRIDGEUNDERLOCATIONS[[#This Row],[VCMIN_Inches]]-3</f>
        <v>258</v>
      </c>
      <c r="AB1624">
        <f>(TRUNC((Table_hqolymsql14p_BridgeInventoryLocation_BRIDGEUNDERLOCATIONS[[#This Row],[Reported Inches]]/12))*100) + MOD(Table_hqolymsql14p_BridgeInventoryLocation_BRIDGEUNDERLOCATIONS[[#This Row],[Reported Inches]], 12)</f>
        <v>2106</v>
      </c>
    </row>
    <row r="1625" spans="1:28" x14ac:dyDescent="0.3">
      <c r="A1625">
        <v>1624</v>
      </c>
      <c r="B1625" t="s">
        <v>2412</v>
      </c>
      <c r="C1625" t="s">
        <v>2413</v>
      </c>
      <c r="D1625" t="s">
        <v>2314</v>
      </c>
      <c r="E1625">
        <v>284.42599999999999</v>
      </c>
      <c r="G1625">
        <v>0</v>
      </c>
      <c r="H1625" t="s">
        <v>33</v>
      </c>
      <c r="I1625">
        <v>286.73</v>
      </c>
      <c r="J1625" t="s">
        <v>34</v>
      </c>
      <c r="K1625">
        <v>47.667411999999999</v>
      </c>
      <c r="L1625">
        <v>-117.304046</v>
      </c>
      <c r="M1625" t="s">
        <v>2414</v>
      </c>
      <c r="N1625" t="s">
        <v>2415</v>
      </c>
      <c r="O1625" t="s">
        <v>37</v>
      </c>
      <c r="P1625">
        <v>228</v>
      </c>
      <c r="Q1625">
        <v>1701</v>
      </c>
      <c r="R1625">
        <v>1701</v>
      </c>
      <c r="S1625">
        <v>1701</v>
      </c>
      <c r="T1625">
        <v>1701</v>
      </c>
      <c r="U1625">
        <v>1701</v>
      </c>
      <c r="V1625">
        <v>1701</v>
      </c>
      <c r="W1625">
        <v>9999</v>
      </c>
      <c r="X1625" t="s">
        <v>38</v>
      </c>
      <c r="Y1625">
        <v>1</v>
      </c>
      <c r="Z1625">
        <f>ROUND(Table_hqolymsql14p_BridgeInventoryLocation_BRIDGEUNDERLOCATIONS[[#This Row],[VCMIN]] / 100, 0) * 12 + MOD(Table_hqolymsql14p_BridgeInventoryLocation_BRIDGEUNDERLOCATIONS[[#This Row],[VCMIN]], 100)</f>
        <v>205</v>
      </c>
      <c r="AA1625">
        <f>Table_hqolymsql14p_BridgeInventoryLocation_BRIDGEUNDERLOCATIONS[[#This Row],[VCMIN_Inches]]-3</f>
        <v>202</v>
      </c>
      <c r="AB162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626" spans="1:28" x14ac:dyDescent="0.3">
      <c r="A1626">
        <v>1625</v>
      </c>
      <c r="B1626" t="s">
        <v>484</v>
      </c>
      <c r="C1626" t="s">
        <v>485</v>
      </c>
      <c r="D1626" t="s">
        <v>2314</v>
      </c>
      <c r="E1626">
        <v>4.758</v>
      </c>
      <c r="G1626">
        <v>0</v>
      </c>
      <c r="H1626" t="s">
        <v>33</v>
      </c>
      <c r="I1626">
        <v>6.7</v>
      </c>
      <c r="J1626" t="s">
        <v>34</v>
      </c>
      <c r="K1626">
        <v>47.58961</v>
      </c>
      <c r="L1626">
        <v>-122.23772599999999</v>
      </c>
      <c r="M1626" t="s">
        <v>486</v>
      </c>
      <c r="N1626" t="s">
        <v>487</v>
      </c>
      <c r="O1626" t="s">
        <v>37</v>
      </c>
      <c r="P1626">
        <v>360</v>
      </c>
      <c r="Q1626">
        <v>1705</v>
      </c>
      <c r="R1626">
        <v>1608</v>
      </c>
      <c r="S1626">
        <v>1705</v>
      </c>
      <c r="T1626">
        <v>1608</v>
      </c>
      <c r="U1626">
        <v>1810</v>
      </c>
      <c r="V1626">
        <v>1704</v>
      </c>
      <c r="W1626">
        <v>9999</v>
      </c>
      <c r="X1626" t="s">
        <v>38</v>
      </c>
      <c r="Y1626">
        <v>1</v>
      </c>
      <c r="Z1626">
        <f>ROUND(Table_hqolymsql14p_BridgeInventoryLocation_BRIDGEUNDERLOCATIONS[[#This Row],[VCMIN]] / 100, 0) * 12 + MOD(Table_hqolymsql14p_BridgeInventoryLocation_BRIDGEUNDERLOCATIONS[[#This Row],[VCMIN]], 100)</f>
        <v>200</v>
      </c>
      <c r="AA1626">
        <f>Table_hqolymsql14p_BridgeInventoryLocation_BRIDGEUNDERLOCATIONS[[#This Row],[VCMIN_Inches]]-3</f>
        <v>197</v>
      </c>
      <c r="AB162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627" spans="1:28" x14ac:dyDescent="0.3">
      <c r="A1627">
        <v>1626</v>
      </c>
      <c r="B1627" t="s">
        <v>1852</v>
      </c>
      <c r="C1627" t="s">
        <v>1853</v>
      </c>
      <c r="D1627" t="s">
        <v>2314</v>
      </c>
      <c r="E1627">
        <v>27.655000000000001</v>
      </c>
      <c r="G1627">
        <v>0</v>
      </c>
      <c r="H1627" t="s">
        <v>229</v>
      </c>
      <c r="I1627">
        <v>26.34</v>
      </c>
      <c r="J1627" t="s">
        <v>34</v>
      </c>
      <c r="K1627">
        <v>47.468277</v>
      </c>
      <c r="L1627">
        <v>-122.217887</v>
      </c>
      <c r="M1627" t="s">
        <v>1854</v>
      </c>
      <c r="N1627" t="s">
        <v>1855</v>
      </c>
      <c r="O1627" t="s">
        <v>1856</v>
      </c>
      <c r="P1627">
        <v>505</v>
      </c>
      <c r="Q1627">
        <v>2101</v>
      </c>
      <c r="R1627">
        <v>2101</v>
      </c>
      <c r="S1627">
        <v>2101</v>
      </c>
      <c r="T1627">
        <v>2101</v>
      </c>
      <c r="U1627">
        <v>1908</v>
      </c>
      <c r="V1627">
        <v>1908</v>
      </c>
      <c r="W1627">
        <v>9999</v>
      </c>
      <c r="X1627" t="s">
        <v>38</v>
      </c>
      <c r="Y1627">
        <v>1</v>
      </c>
      <c r="Z1627">
        <f>ROUND(Table_hqolymsql14p_BridgeInventoryLocation_BRIDGEUNDERLOCATIONS[[#This Row],[VCMIN]] / 100, 0) * 12 + MOD(Table_hqolymsql14p_BridgeInventoryLocation_BRIDGEUNDERLOCATIONS[[#This Row],[VCMIN]], 100)</f>
        <v>253</v>
      </c>
      <c r="AA1627">
        <f>Table_hqolymsql14p_BridgeInventoryLocation_BRIDGEUNDERLOCATIONS[[#This Row],[VCMIN_Inches]]-3</f>
        <v>250</v>
      </c>
      <c r="AB1627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1628" spans="1:28" x14ac:dyDescent="0.3">
      <c r="A1628">
        <v>1627</v>
      </c>
      <c r="B1628" t="s">
        <v>83</v>
      </c>
      <c r="C1628" t="s">
        <v>84</v>
      </c>
      <c r="D1628" t="s">
        <v>2314</v>
      </c>
      <c r="E1628">
        <v>0.23400000000000001</v>
      </c>
      <c r="G1628">
        <v>0</v>
      </c>
      <c r="H1628" t="s">
        <v>2844</v>
      </c>
      <c r="I1628">
        <v>0.23</v>
      </c>
      <c r="J1628" t="s">
        <v>34</v>
      </c>
      <c r="K1628">
        <v>47.233514</v>
      </c>
      <c r="L1628">
        <v>-122.433707</v>
      </c>
      <c r="M1628" t="s">
        <v>4220</v>
      </c>
      <c r="N1628" t="s">
        <v>87</v>
      </c>
      <c r="O1628" t="s">
        <v>88</v>
      </c>
      <c r="P1628">
        <v>3364</v>
      </c>
      <c r="Q1628">
        <v>2010</v>
      </c>
      <c r="R1628">
        <v>2010</v>
      </c>
      <c r="S1628">
        <v>2010</v>
      </c>
      <c r="T1628">
        <v>2010</v>
      </c>
      <c r="W1628">
        <v>9999</v>
      </c>
      <c r="X1628" t="s">
        <v>38</v>
      </c>
      <c r="Y1628">
        <v>1</v>
      </c>
      <c r="Z1628">
        <f>ROUND(Table_hqolymsql14p_BridgeInventoryLocation_BRIDGEUNDERLOCATIONS[[#This Row],[VCMIN]] / 100, 0) * 12 + MOD(Table_hqolymsql14p_BridgeInventoryLocation_BRIDGEUNDERLOCATIONS[[#This Row],[VCMIN]], 100)</f>
        <v>250</v>
      </c>
      <c r="AA1628">
        <f>Table_hqolymsql14p_BridgeInventoryLocation_BRIDGEUNDERLOCATIONS[[#This Row],[VCMIN_Inches]]-3</f>
        <v>247</v>
      </c>
      <c r="AB1628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629" spans="1:28" x14ac:dyDescent="0.3">
      <c r="A1629">
        <v>1628</v>
      </c>
      <c r="B1629" t="s">
        <v>2251</v>
      </c>
      <c r="C1629" t="s">
        <v>2252</v>
      </c>
      <c r="D1629" t="s">
        <v>2314</v>
      </c>
      <c r="E1629">
        <v>174.74</v>
      </c>
      <c r="G1629">
        <v>0</v>
      </c>
      <c r="H1629" t="s">
        <v>33</v>
      </c>
      <c r="I1629">
        <v>176.46</v>
      </c>
      <c r="J1629" t="s">
        <v>34</v>
      </c>
      <c r="K1629">
        <v>47.100726000000002</v>
      </c>
      <c r="L1629">
        <v>-119.306381</v>
      </c>
      <c r="M1629" t="s">
        <v>2253</v>
      </c>
      <c r="N1629" t="s">
        <v>2254</v>
      </c>
      <c r="O1629" t="s">
        <v>37</v>
      </c>
      <c r="P1629">
        <v>185</v>
      </c>
      <c r="Q1629">
        <v>1702</v>
      </c>
      <c r="R1629">
        <v>1702</v>
      </c>
      <c r="S1629">
        <v>1702</v>
      </c>
      <c r="T1629">
        <v>1702</v>
      </c>
      <c r="U1629">
        <v>1707</v>
      </c>
      <c r="V1629">
        <v>1707</v>
      </c>
      <c r="W1629">
        <v>9999</v>
      </c>
      <c r="X1629" t="s">
        <v>38</v>
      </c>
      <c r="Y1629">
        <v>1</v>
      </c>
      <c r="Z1629">
        <f>ROUND(Table_hqolymsql14p_BridgeInventoryLocation_BRIDGEUNDERLOCATIONS[[#This Row],[VCMIN]] / 100, 0) * 12 + MOD(Table_hqolymsql14p_BridgeInventoryLocation_BRIDGEUNDERLOCATIONS[[#This Row],[VCMIN]], 100)</f>
        <v>206</v>
      </c>
      <c r="AA1629">
        <f>Table_hqolymsql14p_BridgeInventoryLocation_BRIDGEUNDERLOCATIONS[[#This Row],[VCMIN_Inches]]-3</f>
        <v>203</v>
      </c>
      <c r="AB1629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630" spans="1:28" x14ac:dyDescent="0.3">
      <c r="A1630">
        <v>1629</v>
      </c>
      <c r="B1630" t="s">
        <v>3252</v>
      </c>
      <c r="C1630" t="s">
        <v>3253</v>
      </c>
      <c r="D1630" t="s">
        <v>2314</v>
      </c>
      <c r="E1630">
        <v>0.75700000000000001</v>
      </c>
      <c r="G1630">
        <v>0</v>
      </c>
      <c r="H1630" t="s">
        <v>2777</v>
      </c>
      <c r="I1630">
        <v>0.76</v>
      </c>
      <c r="J1630" t="s">
        <v>34</v>
      </c>
      <c r="K1630">
        <v>45.656661999999997</v>
      </c>
      <c r="L1630">
        <v>-122.57118199999999</v>
      </c>
      <c r="M1630" t="s">
        <v>3254</v>
      </c>
      <c r="N1630" t="s">
        <v>188</v>
      </c>
      <c r="O1630" t="s">
        <v>198</v>
      </c>
      <c r="P1630">
        <v>408</v>
      </c>
      <c r="Q1630">
        <v>1706</v>
      </c>
      <c r="R1630">
        <v>1704</v>
      </c>
      <c r="U1630">
        <v>1706</v>
      </c>
      <c r="V1630">
        <v>1704</v>
      </c>
      <c r="W1630">
        <v>9999</v>
      </c>
      <c r="X1630" t="s">
        <v>239</v>
      </c>
      <c r="Y1630">
        <v>1</v>
      </c>
      <c r="Z1630">
        <f>ROUND(Table_hqolymsql14p_BridgeInventoryLocation_BRIDGEUNDERLOCATIONS[[#This Row],[VCMIN]] / 100, 0) * 12 + MOD(Table_hqolymsql14p_BridgeInventoryLocation_BRIDGEUNDERLOCATIONS[[#This Row],[VCMIN]], 100)</f>
        <v>208</v>
      </c>
      <c r="AA1630">
        <f>Table_hqolymsql14p_BridgeInventoryLocation_BRIDGEUNDERLOCATIONS[[#This Row],[VCMIN_Inches]]-3</f>
        <v>205</v>
      </c>
      <c r="AB163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631" spans="1:28" x14ac:dyDescent="0.3">
      <c r="A1631">
        <v>1630</v>
      </c>
      <c r="B1631" t="s">
        <v>2519</v>
      </c>
      <c r="C1631" t="s">
        <v>2520</v>
      </c>
      <c r="D1631" t="s">
        <v>2314</v>
      </c>
      <c r="E1631">
        <v>7.7140000000000004</v>
      </c>
      <c r="G1631">
        <v>0</v>
      </c>
      <c r="H1631" t="s">
        <v>402</v>
      </c>
      <c r="I1631">
        <v>7.71</v>
      </c>
      <c r="J1631" t="s">
        <v>34</v>
      </c>
      <c r="K1631">
        <v>47.669865999999999</v>
      </c>
      <c r="L1631">
        <v>-122.108029</v>
      </c>
      <c r="M1631" t="s">
        <v>2521</v>
      </c>
      <c r="N1631" t="s">
        <v>2522</v>
      </c>
      <c r="O1631" t="s">
        <v>2523</v>
      </c>
      <c r="P1631">
        <v>435</v>
      </c>
      <c r="Q1631">
        <v>2500</v>
      </c>
      <c r="R1631">
        <v>2500</v>
      </c>
      <c r="S1631">
        <v>2500</v>
      </c>
      <c r="T1631">
        <v>2500</v>
      </c>
      <c r="U1631">
        <v>1706</v>
      </c>
      <c r="V1631">
        <v>1706</v>
      </c>
      <c r="W1631">
        <v>9999</v>
      </c>
      <c r="X1631" t="s">
        <v>38</v>
      </c>
      <c r="Y1631">
        <v>1</v>
      </c>
      <c r="Z1631">
        <f>ROUND(Table_hqolymsql14p_BridgeInventoryLocation_BRIDGEUNDERLOCATIONS[[#This Row],[VCMIN]] / 100, 0) * 12 + MOD(Table_hqolymsql14p_BridgeInventoryLocation_BRIDGEUNDERLOCATIONS[[#This Row],[VCMIN]], 100)</f>
        <v>300</v>
      </c>
      <c r="AA1631">
        <f>Table_hqolymsql14p_BridgeInventoryLocation_BRIDGEUNDERLOCATIONS[[#This Row],[VCMIN_Inches]]-3</f>
        <v>297</v>
      </c>
      <c r="AB1631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632" spans="1:28" x14ac:dyDescent="0.3">
      <c r="A1632">
        <v>1631</v>
      </c>
      <c r="B1632" t="s">
        <v>3839</v>
      </c>
      <c r="C1632" t="s">
        <v>3840</v>
      </c>
      <c r="D1632" t="s">
        <v>2314</v>
      </c>
      <c r="E1632">
        <v>6.5389999999999997</v>
      </c>
      <c r="G1632">
        <v>0</v>
      </c>
      <c r="H1632" t="s">
        <v>2296</v>
      </c>
      <c r="I1632">
        <v>12.52</v>
      </c>
      <c r="J1632" t="s">
        <v>34</v>
      </c>
      <c r="K1632">
        <v>47.502657999999997</v>
      </c>
      <c r="L1632">
        <v>-122.196377</v>
      </c>
      <c r="M1632" t="s">
        <v>4221</v>
      </c>
      <c r="N1632" t="s">
        <v>540</v>
      </c>
      <c r="O1632" t="s">
        <v>36</v>
      </c>
      <c r="P1632">
        <v>232</v>
      </c>
      <c r="Q1632">
        <v>1811</v>
      </c>
      <c r="R1632">
        <v>1804</v>
      </c>
      <c r="S1632">
        <v>1811</v>
      </c>
      <c r="T1632">
        <v>1804</v>
      </c>
      <c r="W1632">
        <v>9999</v>
      </c>
      <c r="X1632" t="s">
        <v>38</v>
      </c>
      <c r="Y1632">
        <v>1</v>
      </c>
      <c r="Z1632">
        <f>ROUND(Table_hqolymsql14p_BridgeInventoryLocation_BRIDGEUNDERLOCATIONS[[#This Row],[VCMIN]] / 100, 0) * 12 + MOD(Table_hqolymsql14p_BridgeInventoryLocation_BRIDGEUNDERLOCATIONS[[#This Row],[VCMIN]], 100)</f>
        <v>220</v>
      </c>
      <c r="AA1632">
        <f>Table_hqolymsql14p_BridgeInventoryLocation_BRIDGEUNDERLOCATIONS[[#This Row],[VCMIN_Inches]]-3</f>
        <v>217</v>
      </c>
      <c r="AB1632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633" spans="1:28" x14ac:dyDescent="0.3">
      <c r="A1633">
        <v>1632</v>
      </c>
      <c r="B1633" t="s">
        <v>2039</v>
      </c>
      <c r="C1633" t="s">
        <v>2040</v>
      </c>
      <c r="D1633" t="s">
        <v>2314</v>
      </c>
      <c r="E1633">
        <v>30.53</v>
      </c>
      <c r="G1633">
        <v>0</v>
      </c>
      <c r="H1633" t="s">
        <v>158</v>
      </c>
      <c r="I1633">
        <v>25.73</v>
      </c>
      <c r="J1633" t="s">
        <v>34</v>
      </c>
      <c r="K1633">
        <v>47.472349999999999</v>
      </c>
      <c r="L1633">
        <v>-122.331051</v>
      </c>
      <c r="M1633" t="s">
        <v>2041</v>
      </c>
      <c r="N1633" t="s">
        <v>2042</v>
      </c>
      <c r="O1633" t="s">
        <v>161</v>
      </c>
      <c r="P1633">
        <v>296</v>
      </c>
      <c r="Q1633">
        <v>2200</v>
      </c>
      <c r="R1633">
        <v>2004</v>
      </c>
      <c r="S1633">
        <v>2200</v>
      </c>
      <c r="T1633">
        <v>2004</v>
      </c>
      <c r="U1633">
        <v>1810</v>
      </c>
      <c r="V1633">
        <v>1800</v>
      </c>
      <c r="W1633">
        <v>9999</v>
      </c>
      <c r="X1633" t="s">
        <v>38</v>
      </c>
      <c r="Y1633">
        <v>1</v>
      </c>
      <c r="Z1633">
        <f>ROUND(Table_hqolymsql14p_BridgeInventoryLocation_BRIDGEUNDERLOCATIONS[[#This Row],[VCMIN]] / 100, 0) * 12 + MOD(Table_hqolymsql14p_BridgeInventoryLocation_BRIDGEUNDERLOCATIONS[[#This Row],[VCMIN]], 100)</f>
        <v>244</v>
      </c>
      <c r="AA1633">
        <f>Table_hqolymsql14p_BridgeInventoryLocation_BRIDGEUNDERLOCATIONS[[#This Row],[VCMIN_Inches]]-3</f>
        <v>241</v>
      </c>
      <c r="AB1633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1634" spans="1:28" x14ac:dyDescent="0.3">
      <c r="A1634">
        <v>1633</v>
      </c>
      <c r="B1634" t="s">
        <v>2488</v>
      </c>
      <c r="C1634" t="s">
        <v>2489</v>
      </c>
      <c r="D1634" t="s">
        <v>2314</v>
      </c>
      <c r="E1634">
        <v>3.38</v>
      </c>
      <c r="G1634">
        <v>0</v>
      </c>
      <c r="H1634" t="s">
        <v>110</v>
      </c>
      <c r="I1634">
        <v>3.38</v>
      </c>
      <c r="J1634" t="s">
        <v>34</v>
      </c>
      <c r="K1634">
        <v>45.664222000000002</v>
      </c>
      <c r="L1634">
        <v>-122.66711599999999</v>
      </c>
      <c r="M1634" t="s">
        <v>718</v>
      </c>
      <c r="N1634" t="s">
        <v>169</v>
      </c>
      <c r="O1634" t="s">
        <v>113</v>
      </c>
      <c r="P1634">
        <v>238</v>
      </c>
      <c r="Q1634">
        <v>2001</v>
      </c>
      <c r="R1634">
        <v>2001</v>
      </c>
      <c r="S1634">
        <v>2001</v>
      </c>
      <c r="T1634">
        <v>2001</v>
      </c>
      <c r="U1634">
        <v>1707</v>
      </c>
      <c r="V1634">
        <v>1707</v>
      </c>
      <c r="W1634">
        <v>9999</v>
      </c>
      <c r="X1634" t="s">
        <v>38</v>
      </c>
      <c r="Y1634">
        <v>1</v>
      </c>
      <c r="Z1634">
        <f>ROUND(Table_hqolymsql14p_BridgeInventoryLocation_BRIDGEUNDERLOCATIONS[[#This Row],[VCMIN]] / 100, 0) * 12 + MOD(Table_hqolymsql14p_BridgeInventoryLocation_BRIDGEUNDERLOCATIONS[[#This Row],[VCMIN]], 100)</f>
        <v>241</v>
      </c>
      <c r="AA1634">
        <f>Table_hqolymsql14p_BridgeInventoryLocation_BRIDGEUNDERLOCATIONS[[#This Row],[VCMIN_Inches]]-3</f>
        <v>238</v>
      </c>
      <c r="AB1634">
        <f>(TRUNC((Table_hqolymsql14p_BridgeInventoryLocation_BRIDGEUNDERLOCATIONS[[#This Row],[Reported Inches]]/12))*100) + MOD(Table_hqolymsql14p_BridgeInventoryLocation_BRIDGEUNDERLOCATIONS[[#This Row],[Reported Inches]], 12)</f>
        <v>1910</v>
      </c>
    </row>
    <row r="1635" spans="1:28" x14ac:dyDescent="0.3">
      <c r="A1635">
        <v>1634</v>
      </c>
      <c r="B1635" t="s">
        <v>3841</v>
      </c>
      <c r="C1635" t="s">
        <v>3842</v>
      </c>
      <c r="D1635" t="s">
        <v>2314</v>
      </c>
      <c r="E1635">
        <v>6.3E-2</v>
      </c>
      <c r="G1635">
        <v>0</v>
      </c>
      <c r="H1635" t="s">
        <v>4222</v>
      </c>
      <c r="I1635">
        <v>0.06</v>
      </c>
      <c r="J1635" t="s">
        <v>34</v>
      </c>
      <c r="K1635">
        <v>47.231222000000002</v>
      </c>
      <c r="L1635">
        <v>-123.12868400000001</v>
      </c>
      <c r="M1635" t="s">
        <v>4223</v>
      </c>
      <c r="N1635" t="s">
        <v>3844</v>
      </c>
      <c r="O1635" t="s">
        <v>107</v>
      </c>
      <c r="P1635">
        <v>100</v>
      </c>
      <c r="Q1635">
        <v>1702</v>
      </c>
      <c r="R1635">
        <v>1702</v>
      </c>
      <c r="S1635">
        <v>1702</v>
      </c>
      <c r="T1635">
        <v>1702</v>
      </c>
      <c r="W1635">
        <v>9999</v>
      </c>
      <c r="X1635" t="s">
        <v>89</v>
      </c>
      <c r="Y1635">
        <v>1</v>
      </c>
      <c r="Z1635">
        <f>ROUND(Table_hqolymsql14p_BridgeInventoryLocation_BRIDGEUNDERLOCATIONS[[#This Row],[VCMIN]] / 100, 0) * 12 + MOD(Table_hqolymsql14p_BridgeInventoryLocation_BRIDGEUNDERLOCATIONS[[#This Row],[VCMIN]], 100)</f>
        <v>206</v>
      </c>
      <c r="AA1635">
        <f>Table_hqolymsql14p_BridgeInventoryLocation_BRIDGEUNDERLOCATIONS[[#This Row],[VCMIN_Inches]]-3</f>
        <v>203</v>
      </c>
      <c r="AB1635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636" spans="1:28" x14ac:dyDescent="0.3">
      <c r="A1636">
        <v>1635</v>
      </c>
      <c r="B1636" t="s">
        <v>541</v>
      </c>
      <c r="C1636" t="s">
        <v>542</v>
      </c>
      <c r="D1636" t="s">
        <v>2314</v>
      </c>
      <c r="E1636">
        <v>88.43</v>
      </c>
      <c r="G1636">
        <v>0</v>
      </c>
      <c r="H1636" t="s">
        <v>110</v>
      </c>
      <c r="I1636">
        <v>88.36</v>
      </c>
      <c r="J1636" t="s">
        <v>34</v>
      </c>
      <c r="K1636">
        <v>46.802779999999998</v>
      </c>
      <c r="L1636">
        <v>-123.006857</v>
      </c>
      <c r="M1636" t="s">
        <v>543</v>
      </c>
      <c r="N1636" t="s">
        <v>365</v>
      </c>
      <c r="O1636" t="s">
        <v>113</v>
      </c>
      <c r="P1636">
        <v>176</v>
      </c>
      <c r="Q1636">
        <v>1802</v>
      </c>
      <c r="R1636">
        <v>1802</v>
      </c>
      <c r="S1636">
        <v>1802</v>
      </c>
      <c r="T1636">
        <v>1802</v>
      </c>
      <c r="U1636">
        <v>2002</v>
      </c>
      <c r="V1636">
        <v>2002</v>
      </c>
      <c r="W1636">
        <v>9999</v>
      </c>
      <c r="X1636" t="s">
        <v>38</v>
      </c>
      <c r="Y1636">
        <v>1</v>
      </c>
      <c r="Z1636">
        <f>ROUND(Table_hqolymsql14p_BridgeInventoryLocation_BRIDGEUNDERLOCATIONS[[#This Row],[VCMIN]] / 100, 0) * 12 + MOD(Table_hqolymsql14p_BridgeInventoryLocation_BRIDGEUNDERLOCATIONS[[#This Row],[VCMIN]], 100)</f>
        <v>218</v>
      </c>
      <c r="AA1636">
        <f>Table_hqolymsql14p_BridgeInventoryLocation_BRIDGEUNDERLOCATIONS[[#This Row],[VCMIN_Inches]]-3</f>
        <v>215</v>
      </c>
      <c r="AB1636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637" spans="1:28" x14ac:dyDescent="0.3">
      <c r="A1637">
        <v>1636</v>
      </c>
      <c r="B1637" t="s">
        <v>2972</v>
      </c>
      <c r="C1637" t="s">
        <v>2973</v>
      </c>
      <c r="D1637" t="s">
        <v>2314</v>
      </c>
      <c r="E1637">
        <v>0.36199999999999999</v>
      </c>
      <c r="G1637">
        <v>0</v>
      </c>
      <c r="H1637" t="s">
        <v>4224</v>
      </c>
      <c r="I1637">
        <v>0.36</v>
      </c>
      <c r="J1637" t="s">
        <v>34</v>
      </c>
      <c r="K1637">
        <v>46.985554999999998</v>
      </c>
      <c r="L1637">
        <v>-122.92269899999999</v>
      </c>
      <c r="M1637" t="s">
        <v>4225</v>
      </c>
      <c r="N1637" t="s">
        <v>2975</v>
      </c>
      <c r="O1637" t="s">
        <v>113</v>
      </c>
      <c r="P1637">
        <v>218</v>
      </c>
      <c r="Q1637">
        <v>1611</v>
      </c>
      <c r="R1637">
        <v>1611</v>
      </c>
      <c r="S1637">
        <v>1611</v>
      </c>
      <c r="T1637">
        <v>1611</v>
      </c>
      <c r="W1637">
        <v>9999</v>
      </c>
      <c r="X1637" t="s">
        <v>89</v>
      </c>
      <c r="Y1637">
        <v>1</v>
      </c>
      <c r="Z1637">
        <f>ROUND(Table_hqolymsql14p_BridgeInventoryLocation_BRIDGEUNDERLOCATIONS[[#This Row],[VCMIN]] / 100, 0) * 12 + MOD(Table_hqolymsql14p_BridgeInventoryLocation_BRIDGEUNDERLOCATIONS[[#This Row],[VCMIN]], 100)</f>
        <v>203</v>
      </c>
      <c r="AA1637">
        <f>Table_hqolymsql14p_BridgeInventoryLocation_BRIDGEUNDERLOCATIONS[[#This Row],[VCMIN_Inches]]-3</f>
        <v>200</v>
      </c>
      <c r="AB163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638" spans="1:28" x14ac:dyDescent="0.3">
      <c r="A1638">
        <v>1637</v>
      </c>
      <c r="B1638" t="s">
        <v>793</v>
      </c>
      <c r="C1638" t="s">
        <v>794</v>
      </c>
      <c r="D1638" t="s">
        <v>2314</v>
      </c>
      <c r="E1638">
        <v>4.82</v>
      </c>
      <c r="G1638">
        <v>0</v>
      </c>
      <c r="H1638" t="s">
        <v>120</v>
      </c>
      <c r="I1638">
        <v>4.82</v>
      </c>
      <c r="J1638" t="s">
        <v>34</v>
      </c>
      <c r="K1638">
        <v>46.258634999999998</v>
      </c>
      <c r="L1638">
        <v>-119.265573</v>
      </c>
      <c r="M1638" t="s">
        <v>795</v>
      </c>
      <c r="N1638" t="s">
        <v>270</v>
      </c>
      <c r="O1638" t="s">
        <v>123</v>
      </c>
      <c r="P1638">
        <v>435</v>
      </c>
      <c r="Q1638">
        <v>2102</v>
      </c>
      <c r="R1638">
        <v>1808</v>
      </c>
      <c r="S1638">
        <v>2102</v>
      </c>
      <c r="T1638">
        <v>1808</v>
      </c>
      <c r="U1638">
        <v>1702</v>
      </c>
      <c r="V1638">
        <v>1702</v>
      </c>
      <c r="W1638">
        <v>9999</v>
      </c>
      <c r="X1638" t="s">
        <v>38</v>
      </c>
      <c r="Y1638">
        <v>1</v>
      </c>
      <c r="Z1638">
        <f>ROUND(Table_hqolymsql14p_BridgeInventoryLocation_BRIDGEUNDERLOCATIONS[[#This Row],[VCMIN]] / 100, 0) * 12 + MOD(Table_hqolymsql14p_BridgeInventoryLocation_BRIDGEUNDERLOCATIONS[[#This Row],[VCMIN]], 100)</f>
        <v>224</v>
      </c>
      <c r="AA1638">
        <f>Table_hqolymsql14p_BridgeInventoryLocation_BRIDGEUNDERLOCATIONS[[#This Row],[VCMIN_Inches]]-3</f>
        <v>221</v>
      </c>
      <c r="AB1638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639" spans="1:28" x14ac:dyDescent="0.3">
      <c r="A1639">
        <v>1638</v>
      </c>
      <c r="B1639" t="s">
        <v>1730</v>
      </c>
      <c r="C1639" t="s">
        <v>1731</v>
      </c>
      <c r="D1639" t="s">
        <v>2314</v>
      </c>
      <c r="E1639">
        <v>45.856999999999999</v>
      </c>
      <c r="G1639">
        <v>0</v>
      </c>
      <c r="H1639" t="s">
        <v>51</v>
      </c>
      <c r="I1639">
        <v>45.91</v>
      </c>
      <c r="J1639" t="s">
        <v>34</v>
      </c>
      <c r="K1639">
        <v>47.664665999999997</v>
      </c>
      <c r="L1639">
        <v>-122.687893</v>
      </c>
      <c r="M1639" t="s">
        <v>1732</v>
      </c>
      <c r="N1639" t="s">
        <v>1733</v>
      </c>
      <c r="O1639" t="s">
        <v>779</v>
      </c>
      <c r="P1639">
        <v>242</v>
      </c>
      <c r="Q1639">
        <v>2103</v>
      </c>
      <c r="R1639">
        <v>1707</v>
      </c>
      <c r="S1639">
        <v>2103</v>
      </c>
      <c r="T1639">
        <v>1707</v>
      </c>
      <c r="U1639">
        <v>2506</v>
      </c>
      <c r="V1639">
        <v>2108</v>
      </c>
      <c r="W1639">
        <v>9999</v>
      </c>
      <c r="X1639" t="s">
        <v>38</v>
      </c>
      <c r="Y1639">
        <v>1</v>
      </c>
      <c r="Z1639">
        <f>ROUND(Table_hqolymsql14p_BridgeInventoryLocation_BRIDGEUNDERLOCATIONS[[#This Row],[VCMIN]] / 100, 0) * 12 + MOD(Table_hqolymsql14p_BridgeInventoryLocation_BRIDGEUNDERLOCATIONS[[#This Row],[VCMIN]], 100)</f>
        <v>211</v>
      </c>
      <c r="AA1639">
        <f>Table_hqolymsql14p_BridgeInventoryLocation_BRIDGEUNDERLOCATIONS[[#This Row],[VCMIN_Inches]]-3</f>
        <v>208</v>
      </c>
      <c r="AB1639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640" spans="1:28" x14ac:dyDescent="0.3">
      <c r="A1640">
        <v>1639</v>
      </c>
      <c r="B1640" t="s">
        <v>3272</v>
      </c>
      <c r="C1640" t="s">
        <v>3273</v>
      </c>
      <c r="D1640" t="s">
        <v>2314</v>
      </c>
      <c r="E1640">
        <v>362.1</v>
      </c>
      <c r="G1640">
        <v>0</v>
      </c>
      <c r="H1640" t="s">
        <v>104</v>
      </c>
      <c r="I1640">
        <v>363.95</v>
      </c>
      <c r="J1640" t="s">
        <v>34</v>
      </c>
      <c r="K1640">
        <v>47.042346999999999</v>
      </c>
      <c r="L1640">
        <v>-122.96842599999999</v>
      </c>
      <c r="M1640" t="s">
        <v>3274</v>
      </c>
      <c r="N1640" t="s">
        <v>3275</v>
      </c>
      <c r="O1640" t="s">
        <v>107</v>
      </c>
      <c r="P1640">
        <v>706</v>
      </c>
      <c r="Q1640">
        <v>2011</v>
      </c>
      <c r="R1640">
        <v>1903</v>
      </c>
      <c r="S1640">
        <v>2011</v>
      </c>
      <c r="T1640">
        <v>1903</v>
      </c>
      <c r="U1640">
        <v>1809</v>
      </c>
      <c r="V1640">
        <v>1808</v>
      </c>
      <c r="W1640">
        <v>9999</v>
      </c>
      <c r="X1640" t="s">
        <v>38</v>
      </c>
      <c r="Y1640">
        <v>1</v>
      </c>
      <c r="Z1640">
        <f>ROUND(Table_hqolymsql14p_BridgeInventoryLocation_BRIDGEUNDERLOCATIONS[[#This Row],[VCMIN]] / 100, 0) * 12 + MOD(Table_hqolymsql14p_BridgeInventoryLocation_BRIDGEUNDERLOCATIONS[[#This Row],[VCMIN]], 100)</f>
        <v>231</v>
      </c>
      <c r="AA1640">
        <f>Table_hqolymsql14p_BridgeInventoryLocation_BRIDGEUNDERLOCATIONS[[#This Row],[VCMIN_Inches]]-3</f>
        <v>228</v>
      </c>
      <c r="AB1640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641" spans="1:28" x14ac:dyDescent="0.3">
      <c r="A1641">
        <v>1640</v>
      </c>
      <c r="B1641" t="s">
        <v>379</v>
      </c>
      <c r="C1641" t="s">
        <v>380</v>
      </c>
      <c r="D1641" t="s">
        <v>2314</v>
      </c>
      <c r="E1641">
        <v>30.16</v>
      </c>
      <c r="G1641">
        <v>0</v>
      </c>
      <c r="H1641" t="s">
        <v>158</v>
      </c>
      <c r="I1641">
        <v>25.36</v>
      </c>
      <c r="J1641" t="s">
        <v>34</v>
      </c>
      <c r="K1641">
        <v>47.466904</v>
      </c>
      <c r="L1641">
        <v>-122.33233300000001</v>
      </c>
      <c r="M1641" t="s">
        <v>381</v>
      </c>
      <c r="N1641" t="s">
        <v>382</v>
      </c>
      <c r="O1641" t="s">
        <v>161</v>
      </c>
      <c r="P1641">
        <v>224</v>
      </c>
      <c r="Q1641">
        <v>1804</v>
      </c>
      <c r="R1641">
        <v>1709</v>
      </c>
      <c r="S1641">
        <v>1804</v>
      </c>
      <c r="T1641">
        <v>1709</v>
      </c>
      <c r="U1641">
        <v>1803</v>
      </c>
      <c r="V1641">
        <v>1701</v>
      </c>
      <c r="W1641">
        <v>9999</v>
      </c>
      <c r="X1641" t="s">
        <v>38</v>
      </c>
      <c r="Y1641">
        <v>1</v>
      </c>
      <c r="Z1641">
        <f>ROUND(Table_hqolymsql14p_BridgeInventoryLocation_BRIDGEUNDERLOCATIONS[[#This Row],[VCMIN]] / 100, 0) * 12 + MOD(Table_hqolymsql14p_BridgeInventoryLocation_BRIDGEUNDERLOCATIONS[[#This Row],[VCMIN]], 100)</f>
        <v>213</v>
      </c>
      <c r="AA1641">
        <f>Table_hqolymsql14p_BridgeInventoryLocation_BRIDGEUNDERLOCATIONS[[#This Row],[VCMIN_Inches]]-3</f>
        <v>210</v>
      </c>
      <c r="AB1641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642" spans="1:28" x14ac:dyDescent="0.3">
      <c r="A1642">
        <v>1641</v>
      </c>
      <c r="B1642" t="s">
        <v>3252</v>
      </c>
      <c r="C1642" t="s">
        <v>3253</v>
      </c>
      <c r="D1642" t="s">
        <v>2314</v>
      </c>
      <c r="E1642">
        <v>0.85899999999999999</v>
      </c>
      <c r="G1642">
        <v>0</v>
      </c>
      <c r="H1642" t="s">
        <v>4169</v>
      </c>
      <c r="I1642">
        <v>0.86</v>
      </c>
      <c r="J1642" t="s">
        <v>34</v>
      </c>
      <c r="K1642">
        <v>45.656950000000002</v>
      </c>
      <c r="L1642">
        <v>-122.570441</v>
      </c>
      <c r="M1642" t="s">
        <v>3254</v>
      </c>
      <c r="N1642" t="s">
        <v>188</v>
      </c>
      <c r="O1642" t="s">
        <v>198</v>
      </c>
      <c r="P1642">
        <v>408</v>
      </c>
      <c r="Q1642">
        <v>2104</v>
      </c>
      <c r="R1642">
        <v>2101</v>
      </c>
      <c r="S1642">
        <v>2104</v>
      </c>
      <c r="T1642">
        <v>2101</v>
      </c>
      <c r="W1642">
        <v>9999</v>
      </c>
      <c r="X1642" t="s">
        <v>89</v>
      </c>
      <c r="Y1642">
        <v>1</v>
      </c>
      <c r="Z1642">
        <f>ROUND(Table_hqolymsql14p_BridgeInventoryLocation_BRIDGEUNDERLOCATIONS[[#This Row],[VCMIN]] / 100, 0) * 12 + MOD(Table_hqolymsql14p_BridgeInventoryLocation_BRIDGEUNDERLOCATIONS[[#This Row],[VCMIN]], 100)</f>
        <v>253</v>
      </c>
      <c r="AA1642">
        <f>Table_hqolymsql14p_BridgeInventoryLocation_BRIDGEUNDERLOCATIONS[[#This Row],[VCMIN_Inches]]-3</f>
        <v>250</v>
      </c>
      <c r="AB1642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1643" spans="1:28" x14ac:dyDescent="0.3">
      <c r="A1643">
        <v>1642</v>
      </c>
      <c r="B1643" t="s">
        <v>4226</v>
      </c>
      <c r="C1643" t="s">
        <v>4227</v>
      </c>
      <c r="D1643" t="s">
        <v>2314</v>
      </c>
      <c r="E1643">
        <v>0.24199999999999999</v>
      </c>
      <c r="G1643">
        <v>0</v>
      </c>
      <c r="H1643" t="s">
        <v>4228</v>
      </c>
      <c r="I1643">
        <v>0.24</v>
      </c>
      <c r="J1643" t="s">
        <v>34</v>
      </c>
      <c r="K1643">
        <v>47.922488000000001</v>
      </c>
      <c r="L1643">
        <v>-122.260723</v>
      </c>
      <c r="M1643" t="s">
        <v>4229</v>
      </c>
      <c r="N1643" t="s">
        <v>2139</v>
      </c>
      <c r="O1643" t="s">
        <v>540</v>
      </c>
      <c r="P1643">
        <v>88</v>
      </c>
      <c r="Q1643">
        <v>1601</v>
      </c>
      <c r="R1643">
        <v>1601</v>
      </c>
      <c r="S1643">
        <v>1601</v>
      </c>
      <c r="T1643">
        <v>1601</v>
      </c>
      <c r="W1643">
        <v>9999</v>
      </c>
      <c r="X1643" t="s">
        <v>38</v>
      </c>
      <c r="Y1643">
        <v>1</v>
      </c>
      <c r="Z1643">
        <f>ROUND(Table_hqolymsql14p_BridgeInventoryLocation_BRIDGEUNDERLOCATIONS[[#This Row],[VCMIN]] / 100, 0) * 12 + MOD(Table_hqolymsql14p_BridgeInventoryLocation_BRIDGEUNDERLOCATIONS[[#This Row],[VCMIN]], 100)</f>
        <v>193</v>
      </c>
      <c r="AA1643">
        <f>Table_hqolymsql14p_BridgeInventoryLocation_BRIDGEUNDERLOCATIONS[[#This Row],[VCMIN_Inches]]-3</f>
        <v>190</v>
      </c>
      <c r="AB1643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644" spans="1:28" x14ac:dyDescent="0.3">
      <c r="A1644">
        <v>1643</v>
      </c>
      <c r="B1644" t="s">
        <v>1796</v>
      </c>
      <c r="C1644" t="s">
        <v>1797</v>
      </c>
      <c r="D1644" t="s">
        <v>2314</v>
      </c>
      <c r="E1644">
        <v>108.19</v>
      </c>
      <c r="G1644">
        <v>0</v>
      </c>
      <c r="H1644" t="s">
        <v>110</v>
      </c>
      <c r="I1644">
        <v>108.12</v>
      </c>
      <c r="J1644" t="s">
        <v>34</v>
      </c>
      <c r="K1644">
        <v>47.045333999999997</v>
      </c>
      <c r="L1644">
        <v>-122.83921599999999</v>
      </c>
      <c r="M1644" t="s">
        <v>1798</v>
      </c>
      <c r="N1644" t="s">
        <v>1799</v>
      </c>
      <c r="O1644" t="s">
        <v>113</v>
      </c>
      <c r="P1644">
        <v>241</v>
      </c>
      <c r="Q1644">
        <v>1909</v>
      </c>
      <c r="R1644">
        <v>1909</v>
      </c>
      <c r="S1644">
        <v>1909</v>
      </c>
      <c r="T1644">
        <v>1909</v>
      </c>
      <c r="U1644">
        <v>1806</v>
      </c>
      <c r="V1644">
        <v>1806</v>
      </c>
      <c r="W1644">
        <v>9999</v>
      </c>
      <c r="X1644" t="s">
        <v>38</v>
      </c>
      <c r="Y1644">
        <v>1</v>
      </c>
      <c r="Z1644">
        <f>ROUND(Table_hqolymsql14p_BridgeInventoryLocation_BRIDGEUNDERLOCATIONS[[#This Row],[VCMIN]] / 100, 0) * 12 + MOD(Table_hqolymsql14p_BridgeInventoryLocation_BRIDGEUNDERLOCATIONS[[#This Row],[VCMIN]], 100)</f>
        <v>237</v>
      </c>
      <c r="AA1644">
        <f>Table_hqolymsql14p_BridgeInventoryLocation_BRIDGEUNDERLOCATIONS[[#This Row],[VCMIN_Inches]]-3</f>
        <v>234</v>
      </c>
      <c r="AB1644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645" spans="1:28" x14ac:dyDescent="0.3">
      <c r="A1645">
        <v>1644</v>
      </c>
      <c r="B1645" t="s">
        <v>2696</v>
      </c>
      <c r="C1645" t="s">
        <v>2697</v>
      </c>
      <c r="D1645" t="s">
        <v>2314</v>
      </c>
      <c r="E1645">
        <v>0.433</v>
      </c>
      <c r="G1645">
        <v>0</v>
      </c>
      <c r="H1645" t="s">
        <v>3090</v>
      </c>
      <c r="I1645">
        <v>0.43</v>
      </c>
      <c r="J1645" t="s">
        <v>34</v>
      </c>
      <c r="K1645">
        <v>47.230693000000002</v>
      </c>
      <c r="L1645">
        <v>-122.42906600000001</v>
      </c>
      <c r="M1645" t="s">
        <v>4230</v>
      </c>
      <c r="N1645" t="s">
        <v>2699</v>
      </c>
      <c r="O1645" t="s">
        <v>2700</v>
      </c>
      <c r="P1645">
        <v>550</v>
      </c>
      <c r="Q1645">
        <v>9912</v>
      </c>
      <c r="R1645">
        <v>9912</v>
      </c>
      <c r="U1645">
        <v>9912</v>
      </c>
      <c r="V1645">
        <v>9912</v>
      </c>
      <c r="W1645">
        <v>9999</v>
      </c>
      <c r="X1645" t="s">
        <v>239</v>
      </c>
      <c r="Y1645">
        <v>1</v>
      </c>
      <c r="Z1645">
        <f>ROUND(Table_hqolymsql14p_BridgeInventoryLocation_BRIDGEUNDERLOCATIONS[[#This Row],[VCMIN]] / 100, 0) * 12 + MOD(Table_hqolymsql14p_BridgeInventoryLocation_BRIDGEUNDERLOCATIONS[[#This Row],[VCMIN]], 100)</f>
        <v>1200</v>
      </c>
      <c r="AA1645">
        <f>Table_hqolymsql14p_BridgeInventoryLocation_BRIDGEUNDERLOCATIONS[[#This Row],[VCMIN_Inches]]-3</f>
        <v>1197</v>
      </c>
      <c r="AB1645">
        <f>(TRUNC((Table_hqolymsql14p_BridgeInventoryLocation_BRIDGEUNDERLOCATIONS[[#This Row],[Reported Inches]]/12))*100) + MOD(Table_hqolymsql14p_BridgeInventoryLocation_BRIDGEUNDERLOCATIONS[[#This Row],[Reported Inches]], 12)</f>
        <v>9909</v>
      </c>
    </row>
    <row r="1646" spans="1:28" x14ac:dyDescent="0.3">
      <c r="A1646">
        <v>1645</v>
      </c>
      <c r="B1646" t="s">
        <v>2299</v>
      </c>
      <c r="C1646" t="s">
        <v>2300</v>
      </c>
      <c r="D1646" t="s">
        <v>2314</v>
      </c>
      <c r="E1646">
        <v>93.58</v>
      </c>
      <c r="G1646">
        <v>0</v>
      </c>
      <c r="H1646" t="s">
        <v>92</v>
      </c>
      <c r="I1646">
        <v>93.61</v>
      </c>
      <c r="J1646" t="s">
        <v>34</v>
      </c>
      <c r="K1646">
        <v>46.263750999999999</v>
      </c>
      <c r="L1646">
        <v>-119.534891</v>
      </c>
      <c r="M1646" t="s">
        <v>2301</v>
      </c>
      <c r="N1646" t="s">
        <v>2302</v>
      </c>
      <c r="O1646" t="s">
        <v>95</v>
      </c>
      <c r="P1646">
        <v>244</v>
      </c>
      <c r="Q1646">
        <v>1811</v>
      </c>
      <c r="R1646">
        <v>1703</v>
      </c>
      <c r="S1646">
        <v>1811</v>
      </c>
      <c r="T1646">
        <v>1703</v>
      </c>
      <c r="U1646">
        <v>1705</v>
      </c>
      <c r="V1646">
        <v>1700</v>
      </c>
      <c r="W1646">
        <v>9999</v>
      </c>
      <c r="X1646" t="s">
        <v>38</v>
      </c>
      <c r="Y1646">
        <v>1</v>
      </c>
      <c r="Z1646">
        <f>ROUND(Table_hqolymsql14p_BridgeInventoryLocation_BRIDGEUNDERLOCATIONS[[#This Row],[VCMIN]] / 100, 0) * 12 + MOD(Table_hqolymsql14p_BridgeInventoryLocation_BRIDGEUNDERLOCATIONS[[#This Row],[VCMIN]], 100)</f>
        <v>207</v>
      </c>
      <c r="AA1646">
        <f>Table_hqolymsql14p_BridgeInventoryLocation_BRIDGEUNDERLOCATIONS[[#This Row],[VCMIN_Inches]]-3</f>
        <v>204</v>
      </c>
      <c r="AB1646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647" spans="1:28" x14ac:dyDescent="0.3">
      <c r="A1647">
        <v>1646</v>
      </c>
      <c r="B1647" t="s">
        <v>1807</v>
      </c>
      <c r="C1647" t="s">
        <v>1808</v>
      </c>
      <c r="D1647" t="s">
        <v>2314</v>
      </c>
      <c r="E1647">
        <v>0.27300000000000002</v>
      </c>
      <c r="G1647">
        <v>0</v>
      </c>
      <c r="H1647" t="s">
        <v>4231</v>
      </c>
      <c r="I1647">
        <v>0.27</v>
      </c>
      <c r="J1647" t="s">
        <v>34</v>
      </c>
      <c r="K1647">
        <v>46.152247000000003</v>
      </c>
      <c r="L1647">
        <v>-122.90137</v>
      </c>
      <c r="M1647" t="s">
        <v>4232</v>
      </c>
      <c r="N1647" t="s">
        <v>1810</v>
      </c>
      <c r="O1647" t="s">
        <v>113</v>
      </c>
      <c r="P1647">
        <v>280</v>
      </c>
      <c r="Q1647">
        <v>1607</v>
      </c>
      <c r="R1647">
        <v>1607</v>
      </c>
      <c r="U1647">
        <v>1607</v>
      </c>
      <c r="V1647">
        <v>1607</v>
      </c>
      <c r="W1647">
        <v>9999</v>
      </c>
      <c r="X1647" t="s">
        <v>89</v>
      </c>
      <c r="Y1647">
        <v>1</v>
      </c>
      <c r="Z1647">
        <f>ROUND(Table_hqolymsql14p_BridgeInventoryLocation_BRIDGEUNDERLOCATIONS[[#This Row],[VCMIN]] / 100, 0) * 12 + MOD(Table_hqolymsql14p_BridgeInventoryLocation_BRIDGEUNDERLOCATIONS[[#This Row],[VCMIN]], 100)</f>
        <v>199</v>
      </c>
      <c r="AA1647">
        <f>Table_hqolymsql14p_BridgeInventoryLocation_BRIDGEUNDERLOCATIONS[[#This Row],[VCMIN_Inches]]-3</f>
        <v>196</v>
      </c>
      <c r="AB164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648" spans="1:28" x14ac:dyDescent="0.3">
      <c r="A1648">
        <v>1647</v>
      </c>
      <c r="B1648" t="s">
        <v>2286</v>
      </c>
      <c r="C1648" t="s">
        <v>2287</v>
      </c>
      <c r="D1648" t="s">
        <v>2314</v>
      </c>
      <c r="E1648">
        <v>69.459999999999994</v>
      </c>
      <c r="G1648">
        <v>0</v>
      </c>
      <c r="H1648" t="s">
        <v>110</v>
      </c>
      <c r="I1648">
        <v>69.39</v>
      </c>
      <c r="J1648" t="s">
        <v>34</v>
      </c>
      <c r="K1648">
        <v>46.561686000000002</v>
      </c>
      <c r="L1648">
        <v>-122.87648799999999</v>
      </c>
      <c r="M1648" t="s">
        <v>2288</v>
      </c>
      <c r="N1648" t="s">
        <v>2289</v>
      </c>
      <c r="O1648" t="s">
        <v>113</v>
      </c>
      <c r="P1648">
        <v>166</v>
      </c>
      <c r="Q1648">
        <v>1601</v>
      </c>
      <c r="R1648">
        <v>1601</v>
      </c>
      <c r="S1648">
        <v>1601</v>
      </c>
      <c r="T1648">
        <v>1601</v>
      </c>
      <c r="U1648">
        <v>1602</v>
      </c>
      <c r="V1648">
        <v>1600</v>
      </c>
      <c r="W1648">
        <v>9999</v>
      </c>
      <c r="X1648" t="s">
        <v>38</v>
      </c>
      <c r="Y1648">
        <v>1</v>
      </c>
      <c r="Z1648">
        <f>ROUND(Table_hqolymsql14p_BridgeInventoryLocation_BRIDGEUNDERLOCATIONS[[#This Row],[VCMIN]] / 100, 0) * 12 + MOD(Table_hqolymsql14p_BridgeInventoryLocation_BRIDGEUNDERLOCATIONS[[#This Row],[VCMIN]], 100)</f>
        <v>193</v>
      </c>
      <c r="AA1648">
        <f>Table_hqolymsql14p_BridgeInventoryLocation_BRIDGEUNDERLOCATIONS[[#This Row],[VCMIN_Inches]]-3</f>
        <v>190</v>
      </c>
      <c r="AB1648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649" spans="1:28" x14ac:dyDescent="0.3">
      <c r="A1649">
        <v>1648</v>
      </c>
      <c r="B1649" t="s">
        <v>1875</v>
      </c>
      <c r="C1649" t="s">
        <v>1876</v>
      </c>
      <c r="D1649" t="s">
        <v>2314</v>
      </c>
      <c r="E1649">
        <v>0.188</v>
      </c>
      <c r="G1649">
        <v>0</v>
      </c>
      <c r="H1649" t="s">
        <v>4233</v>
      </c>
      <c r="I1649">
        <v>0.19</v>
      </c>
      <c r="J1649" t="s">
        <v>34</v>
      </c>
      <c r="K1649">
        <v>47.849831000000002</v>
      </c>
      <c r="L1649">
        <v>-122.257019</v>
      </c>
      <c r="M1649" t="s">
        <v>4234</v>
      </c>
      <c r="N1649" t="s">
        <v>678</v>
      </c>
      <c r="O1649" t="s">
        <v>113</v>
      </c>
      <c r="P1649">
        <v>323</v>
      </c>
      <c r="Q1649">
        <v>1808</v>
      </c>
      <c r="R1649">
        <v>1808</v>
      </c>
      <c r="S1649">
        <v>1808</v>
      </c>
      <c r="T1649">
        <v>1808</v>
      </c>
      <c r="W1649">
        <v>9999</v>
      </c>
      <c r="X1649" t="s">
        <v>239</v>
      </c>
      <c r="Y1649">
        <v>1</v>
      </c>
      <c r="Z1649">
        <f>ROUND(Table_hqolymsql14p_BridgeInventoryLocation_BRIDGEUNDERLOCATIONS[[#This Row],[VCMIN]] / 100, 0) * 12 + MOD(Table_hqolymsql14p_BridgeInventoryLocation_BRIDGEUNDERLOCATIONS[[#This Row],[VCMIN]], 100)</f>
        <v>224</v>
      </c>
      <c r="AA1649">
        <f>Table_hqolymsql14p_BridgeInventoryLocation_BRIDGEUNDERLOCATIONS[[#This Row],[VCMIN_Inches]]-3</f>
        <v>221</v>
      </c>
      <c r="AB1649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650" spans="1:28" x14ac:dyDescent="0.3">
      <c r="A1650">
        <v>1649</v>
      </c>
      <c r="B1650" t="s">
        <v>379</v>
      </c>
      <c r="C1650" t="s">
        <v>380</v>
      </c>
      <c r="D1650" t="s">
        <v>2314</v>
      </c>
      <c r="E1650">
        <v>0.22800000000000001</v>
      </c>
      <c r="G1650">
        <v>0</v>
      </c>
      <c r="H1650" t="s">
        <v>4235</v>
      </c>
      <c r="I1650">
        <v>0.23</v>
      </c>
      <c r="J1650" t="s">
        <v>34</v>
      </c>
      <c r="K1650">
        <v>47.466901999999997</v>
      </c>
      <c r="L1650">
        <v>-122.33256799999999</v>
      </c>
      <c r="M1650" t="s">
        <v>4236</v>
      </c>
      <c r="N1650" t="s">
        <v>382</v>
      </c>
      <c r="O1650" t="s">
        <v>161</v>
      </c>
      <c r="P1650">
        <v>224</v>
      </c>
      <c r="Q1650">
        <v>1609</v>
      </c>
      <c r="R1650">
        <v>1609</v>
      </c>
      <c r="U1650">
        <v>1609</v>
      </c>
      <c r="V1650">
        <v>1609</v>
      </c>
      <c r="W1650">
        <v>9999</v>
      </c>
      <c r="X1650" t="s">
        <v>89</v>
      </c>
      <c r="Y1650">
        <v>1</v>
      </c>
      <c r="Z1650">
        <f>ROUND(Table_hqolymsql14p_BridgeInventoryLocation_BRIDGEUNDERLOCATIONS[[#This Row],[VCMIN]] / 100, 0) * 12 + MOD(Table_hqolymsql14p_BridgeInventoryLocation_BRIDGEUNDERLOCATIONS[[#This Row],[VCMIN]], 100)</f>
        <v>201</v>
      </c>
      <c r="AA1650">
        <f>Table_hqolymsql14p_BridgeInventoryLocation_BRIDGEUNDERLOCATIONS[[#This Row],[VCMIN_Inches]]-3</f>
        <v>198</v>
      </c>
      <c r="AB165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651" spans="1:28" x14ac:dyDescent="0.3">
      <c r="A1651">
        <v>1650</v>
      </c>
      <c r="B1651" t="s">
        <v>2125</v>
      </c>
      <c r="C1651" t="s">
        <v>2126</v>
      </c>
      <c r="D1651" t="s">
        <v>2314</v>
      </c>
      <c r="E1651">
        <v>0.183</v>
      </c>
      <c r="G1651">
        <v>0</v>
      </c>
      <c r="H1651" t="s">
        <v>2641</v>
      </c>
      <c r="I1651">
        <v>0.18</v>
      </c>
      <c r="J1651" t="s">
        <v>34</v>
      </c>
      <c r="K1651">
        <v>47.302100000000003</v>
      </c>
      <c r="L1651">
        <v>-122.25260400000001</v>
      </c>
      <c r="M1651" t="s">
        <v>3857</v>
      </c>
      <c r="N1651" t="s">
        <v>748</v>
      </c>
      <c r="O1651" t="s">
        <v>48</v>
      </c>
      <c r="P1651">
        <v>343</v>
      </c>
      <c r="Q1651">
        <v>1904</v>
      </c>
      <c r="R1651">
        <v>1810</v>
      </c>
      <c r="U1651">
        <v>1904</v>
      </c>
      <c r="V1651">
        <v>1810</v>
      </c>
      <c r="W1651">
        <v>9999</v>
      </c>
      <c r="X1651" t="s">
        <v>89</v>
      </c>
      <c r="Y1651">
        <v>1</v>
      </c>
      <c r="Z1651">
        <f>ROUND(Table_hqolymsql14p_BridgeInventoryLocation_BRIDGEUNDERLOCATIONS[[#This Row],[VCMIN]] / 100, 0) * 12 + MOD(Table_hqolymsql14p_BridgeInventoryLocation_BRIDGEUNDERLOCATIONS[[#This Row],[VCMIN]], 100)</f>
        <v>226</v>
      </c>
      <c r="AA1651">
        <f>Table_hqolymsql14p_BridgeInventoryLocation_BRIDGEUNDERLOCATIONS[[#This Row],[VCMIN_Inches]]-3</f>
        <v>223</v>
      </c>
      <c r="AB1651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652" spans="1:28" x14ac:dyDescent="0.3">
      <c r="A1652">
        <v>1651</v>
      </c>
      <c r="B1652" t="s">
        <v>897</v>
      </c>
      <c r="C1652" t="s">
        <v>898</v>
      </c>
      <c r="D1652" t="s">
        <v>2314</v>
      </c>
      <c r="E1652">
        <v>3.8610000000000002</v>
      </c>
      <c r="G1652">
        <v>0</v>
      </c>
      <c r="H1652" t="s">
        <v>1830</v>
      </c>
      <c r="I1652">
        <v>165.89</v>
      </c>
      <c r="J1652" t="s">
        <v>34</v>
      </c>
      <c r="K1652">
        <v>47.775151999999999</v>
      </c>
      <c r="L1652">
        <v>-117.372551</v>
      </c>
      <c r="M1652" t="s">
        <v>2633</v>
      </c>
      <c r="N1652" t="s">
        <v>70</v>
      </c>
      <c r="O1652" t="s">
        <v>900</v>
      </c>
      <c r="P1652">
        <v>980</v>
      </c>
      <c r="Q1652">
        <v>1808</v>
      </c>
      <c r="R1652">
        <v>1802</v>
      </c>
      <c r="S1652">
        <v>1808</v>
      </c>
      <c r="T1652">
        <v>1802</v>
      </c>
      <c r="U1652">
        <v>1806</v>
      </c>
      <c r="V1652">
        <v>1806</v>
      </c>
      <c r="W1652">
        <v>9999</v>
      </c>
      <c r="X1652" t="s">
        <v>89</v>
      </c>
      <c r="Y1652">
        <v>1</v>
      </c>
      <c r="Z1652">
        <f>ROUND(Table_hqolymsql14p_BridgeInventoryLocation_BRIDGEUNDERLOCATIONS[[#This Row],[VCMIN]] / 100, 0) * 12 + MOD(Table_hqolymsql14p_BridgeInventoryLocation_BRIDGEUNDERLOCATIONS[[#This Row],[VCMIN]], 100)</f>
        <v>218</v>
      </c>
      <c r="AA1652">
        <f>Table_hqolymsql14p_BridgeInventoryLocation_BRIDGEUNDERLOCATIONS[[#This Row],[VCMIN_Inches]]-3</f>
        <v>215</v>
      </c>
      <c r="AB1652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653" spans="1:28" x14ac:dyDescent="0.3">
      <c r="A1653">
        <v>1652</v>
      </c>
      <c r="B1653" t="s">
        <v>2036</v>
      </c>
      <c r="C1653" t="s">
        <v>2037</v>
      </c>
      <c r="D1653" t="s">
        <v>2314</v>
      </c>
      <c r="E1653">
        <v>0.57599999999999996</v>
      </c>
      <c r="G1653">
        <v>0</v>
      </c>
      <c r="H1653" t="s">
        <v>3385</v>
      </c>
      <c r="I1653">
        <v>0.57999999999999996</v>
      </c>
      <c r="J1653" t="s">
        <v>34</v>
      </c>
      <c r="K1653">
        <v>47.224378999999999</v>
      </c>
      <c r="L1653">
        <v>-122.463002</v>
      </c>
      <c r="M1653" t="s">
        <v>4237</v>
      </c>
      <c r="N1653" t="s">
        <v>1476</v>
      </c>
      <c r="O1653" t="s">
        <v>113</v>
      </c>
      <c r="P1653">
        <v>597</v>
      </c>
      <c r="Q1653">
        <v>2406</v>
      </c>
      <c r="R1653">
        <v>2406</v>
      </c>
      <c r="S1653">
        <v>2406</v>
      </c>
      <c r="T1653">
        <v>2406</v>
      </c>
      <c r="W1653">
        <v>9999</v>
      </c>
      <c r="X1653" t="s">
        <v>89</v>
      </c>
      <c r="Y1653">
        <v>1</v>
      </c>
      <c r="Z1653">
        <f>ROUND(Table_hqolymsql14p_BridgeInventoryLocation_BRIDGEUNDERLOCATIONS[[#This Row],[VCMIN]] / 100, 0) * 12 + MOD(Table_hqolymsql14p_BridgeInventoryLocation_BRIDGEUNDERLOCATIONS[[#This Row],[VCMIN]], 100)</f>
        <v>294</v>
      </c>
      <c r="AA1653">
        <f>Table_hqolymsql14p_BridgeInventoryLocation_BRIDGEUNDERLOCATIONS[[#This Row],[VCMIN_Inches]]-3</f>
        <v>291</v>
      </c>
      <c r="AB1653">
        <f>(TRUNC((Table_hqolymsql14p_BridgeInventoryLocation_BRIDGEUNDERLOCATIONS[[#This Row],[Reported Inches]]/12))*100) + MOD(Table_hqolymsql14p_BridgeInventoryLocation_BRIDGEUNDERLOCATIONS[[#This Row],[Reported Inches]], 12)</f>
        <v>2403</v>
      </c>
    </row>
    <row r="1654" spans="1:28" x14ac:dyDescent="0.3">
      <c r="A1654">
        <v>1653</v>
      </c>
      <c r="B1654" t="s">
        <v>4238</v>
      </c>
      <c r="C1654" t="s">
        <v>4239</v>
      </c>
      <c r="D1654" t="s">
        <v>2314</v>
      </c>
      <c r="E1654">
        <v>0.06</v>
      </c>
      <c r="G1654">
        <v>0</v>
      </c>
      <c r="H1654" t="s">
        <v>4240</v>
      </c>
      <c r="I1654">
        <v>0.06</v>
      </c>
      <c r="J1654" t="s">
        <v>34</v>
      </c>
      <c r="K1654">
        <v>47.030970000000003</v>
      </c>
      <c r="L1654">
        <v>-122.89344699999999</v>
      </c>
      <c r="M1654" t="s">
        <v>4241</v>
      </c>
      <c r="N1654" t="s">
        <v>4242</v>
      </c>
      <c r="O1654" t="s">
        <v>4243</v>
      </c>
      <c r="P1654">
        <v>240</v>
      </c>
      <c r="Q1654">
        <v>1808</v>
      </c>
      <c r="R1654">
        <v>1808</v>
      </c>
      <c r="S1654">
        <v>1808</v>
      </c>
      <c r="T1654">
        <v>1808</v>
      </c>
      <c r="W1654">
        <v>9999</v>
      </c>
      <c r="X1654" t="s">
        <v>38</v>
      </c>
      <c r="Y1654">
        <v>1</v>
      </c>
      <c r="Z1654">
        <f>ROUND(Table_hqolymsql14p_BridgeInventoryLocation_BRIDGEUNDERLOCATIONS[[#This Row],[VCMIN]] / 100, 0) * 12 + MOD(Table_hqolymsql14p_BridgeInventoryLocation_BRIDGEUNDERLOCATIONS[[#This Row],[VCMIN]], 100)</f>
        <v>224</v>
      </c>
      <c r="AA1654">
        <f>Table_hqolymsql14p_BridgeInventoryLocation_BRIDGEUNDERLOCATIONS[[#This Row],[VCMIN_Inches]]-3</f>
        <v>221</v>
      </c>
      <c r="AB1654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655" spans="1:28" x14ac:dyDescent="0.3">
      <c r="A1655">
        <v>1654</v>
      </c>
      <c r="B1655" t="s">
        <v>1178</v>
      </c>
      <c r="C1655" t="s">
        <v>1179</v>
      </c>
      <c r="D1655" t="s">
        <v>2314</v>
      </c>
      <c r="E1655">
        <v>2.2400000000000002</v>
      </c>
      <c r="G1655">
        <v>0</v>
      </c>
      <c r="H1655" t="s">
        <v>195</v>
      </c>
      <c r="I1655">
        <v>28.83</v>
      </c>
      <c r="J1655" t="s">
        <v>34</v>
      </c>
      <c r="K1655">
        <v>45.628255000000003</v>
      </c>
      <c r="L1655">
        <v>-122.55922</v>
      </c>
      <c r="M1655" t="s">
        <v>1180</v>
      </c>
      <c r="N1655" t="s">
        <v>1181</v>
      </c>
      <c r="O1655" t="s">
        <v>198</v>
      </c>
      <c r="P1655">
        <v>351</v>
      </c>
      <c r="Q1655">
        <v>1609</v>
      </c>
      <c r="R1655">
        <v>1609</v>
      </c>
      <c r="S1655">
        <v>1609</v>
      </c>
      <c r="T1655">
        <v>1609</v>
      </c>
      <c r="U1655">
        <v>1702</v>
      </c>
      <c r="V1655">
        <v>1611</v>
      </c>
      <c r="W1655">
        <v>9999</v>
      </c>
      <c r="X1655" t="s">
        <v>38</v>
      </c>
      <c r="Y1655">
        <v>1</v>
      </c>
      <c r="Z1655">
        <f>ROUND(Table_hqolymsql14p_BridgeInventoryLocation_BRIDGEUNDERLOCATIONS[[#This Row],[VCMIN]] / 100, 0) * 12 + MOD(Table_hqolymsql14p_BridgeInventoryLocation_BRIDGEUNDERLOCATIONS[[#This Row],[VCMIN]], 100)</f>
        <v>201</v>
      </c>
      <c r="AA1655">
        <f>Table_hqolymsql14p_BridgeInventoryLocation_BRIDGEUNDERLOCATIONS[[#This Row],[VCMIN_Inches]]-3</f>
        <v>198</v>
      </c>
      <c r="AB1655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656" spans="1:28" x14ac:dyDescent="0.3">
      <c r="A1656">
        <v>1655</v>
      </c>
      <c r="B1656" t="s">
        <v>4244</v>
      </c>
      <c r="C1656" t="s">
        <v>4245</v>
      </c>
      <c r="D1656" t="s">
        <v>2314</v>
      </c>
      <c r="E1656">
        <v>1.82</v>
      </c>
      <c r="G1656">
        <v>0</v>
      </c>
      <c r="H1656" t="s">
        <v>79</v>
      </c>
      <c r="I1656">
        <v>1.82</v>
      </c>
      <c r="J1656" t="s">
        <v>34</v>
      </c>
      <c r="K1656">
        <v>45.647016999999998</v>
      </c>
      <c r="L1656">
        <v>-122.628321</v>
      </c>
      <c r="M1656" t="s">
        <v>4246</v>
      </c>
      <c r="N1656" t="s">
        <v>4247</v>
      </c>
      <c r="O1656" t="s">
        <v>188</v>
      </c>
      <c r="P1656">
        <v>305</v>
      </c>
      <c r="Q1656">
        <v>1909</v>
      </c>
      <c r="R1656">
        <v>1800</v>
      </c>
      <c r="S1656">
        <v>1909</v>
      </c>
      <c r="T1656">
        <v>1800</v>
      </c>
      <c r="W1656">
        <v>9999</v>
      </c>
      <c r="X1656" t="s">
        <v>38</v>
      </c>
      <c r="Y1656">
        <v>1</v>
      </c>
      <c r="Z1656">
        <f>ROUND(Table_hqolymsql14p_BridgeInventoryLocation_BRIDGEUNDERLOCATIONS[[#This Row],[VCMIN]] / 100, 0) * 12 + MOD(Table_hqolymsql14p_BridgeInventoryLocation_BRIDGEUNDERLOCATIONS[[#This Row],[VCMIN]], 100)</f>
        <v>216</v>
      </c>
      <c r="AA1656">
        <f>Table_hqolymsql14p_BridgeInventoryLocation_BRIDGEUNDERLOCATIONS[[#This Row],[VCMIN_Inches]]-3</f>
        <v>213</v>
      </c>
      <c r="AB1656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657" spans="1:28" x14ac:dyDescent="0.3">
      <c r="A1657">
        <v>1656</v>
      </c>
      <c r="B1657" t="s">
        <v>1300</v>
      </c>
      <c r="C1657" t="s">
        <v>1301</v>
      </c>
      <c r="D1657" t="s">
        <v>2314</v>
      </c>
      <c r="E1657">
        <v>357.82900000000001</v>
      </c>
      <c r="G1657">
        <v>0</v>
      </c>
      <c r="H1657" t="s">
        <v>104</v>
      </c>
      <c r="I1657">
        <v>359.57</v>
      </c>
      <c r="J1657" t="s">
        <v>34</v>
      </c>
      <c r="K1657">
        <v>47.081245000000003</v>
      </c>
      <c r="L1657">
        <v>-123.02375600000001</v>
      </c>
      <c r="M1657" t="s">
        <v>1302</v>
      </c>
      <c r="N1657" t="s">
        <v>1303</v>
      </c>
      <c r="O1657" t="s">
        <v>1304</v>
      </c>
      <c r="P1657">
        <v>188</v>
      </c>
      <c r="Q1657">
        <v>1708</v>
      </c>
      <c r="R1657">
        <v>1705</v>
      </c>
      <c r="S1657">
        <v>1708</v>
      </c>
      <c r="T1657">
        <v>1705</v>
      </c>
      <c r="U1657">
        <v>1703</v>
      </c>
      <c r="V1657">
        <v>1610</v>
      </c>
      <c r="W1657">
        <v>9999</v>
      </c>
      <c r="X1657" t="s">
        <v>38</v>
      </c>
      <c r="Y1657">
        <v>1</v>
      </c>
      <c r="Z1657">
        <f>ROUND(Table_hqolymsql14p_BridgeInventoryLocation_BRIDGEUNDERLOCATIONS[[#This Row],[VCMIN]] / 100, 0) * 12 + MOD(Table_hqolymsql14p_BridgeInventoryLocation_BRIDGEUNDERLOCATIONS[[#This Row],[VCMIN]], 100)</f>
        <v>209</v>
      </c>
      <c r="AA1657">
        <f>Table_hqolymsql14p_BridgeInventoryLocation_BRIDGEUNDERLOCATIONS[[#This Row],[VCMIN_Inches]]-3</f>
        <v>206</v>
      </c>
      <c r="AB1657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658" spans="1:28" x14ac:dyDescent="0.3">
      <c r="A1658">
        <v>1657</v>
      </c>
      <c r="B1658" t="s">
        <v>2255</v>
      </c>
      <c r="C1658" t="s">
        <v>2256</v>
      </c>
      <c r="D1658" t="s">
        <v>2314</v>
      </c>
      <c r="E1658">
        <v>29.9</v>
      </c>
      <c r="G1658">
        <v>0</v>
      </c>
      <c r="H1658" t="s">
        <v>158</v>
      </c>
      <c r="I1658">
        <v>25.1</v>
      </c>
      <c r="J1658" t="s">
        <v>34</v>
      </c>
      <c r="K1658">
        <v>47.463289000000003</v>
      </c>
      <c r="L1658">
        <v>-122.33140299999999</v>
      </c>
      <c r="M1658" t="s">
        <v>2257</v>
      </c>
      <c r="N1658" t="s">
        <v>2258</v>
      </c>
      <c r="O1658" t="s">
        <v>161</v>
      </c>
      <c r="P1658">
        <v>243</v>
      </c>
      <c r="Q1658">
        <v>1808</v>
      </c>
      <c r="R1658">
        <v>1801</v>
      </c>
      <c r="S1658">
        <v>1808</v>
      </c>
      <c r="T1658">
        <v>1801</v>
      </c>
      <c r="U1658">
        <v>1611</v>
      </c>
      <c r="V1658">
        <v>1608</v>
      </c>
      <c r="W1658">
        <v>9999</v>
      </c>
      <c r="X1658" t="s">
        <v>38</v>
      </c>
      <c r="Y1658">
        <v>1</v>
      </c>
      <c r="Z1658">
        <f>ROUND(Table_hqolymsql14p_BridgeInventoryLocation_BRIDGEUNDERLOCATIONS[[#This Row],[VCMIN]] / 100, 0) * 12 + MOD(Table_hqolymsql14p_BridgeInventoryLocation_BRIDGEUNDERLOCATIONS[[#This Row],[VCMIN]], 100)</f>
        <v>217</v>
      </c>
      <c r="AA1658">
        <f>Table_hqolymsql14p_BridgeInventoryLocation_BRIDGEUNDERLOCATIONS[[#This Row],[VCMIN_Inches]]-3</f>
        <v>214</v>
      </c>
      <c r="AB1658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659" spans="1:28" x14ac:dyDescent="0.3">
      <c r="A1659">
        <v>1658</v>
      </c>
      <c r="B1659" t="s">
        <v>4248</v>
      </c>
      <c r="C1659" t="s">
        <v>4249</v>
      </c>
      <c r="D1659" t="s">
        <v>2314</v>
      </c>
      <c r="E1659">
        <v>262.29000000000002</v>
      </c>
      <c r="G1659">
        <v>0</v>
      </c>
      <c r="H1659" t="s">
        <v>104</v>
      </c>
      <c r="I1659">
        <v>263.05</v>
      </c>
      <c r="J1659" t="s">
        <v>34</v>
      </c>
      <c r="K1659">
        <v>48.073920999999999</v>
      </c>
      <c r="L1659">
        <v>-123.134889</v>
      </c>
      <c r="M1659" t="s">
        <v>4250</v>
      </c>
      <c r="N1659" t="s">
        <v>4251</v>
      </c>
      <c r="O1659" t="s">
        <v>107</v>
      </c>
      <c r="P1659">
        <v>107</v>
      </c>
      <c r="Q1659">
        <v>1711</v>
      </c>
      <c r="R1659">
        <v>1711</v>
      </c>
      <c r="S1659">
        <v>1711</v>
      </c>
      <c r="T1659">
        <v>1711</v>
      </c>
      <c r="W1659">
        <v>9999</v>
      </c>
      <c r="X1659" t="s">
        <v>38</v>
      </c>
      <c r="Y1659">
        <v>1</v>
      </c>
      <c r="Z1659">
        <f>ROUND(Table_hqolymsql14p_BridgeInventoryLocation_BRIDGEUNDERLOCATIONS[[#This Row],[VCMIN]] / 100, 0) * 12 + MOD(Table_hqolymsql14p_BridgeInventoryLocation_BRIDGEUNDERLOCATIONS[[#This Row],[VCMIN]], 100)</f>
        <v>215</v>
      </c>
      <c r="AA1659">
        <f>Table_hqolymsql14p_BridgeInventoryLocation_BRIDGEUNDERLOCATIONS[[#This Row],[VCMIN_Inches]]-3</f>
        <v>212</v>
      </c>
      <c r="AB1659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660" spans="1:28" x14ac:dyDescent="0.3">
      <c r="A1660">
        <v>1659</v>
      </c>
      <c r="B1660" t="s">
        <v>492</v>
      </c>
      <c r="C1660" t="s">
        <v>493</v>
      </c>
      <c r="D1660" t="s">
        <v>2314</v>
      </c>
      <c r="E1660">
        <v>14.75</v>
      </c>
      <c r="G1660">
        <v>0</v>
      </c>
      <c r="H1660" t="s">
        <v>98</v>
      </c>
      <c r="I1660">
        <v>14.76</v>
      </c>
      <c r="J1660" t="s">
        <v>34</v>
      </c>
      <c r="K1660">
        <v>47.631220999999996</v>
      </c>
      <c r="L1660">
        <v>-122.18798200000001</v>
      </c>
      <c r="M1660" t="s">
        <v>494</v>
      </c>
      <c r="N1660" t="s">
        <v>495</v>
      </c>
      <c r="O1660" t="s">
        <v>496</v>
      </c>
      <c r="P1660">
        <v>1112</v>
      </c>
      <c r="Q1660">
        <v>1600</v>
      </c>
      <c r="R1660">
        <v>1600</v>
      </c>
      <c r="S1660">
        <v>1600</v>
      </c>
      <c r="T1660">
        <v>1600</v>
      </c>
      <c r="U1660">
        <v>1605</v>
      </c>
      <c r="V1660">
        <v>1605</v>
      </c>
      <c r="W1660">
        <v>9999</v>
      </c>
      <c r="X1660" t="s">
        <v>38</v>
      </c>
      <c r="Y1660">
        <v>1</v>
      </c>
      <c r="Z1660">
        <f>ROUND(Table_hqolymsql14p_BridgeInventoryLocation_BRIDGEUNDERLOCATIONS[[#This Row],[VCMIN]] / 100, 0) * 12 + MOD(Table_hqolymsql14p_BridgeInventoryLocation_BRIDGEUNDERLOCATIONS[[#This Row],[VCMIN]], 100)</f>
        <v>192</v>
      </c>
      <c r="AA1660">
        <f>Table_hqolymsql14p_BridgeInventoryLocation_BRIDGEUNDERLOCATIONS[[#This Row],[VCMIN_Inches]]-3</f>
        <v>189</v>
      </c>
      <c r="AB1660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661" spans="1:28" x14ac:dyDescent="0.3">
      <c r="A1661">
        <v>1660</v>
      </c>
      <c r="B1661" t="s">
        <v>1493</v>
      </c>
      <c r="C1661" t="s">
        <v>1494</v>
      </c>
      <c r="D1661" t="s">
        <v>2314</v>
      </c>
      <c r="E1661">
        <v>141.97999999999999</v>
      </c>
      <c r="G1661">
        <v>0</v>
      </c>
      <c r="H1661" t="s">
        <v>110</v>
      </c>
      <c r="I1661">
        <v>141.91999999999999</v>
      </c>
      <c r="J1661" t="s">
        <v>34</v>
      </c>
      <c r="K1661">
        <v>47.288353000000001</v>
      </c>
      <c r="L1661">
        <v>-122.306781</v>
      </c>
      <c r="M1661" t="s">
        <v>539</v>
      </c>
      <c r="N1661" t="s">
        <v>1495</v>
      </c>
      <c r="O1661" t="s">
        <v>1496</v>
      </c>
      <c r="P1661">
        <v>1449</v>
      </c>
      <c r="Q1661">
        <v>2009</v>
      </c>
      <c r="R1661">
        <v>1907</v>
      </c>
      <c r="S1661">
        <v>2009</v>
      </c>
      <c r="T1661">
        <v>1907</v>
      </c>
      <c r="U1661">
        <v>2200</v>
      </c>
      <c r="V1661">
        <v>1911</v>
      </c>
      <c r="W1661">
        <v>9999</v>
      </c>
      <c r="X1661" t="s">
        <v>34</v>
      </c>
      <c r="Y1661">
        <v>1</v>
      </c>
      <c r="Z1661">
        <f>ROUND(Table_hqolymsql14p_BridgeInventoryLocation_BRIDGEUNDERLOCATIONS[[#This Row],[VCMIN]] / 100, 0) * 12 + MOD(Table_hqolymsql14p_BridgeInventoryLocation_BRIDGEUNDERLOCATIONS[[#This Row],[VCMIN]], 100)</f>
        <v>235</v>
      </c>
      <c r="AA1661">
        <f>Table_hqolymsql14p_BridgeInventoryLocation_BRIDGEUNDERLOCATIONS[[#This Row],[VCMIN_Inches]]-3</f>
        <v>232</v>
      </c>
      <c r="AB1661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1662" spans="1:28" x14ac:dyDescent="0.3">
      <c r="A1662">
        <v>1661</v>
      </c>
      <c r="B1662" t="s">
        <v>1152</v>
      </c>
      <c r="C1662" t="s">
        <v>1153</v>
      </c>
      <c r="D1662" t="s">
        <v>2314</v>
      </c>
      <c r="E1662">
        <v>1.093</v>
      </c>
      <c r="G1662">
        <v>0</v>
      </c>
      <c r="H1662" t="s">
        <v>4252</v>
      </c>
      <c r="I1662">
        <v>1.0900000000000001</v>
      </c>
      <c r="J1662" t="s">
        <v>34</v>
      </c>
      <c r="K1662">
        <v>47.594078000000003</v>
      </c>
      <c r="L1662">
        <v>-122.321018</v>
      </c>
      <c r="M1662" t="s">
        <v>4253</v>
      </c>
      <c r="N1662" t="s">
        <v>1155</v>
      </c>
      <c r="O1662" t="s">
        <v>1156</v>
      </c>
      <c r="P1662">
        <v>1659</v>
      </c>
      <c r="Q1662">
        <v>4108</v>
      </c>
      <c r="R1662">
        <v>4108</v>
      </c>
      <c r="U1662">
        <v>4108</v>
      </c>
      <c r="V1662">
        <v>4108</v>
      </c>
      <c r="W1662">
        <v>9999</v>
      </c>
      <c r="X1662" t="s">
        <v>32</v>
      </c>
      <c r="Y1662">
        <v>1</v>
      </c>
      <c r="Z1662">
        <f>ROUND(Table_hqolymsql14p_BridgeInventoryLocation_BRIDGEUNDERLOCATIONS[[#This Row],[VCMIN]] / 100, 0) * 12 + MOD(Table_hqolymsql14p_BridgeInventoryLocation_BRIDGEUNDERLOCATIONS[[#This Row],[VCMIN]], 100)</f>
        <v>500</v>
      </c>
      <c r="AA1662">
        <f>Table_hqolymsql14p_BridgeInventoryLocation_BRIDGEUNDERLOCATIONS[[#This Row],[VCMIN_Inches]]-3</f>
        <v>497</v>
      </c>
      <c r="AB1662">
        <f>(TRUNC((Table_hqolymsql14p_BridgeInventoryLocation_BRIDGEUNDERLOCATIONS[[#This Row],[Reported Inches]]/12))*100) + MOD(Table_hqolymsql14p_BridgeInventoryLocation_BRIDGEUNDERLOCATIONS[[#This Row],[Reported Inches]], 12)</f>
        <v>4105</v>
      </c>
    </row>
    <row r="1663" spans="1:28" x14ac:dyDescent="0.3">
      <c r="A1663">
        <v>1662</v>
      </c>
      <c r="B1663" t="s">
        <v>1666</v>
      </c>
      <c r="C1663" t="s">
        <v>1667</v>
      </c>
      <c r="D1663" t="s">
        <v>2314</v>
      </c>
      <c r="E1663">
        <v>155.38</v>
      </c>
      <c r="G1663">
        <v>0</v>
      </c>
      <c r="H1663" t="s">
        <v>110</v>
      </c>
      <c r="I1663">
        <v>155.32</v>
      </c>
      <c r="J1663" t="s">
        <v>34</v>
      </c>
      <c r="K1663">
        <v>47.474048000000003</v>
      </c>
      <c r="L1663">
        <v>-122.269334</v>
      </c>
      <c r="M1663" t="s">
        <v>1668</v>
      </c>
      <c r="N1663" t="s">
        <v>1669</v>
      </c>
      <c r="O1663" t="s">
        <v>113</v>
      </c>
      <c r="P1663">
        <v>329</v>
      </c>
      <c r="Q1663">
        <v>1709</v>
      </c>
      <c r="R1663">
        <v>1703</v>
      </c>
      <c r="S1663">
        <v>1709</v>
      </c>
      <c r="T1663">
        <v>1703</v>
      </c>
      <c r="U1663">
        <v>1609</v>
      </c>
      <c r="V1663">
        <v>1607</v>
      </c>
      <c r="W1663">
        <v>9999</v>
      </c>
      <c r="X1663" t="s">
        <v>38</v>
      </c>
      <c r="Y1663">
        <v>1</v>
      </c>
      <c r="Z1663">
        <f>ROUND(Table_hqolymsql14p_BridgeInventoryLocation_BRIDGEUNDERLOCATIONS[[#This Row],[VCMIN]] / 100, 0) * 12 + MOD(Table_hqolymsql14p_BridgeInventoryLocation_BRIDGEUNDERLOCATIONS[[#This Row],[VCMIN]], 100)</f>
        <v>207</v>
      </c>
      <c r="AA1663">
        <f>Table_hqolymsql14p_BridgeInventoryLocation_BRIDGEUNDERLOCATIONS[[#This Row],[VCMIN_Inches]]-3</f>
        <v>204</v>
      </c>
      <c r="AB1663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664" spans="1:28" x14ac:dyDescent="0.3">
      <c r="A1664">
        <v>1663</v>
      </c>
      <c r="B1664" t="s">
        <v>2402</v>
      </c>
      <c r="C1664" t="s">
        <v>2403</v>
      </c>
      <c r="D1664" t="s">
        <v>2314</v>
      </c>
      <c r="E1664">
        <v>0.155</v>
      </c>
      <c r="G1664">
        <v>0</v>
      </c>
      <c r="H1664" t="s">
        <v>4254</v>
      </c>
      <c r="I1664">
        <v>0.16</v>
      </c>
      <c r="J1664" t="s">
        <v>34</v>
      </c>
      <c r="K1664">
        <v>46.939960999999997</v>
      </c>
      <c r="L1664">
        <v>-119.98959600000001</v>
      </c>
      <c r="M1664" t="s">
        <v>4255</v>
      </c>
      <c r="N1664" t="s">
        <v>2405</v>
      </c>
      <c r="O1664" t="s">
        <v>37</v>
      </c>
      <c r="P1664">
        <v>219</v>
      </c>
      <c r="Q1664">
        <v>1607</v>
      </c>
      <c r="R1664">
        <v>1607</v>
      </c>
      <c r="S1664">
        <v>1607</v>
      </c>
      <c r="T1664">
        <v>1607</v>
      </c>
      <c r="W1664">
        <v>9999</v>
      </c>
      <c r="X1664" t="s">
        <v>89</v>
      </c>
      <c r="Y1664">
        <v>1</v>
      </c>
      <c r="Z1664">
        <f>ROUND(Table_hqolymsql14p_BridgeInventoryLocation_BRIDGEUNDERLOCATIONS[[#This Row],[VCMIN]] / 100, 0) * 12 + MOD(Table_hqolymsql14p_BridgeInventoryLocation_BRIDGEUNDERLOCATIONS[[#This Row],[VCMIN]], 100)</f>
        <v>199</v>
      </c>
      <c r="AA1664">
        <f>Table_hqolymsql14p_BridgeInventoryLocation_BRIDGEUNDERLOCATIONS[[#This Row],[VCMIN_Inches]]-3</f>
        <v>196</v>
      </c>
      <c r="AB166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665" spans="1:28" x14ac:dyDescent="0.3">
      <c r="A1665">
        <v>1664</v>
      </c>
      <c r="B1665" t="s">
        <v>4256</v>
      </c>
      <c r="C1665" t="s">
        <v>4257</v>
      </c>
      <c r="D1665" t="s">
        <v>2314</v>
      </c>
      <c r="E1665">
        <v>0.58899999999999997</v>
      </c>
      <c r="G1665">
        <v>0</v>
      </c>
      <c r="H1665" t="s">
        <v>2391</v>
      </c>
      <c r="I1665">
        <v>0.59</v>
      </c>
      <c r="J1665" t="s">
        <v>34</v>
      </c>
      <c r="K1665">
        <v>47.831434999999999</v>
      </c>
      <c r="L1665">
        <v>-122.262084</v>
      </c>
      <c r="M1665" t="s">
        <v>2392</v>
      </c>
      <c r="N1665" t="s">
        <v>113</v>
      </c>
      <c r="O1665" t="s">
        <v>4258</v>
      </c>
      <c r="P1665">
        <v>274</v>
      </c>
      <c r="Q1665">
        <v>2111</v>
      </c>
      <c r="R1665">
        <v>2104</v>
      </c>
      <c r="U1665">
        <v>2111</v>
      </c>
      <c r="V1665">
        <v>2104</v>
      </c>
      <c r="W1665">
        <v>9999</v>
      </c>
      <c r="X1665" t="s">
        <v>89</v>
      </c>
      <c r="Y1665">
        <v>1</v>
      </c>
      <c r="Z1665">
        <f>ROUND(Table_hqolymsql14p_BridgeInventoryLocation_BRIDGEUNDERLOCATIONS[[#This Row],[VCMIN]] / 100, 0) * 12 + MOD(Table_hqolymsql14p_BridgeInventoryLocation_BRIDGEUNDERLOCATIONS[[#This Row],[VCMIN]], 100)</f>
        <v>256</v>
      </c>
      <c r="AA1665">
        <f>Table_hqolymsql14p_BridgeInventoryLocation_BRIDGEUNDERLOCATIONS[[#This Row],[VCMIN_Inches]]-3</f>
        <v>253</v>
      </c>
      <c r="AB1665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1666" spans="1:28" x14ac:dyDescent="0.3">
      <c r="A1666">
        <v>1665</v>
      </c>
      <c r="B1666" t="s">
        <v>555</v>
      </c>
      <c r="C1666" t="s">
        <v>556</v>
      </c>
      <c r="D1666" t="s">
        <v>2314</v>
      </c>
      <c r="E1666">
        <v>5.37</v>
      </c>
      <c r="G1666">
        <v>0</v>
      </c>
      <c r="H1666" t="s">
        <v>2894</v>
      </c>
      <c r="I1666">
        <v>170.66</v>
      </c>
      <c r="J1666" t="s">
        <v>34</v>
      </c>
      <c r="K1666">
        <v>47.679592</v>
      </c>
      <c r="L1666">
        <v>-122.320716</v>
      </c>
      <c r="M1666" t="s">
        <v>4259</v>
      </c>
      <c r="N1666" t="s">
        <v>558</v>
      </c>
      <c r="O1666" t="s">
        <v>113</v>
      </c>
      <c r="P1666">
        <v>330</v>
      </c>
      <c r="Q1666">
        <v>2804</v>
      </c>
      <c r="R1666">
        <v>2710</v>
      </c>
      <c r="S1666">
        <v>2804</v>
      </c>
      <c r="T1666">
        <v>2710</v>
      </c>
      <c r="W1666">
        <v>9999</v>
      </c>
      <c r="X1666" t="s">
        <v>89</v>
      </c>
      <c r="Y1666">
        <v>1</v>
      </c>
      <c r="Z1666">
        <f>ROUND(Table_hqolymsql14p_BridgeInventoryLocation_BRIDGEUNDERLOCATIONS[[#This Row],[VCMIN]] / 100, 0) * 12 + MOD(Table_hqolymsql14p_BridgeInventoryLocation_BRIDGEUNDERLOCATIONS[[#This Row],[VCMIN]], 100)</f>
        <v>334</v>
      </c>
      <c r="AA1666">
        <f>Table_hqolymsql14p_BridgeInventoryLocation_BRIDGEUNDERLOCATIONS[[#This Row],[VCMIN_Inches]]-3</f>
        <v>331</v>
      </c>
      <c r="AB1666">
        <f>(TRUNC((Table_hqolymsql14p_BridgeInventoryLocation_BRIDGEUNDERLOCATIONS[[#This Row],[Reported Inches]]/12))*100) + MOD(Table_hqolymsql14p_BridgeInventoryLocation_BRIDGEUNDERLOCATIONS[[#This Row],[Reported Inches]], 12)</f>
        <v>2707</v>
      </c>
    </row>
    <row r="1667" spans="1:28" x14ac:dyDescent="0.3">
      <c r="A1667">
        <v>1666</v>
      </c>
      <c r="B1667" t="s">
        <v>1468</v>
      </c>
      <c r="C1667" t="s">
        <v>1469</v>
      </c>
      <c r="D1667" t="s">
        <v>2314</v>
      </c>
      <c r="E1667">
        <v>0.43</v>
      </c>
      <c r="G1667">
        <v>0</v>
      </c>
      <c r="H1667" t="s">
        <v>4260</v>
      </c>
      <c r="I1667">
        <v>0.43</v>
      </c>
      <c r="J1667" t="s">
        <v>34</v>
      </c>
      <c r="K1667">
        <v>47.463684999999998</v>
      </c>
      <c r="L1667">
        <v>-122.27059300000001</v>
      </c>
      <c r="M1667" t="s">
        <v>4261</v>
      </c>
      <c r="N1667" t="s">
        <v>1472</v>
      </c>
      <c r="O1667" t="s">
        <v>810</v>
      </c>
      <c r="P1667">
        <v>295</v>
      </c>
      <c r="Q1667">
        <v>1704</v>
      </c>
      <c r="R1667">
        <v>1704</v>
      </c>
      <c r="U1667">
        <v>1704</v>
      </c>
      <c r="V1667">
        <v>1704</v>
      </c>
      <c r="W1667">
        <v>9999</v>
      </c>
      <c r="X1667" t="s">
        <v>89</v>
      </c>
      <c r="Y1667">
        <v>1</v>
      </c>
      <c r="Z1667">
        <f>ROUND(Table_hqolymsql14p_BridgeInventoryLocation_BRIDGEUNDERLOCATIONS[[#This Row],[VCMIN]] / 100, 0) * 12 + MOD(Table_hqolymsql14p_BridgeInventoryLocation_BRIDGEUNDERLOCATIONS[[#This Row],[VCMIN]], 100)</f>
        <v>208</v>
      </c>
      <c r="AA1667">
        <f>Table_hqolymsql14p_BridgeInventoryLocation_BRIDGEUNDERLOCATIONS[[#This Row],[VCMIN_Inches]]-3</f>
        <v>205</v>
      </c>
      <c r="AB1667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668" spans="1:28" x14ac:dyDescent="0.3">
      <c r="A1668">
        <v>1667</v>
      </c>
      <c r="B1668" t="s">
        <v>1873</v>
      </c>
      <c r="C1668" t="s">
        <v>1874</v>
      </c>
      <c r="D1668" t="s">
        <v>2314</v>
      </c>
      <c r="E1668">
        <v>1.9E-2</v>
      </c>
      <c r="G1668">
        <v>0</v>
      </c>
      <c r="H1668" t="s">
        <v>4262</v>
      </c>
      <c r="I1668">
        <v>0.02</v>
      </c>
      <c r="J1668" t="s">
        <v>34</v>
      </c>
      <c r="K1668">
        <v>47.647129999999997</v>
      </c>
      <c r="L1668">
        <v>-117.451866</v>
      </c>
      <c r="M1668" t="s">
        <v>4263</v>
      </c>
      <c r="N1668" t="s">
        <v>444</v>
      </c>
      <c r="O1668" t="s">
        <v>37</v>
      </c>
      <c r="P1668">
        <v>3051</v>
      </c>
      <c r="Q1668">
        <v>2500</v>
      </c>
      <c r="R1668">
        <v>2500</v>
      </c>
      <c r="S1668">
        <v>2500</v>
      </c>
      <c r="T1668">
        <v>2500</v>
      </c>
      <c r="W1668">
        <v>9999</v>
      </c>
      <c r="X1668" t="s">
        <v>3106</v>
      </c>
      <c r="Y1668">
        <v>1</v>
      </c>
      <c r="Z1668">
        <f>ROUND(Table_hqolymsql14p_BridgeInventoryLocation_BRIDGEUNDERLOCATIONS[[#This Row],[VCMIN]] / 100, 0) * 12 + MOD(Table_hqolymsql14p_BridgeInventoryLocation_BRIDGEUNDERLOCATIONS[[#This Row],[VCMIN]], 100)</f>
        <v>300</v>
      </c>
      <c r="AA1668">
        <f>Table_hqolymsql14p_BridgeInventoryLocation_BRIDGEUNDERLOCATIONS[[#This Row],[VCMIN_Inches]]-3</f>
        <v>297</v>
      </c>
      <c r="AB1668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669" spans="1:28" x14ac:dyDescent="0.3">
      <c r="A1669">
        <v>1668</v>
      </c>
      <c r="B1669" t="s">
        <v>1756</v>
      </c>
      <c r="C1669" t="s">
        <v>1757</v>
      </c>
      <c r="D1669" t="s">
        <v>2314</v>
      </c>
      <c r="E1669">
        <v>0.26300000000000001</v>
      </c>
      <c r="G1669">
        <v>0</v>
      </c>
      <c r="H1669" t="s">
        <v>3387</v>
      </c>
      <c r="I1669">
        <v>0.26</v>
      </c>
      <c r="J1669" t="s">
        <v>34</v>
      </c>
      <c r="K1669">
        <v>47.580655999999998</v>
      </c>
      <c r="L1669">
        <v>-122.174378</v>
      </c>
      <c r="M1669" t="s">
        <v>3388</v>
      </c>
      <c r="N1669" t="s">
        <v>1758</v>
      </c>
      <c r="O1669" t="s">
        <v>1759</v>
      </c>
      <c r="P1669">
        <v>526</v>
      </c>
      <c r="Q1669">
        <v>3000</v>
      </c>
      <c r="R1669">
        <v>3000</v>
      </c>
      <c r="U1669">
        <v>3000</v>
      </c>
      <c r="V1669">
        <v>3000</v>
      </c>
      <c r="W1669">
        <v>9999</v>
      </c>
      <c r="X1669" t="s">
        <v>32</v>
      </c>
      <c r="Y1669">
        <v>1</v>
      </c>
      <c r="Z1669">
        <f>ROUND(Table_hqolymsql14p_BridgeInventoryLocation_BRIDGEUNDERLOCATIONS[[#This Row],[VCMIN]] / 100, 0) * 12 + MOD(Table_hqolymsql14p_BridgeInventoryLocation_BRIDGEUNDERLOCATIONS[[#This Row],[VCMIN]], 100)</f>
        <v>360</v>
      </c>
      <c r="AA1669">
        <f>Table_hqolymsql14p_BridgeInventoryLocation_BRIDGEUNDERLOCATIONS[[#This Row],[VCMIN_Inches]]-3</f>
        <v>357</v>
      </c>
      <c r="AB1669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1670" spans="1:28" x14ac:dyDescent="0.3">
      <c r="A1670">
        <v>1669</v>
      </c>
      <c r="B1670" t="s">
        <v>4264</v>
      </c>
      <c r="C1670" t="s">
        <v>4265</v>
      </c>
      <c r="D1670" t="s">
        <v>2314</v>
      </c>
      <c r="E1670">
        <v>168.12</v>
      </c>
      <c r="G1670">
        <v>0</v>
      </c>
      <c r="H1670" t="s">
        <v>110</v>
      </c>
      <c r="I1670">
        <v>168.06</v>
      </c>
      <c r="J1670" t="s">
        <v>34</v>
      </c>
      <c r="K1670">
        <v>47.642111</v>
      </c>
      <c r="L1670">
        <v>-122.322557</v>
      </c>
      <c r="M1670" t="s">
        <v>182</v>
      </c>
      <c r="N1670" t="s">
        <v>4266</v>
      </c>
      <c r="O1670" t="s">
        <v>113</v>
      </c>
      <c r="P1670">
        <v>351</v>
      </c>
      <c r="Q1670">
        <v>1510</v>
      </c>
      <c r="R1670">
        <v>1506</v>
      </c>
      <c r="S1670">
        <v>1510</v>
      </c>
      <c r="T1670">
        <v>1506</v>
      </c>
      <c r="W1670">
        <v>9999</v>
      </c>
      <c r="X1670" t="s">
        <v>38</v>
      </c>
      <c r="Y1670">
        <v>1</v>
      </c>
      <c r="Z1670">
        <f>ROUND(Table_hqolymsql14p_BridgeInventoryLocation_BRIDGEUNDERLOCATIONS[[#This Row],[VCMIN]] / 100, 0) * 12 + MOD(Table_hqolymsql14p_BridgeInventoryLocation_BRIDGEUNDERLOCATIONS[[#This Row],[VCMIN]], 100)</f>
        <v>186</v>
      </c>
      <c r="AA1670">
        <f>Table_hqolymsql14p_BridgeInventoryLocation_BRIDGEUNDERLOCATIONS[[#This Row],[VCMIN_Inches]]-3</f>
        <v>183</v>
      </c>
      <c r="AB1670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1671" spans="1:28" x14ac:dyDescent="0.3">
      <c r="A1671">
        <v>1670</v>
      </c>
      <c r="B1671" t="s">
        <v>2416</v>
      </c>
      <c r="C1671" t="s">
        <v>2417</v>
      </c>
      <c r="D1671" t="s">
        <v>2314</v>
      </c>
      <c r="E1671">
        <v>190.27</v>
      </c>
      <c r="G1671">
        <v>0</v>
      </c>
      <c r="H1671" t="s">
        <v>110</v>
      </c>
      <c r="I1671">
        <v>190.21</v>
      </c>
      <c r="J1671" t="s">
        <v>34</v>
      </c>
      <c r="K1671">
        <v>47.929563000000002</v>
      </c>
      <c r="L1671">
        <v>-122.19793199999999</v>
      </c>
      <c r="M1671" t="s">
        <v>2418</v>
      </c>
      <c r="N1671" t="s">
        <v>2419</v>
      </c>
      <c r="O1671" t="s">
        <v>113</v>
      </c>
      <c r="P1671">
        <v>210</v>
      </c>
      <c r="Q1671">
        <v>2006</v>
      </c>
      <c r="R1671">
        <v>1807</v>
      </c>
      <c r="S1671">
        <v>2006</v>
      </c>
      <c r="T1671">
        <v>1807</v>
      </c>
      <c r="U1671">
        <v>1810</v>
      </c>
      <c r="V1671">
        <v>1707</v>
      </c>
      <c r="W1671">
        <v>9999</v>
      </c>
      <c r="X1671" t="s">
        <v>38</v>
      </c>
      <c r="Y1671">
        <v>1</v>
      </c>
      <c r="Z1671">
        <f>ROUND(Table_hqolymsql14p_BridgeInventoryLocation_BRIDGEUNDERLOCATIONS[[#This Row],[VCMIN]] / 100, 0) * 12 + MOD(Table_hqolymsql14p_BridgeInventoryLocation_BRIDGEUNDERLOCATIONS[[#This Row],[VCMIN]], 100)</f>
        <v>223</v>
      </c>
      <c r="AA1671">
        <f>Table_hqolymsql14p_BridgeInventoryLocation_BRIDGEUNDERLOCATIONS[[#This Row],[VCMIN_Inches]]-3</f>
        <v>220</v>
      </c>
      <c r="AB1671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672" spans="1:28" x14ac:dyDescent="0.3">
      <c r="A1672">
        <v>1671</v>
      </c>
      <c r="B1672" t="s">
        <v>800</v>
      </c>
      <c r="C1672" t="s">
        <v>801</v>
      </c>
      <c r="D1672" t="s">
        <v>2314</v>
      </c>
      <c r="E1672">
        <v>1.129</v>
      </c>
      <c r="G1672">
        <v>0</v>
      </c>
      <c r="H1672" t="s">
        <v>4252</v>
      </c>
      <c r="I1672">
        <v>1.1299999999999999</v>
      </c>
      <c r="J1672" t="s">
        <v>34</v>
      </c>
      <c r="K1672">
        <v>47.593592000000001</v>
      </c>
      <c r="L1672">
        <v>-122.321107</v>
      </c>
      <c r="M1672" t="s">
        <v>4267</v>
      </c>
      <c r="N1672" t="s">
        <v>37</v>
      </c>
      <c r="O1672" t="s">
        <v>113</v>
      </c>
      <c r="P1672">
        <v>1685</v>
      </c>
      <c r="Q1672">
        <v>2109</v>
      </c>
      <c r="R1672">
        <v>2102</v>
      </c>
      <c r="U1672">
        <v>2109</v>
      </c>
      <c r="V1672">
        <v>2102</v>
      </c>
      <c r="W1672">
        <v>9999</v>
      </c>
      <c r="X1672" t="s">
        <v>239</v>
      </c>
      <c r="Y1672">
        <v>1</v>
      </c>
      <c r="Z1672">
        <f>ROUND(Table_hqolymsql14p_BridgeInventoryLocation_BRIDGEUNDERLOCATIONS[[#This Row],[VCMIN]] / 100, 0) * 12 + MOD(Table_hqolymsql14p_BridgeInventoryLocation_BRIDGEUNDERLOCATIONS[[#This Row],[VCMIN]], 100)</f>
        <v>254</v>
      </c>
      <c r="AA1672">
        <f>Table_hqolymsql14p_BridgeInventoryLocation_BRIDGEUNDERLOCATIONS[[#This Row],[VCMIN_Inches]]-3</f>
        <v>251</v>
      </c>
      <c r="AB1672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1673" spans="1:28" x14ac:dyDescent="0.3">
      <c r="A1673">
        <v>1672</v>
      </c>
      <c r="B1673" t="s">
        <v>4268</v>
      </c>
      <c r="C1673" t="s">
        <v>4269</v>
      </c>
      <c r="D1673" t="s">
        <v>2314</v>
      </c>
      <c r="E1673">
        <v>0.217</v>
      </c>
      <c r="G1673">
        <v>0</v>
      </c>
      <c r="H1673" t="s">
        <v>4108</v>
      </c>
      <c r="I1673">
        <v>0.22</v>
      </c>
      <c r="J1673" t="s">
        <v>34</v>
      </c>
      <c r="K1673">
        <v>46.217264999999998</v>
      </c>
      <c r="L1673">
        <v>-119.141086</v>
      </c>
      <c r="M1673" t="s">
        <v>4270</v>
      </c>
      <c r="N1673" t="s">
        <v>4271</v>
      </c>
      <c r="O1673" t="s">
        <v>4272</v>
      </c>
      <c r="P1673">
        <v>151</v>
      </c>
      <c r="Q1673">
        <v>1409</v>
      </c>
      <c r="R1673">
        <v>1409</v>
      </c>
      <c r="S1673">
        <v>1409</v>
      </c>
      <c r="T1673">
        <v>1409</v>
      </c>
      <c r="W1673">
        <v>9999</v>
      </c>
      <c r="X1673" t="s">
        <v>89</v>
      </c>
      <c r="Y1673">
        <v>1</v>
      </c>
      <c r="Z1673">
        <f>ROUND(Table_hqolymsql14p_BridgeInventoryLocation_BRIDGEUNDERLOCATIONS[[#This Row],[VCMIN]] / 100, 0) * 12 + MOD(Table_hqolymsql14p_BridgeInventoryLocation_BRIDGEUNDERLOCATIONS[[#This Row],[VCMIN]], 100)</f>
        <v>177</v>
      </c>
      <c r="AA1673">
        <f>Table_hqolymsql14p_BridgeInventoryLocation_BRIDGEUNDERLOCATIONS[[#This Row],[VCMIN_Inches]]-3</f>
        <v>174</v>
      </c>
      <c r="AB1673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674" spans="1:28" x14ac:dyDescent="0.3">
      <c r="A1674">
        <v>1673</v>
      </c>
      <c r="B1674" t="s">
        <v>1157</v>
      </c>
      <c r="C1674" t="s">
        <v>1158</v>
      </c>
      <c r="D1674" t="s">
        <v>2314</v>
      </c>
      <c r="E1674">
        <v>0.158</v>
      </c>
      <c r="G1674">
        <v>0</v>
      </c>
      <c r="H1674" t="s">
        <v>4273</v>
      </c>
      <c r="I1674">
        <v>0.16</v>
      </c>
      <c r="J1674" t="s">
        <v>34</v>
      </c>
      <c r="K1674">
        <v>47.315122000000002</v>
      </c>
      <c r="L1674">
        <v>-122.297436</v>
      </c>
      <c r="M1674" t="s">
        <v>4274</v>
      </c>
      <c r="N1674" t="s">
        <v>1160</v>
      </c>
      <c r="O1674" t="s">
        <v>113</v>
      </c>
      <c r="P1674">
        <v>332</v>
      </c>
      <c r="Q1674">
        <v>1701</v>
      </c>
      <c r="R1674">
        <v>1701</v>
      </c>
      <c r="S1674">
        <v>1701</v>
      </c>
      <c r="T1674">
        <v>1701</v>
      </c>
      <c r="W1674">
        <v>9999</v>
      </c>
      <c r="X1674" t="s">
        <v>239</v>
      </c>
      <c r="Y1674">
        <v>1</v>
      </c>
      <c r="Z1674">
        <f>ROUND(Table_hqolymsql14p_BridgeInventoryLocation_BRIDGEUNDERLOCATIONS[[#This Row],[VCMIN]] / 100, 0) * 12 + MOD(Table_hqolymsql14p_BridgeInventoryLocation_BRIDGEUNDERLOCATIONS[[#This Row],[VCMIN]], 100)</f>
        <v>205</v>
      </c>
      <c r="AA1674">
        <f>Table_hqolymsql14p_BridgeInventoryLocation_BRIDGEUNDERLOCATIONS[[#This Row],[VCMIN_Inches]]-3</f>
        <v>202</v>
      </c>
      <c r="AB167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675" spans="1:28" x14ac:dyDescent="0.3">
      <c r="A1675">
        <v>1674</v>
      </c>
      <c r="B1675" t="s">
        <v>1728</v>
      </c>
      <c r="C1675" t="s">
        <v>1729</v>
      </c>
      <c r="D1675" t="s">
        <v>2314</v>
      </c>
      <c r="E1675">
        <v>277.06</v>
      </c>
      <c r="G1675">
        <v>0</v>
      </c>
      <c r="H1675" t="s">
        <v>33</v>
      </c>
      <c r="I1675">
        <v>279.35000000000002</v>
      </c>
      <c r="J1675" t="s">
        <v>34</v>
      </c>
      <c r="K1675">
        <v>47.646559000000003</v>
      </c>
      <c r="L1675">
        <v>-117.451241</v>
      </c>
      <c r="M1675" t="s">
        <v>568</v>
      </c>
      <c r="N1675" t="s">
        <v>569</v>
      </c>
      <c r="O1675" t="s">
        <v>37</v>
      </c>
      <c r="P1675">
        <v>216</v>
      </c>
      <c r="Q1675">
        <v>1808</v>
      </c>
      <c r="R1675">
        <v>1801</v>
      </c>
      <c r="S1675">
        <v>1808</v>
      </c>
      <c r="T1675">
        <v>1801</v>
      </c>
      <c r="U1675">
        <v>1903</v>
      </c>
      <c r="V1675">
        <v>1809</v>
      </c>
      <c r="W1675">
        <v>9999</v>
      </c>
      <c r="X1675" t="s">
        <v>38</v>
      </c>
      <c r="Y1675">
        <v>1</v>
      </c>
      <c r="Z1675">
        <f>ROUND(Table_hqolymsql14p_BridgeInventoryLocation_BRIDGEUNDERLOCATIONS[[#This Row],[VCMIN]] / 100, 0) * 12 + MOD(Table_hqolymsql14p_BridgeInventoryLocation_BRIDGEUNDERLOCATIONS[[#This Row],[VCMIN]], 100)</f>
        <v>217</v>
      </c>
      <c r="AA1675">
        <f>Table_hqolymsql14p_BridgeInventoryLocation_BRIDGEUNDERLOCATIONS[[#This Row],[VCMIN_Inches]]-3</f>
        <v>214</v>
      </c>
      <c r="AB1675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676" spans="1:28" x14ac:dyDescent="0.3">
      <c r="A1676">
        <v>1675</v>
      </c>
      <c r="B1676" t="s">
        <v>1660</v>
      </c>
      <c r="C1676" t="s">
        <v>1661</v>
      </c>
      <c r="D1676" t="s">
        <v>2314</v>
      </c>
      <c r="E1676">
        <v>4.91</v>
      </c>
      <c r="G1676">
        <v>0</v>
      </c>
      <c r="H1676" t="s">
        <v>145</v>
      </c>
      <c r="I1676">
        <v>4.91</v>
      </c>
      <c r="J1676" t="s">
        <v>89</v>
      </c>
      <c r="K1676">
        <v>48.011369999999999</v>
      </c>
      <c r="L1676">
        <v>-122.19043600000001</v>
      </c>
      <c r="M1676" t="s">
        <v>1538</v>
      </c>
      <c r="N1676" t="s">
        <v>1539</v>
      </c>
      <c r="O1676" t="s">
        <v>1540</v>
      </c>
      <c r="P1676">
        <v>64</v>
      </c>
      <c r="Q1676">
        <v>1800</v>
      </c>
      <c r="R1676">
        <v>1609</v>
      </c>
      <c r="S1676">
        <v>1800</v>
      </c>
      <c r="T1676">
        <v>1609</v>
      </c>
      <c r="U1676">
        <v>1507</v>
      </c>
      <c r="V1676">
        <v>1507</v>
      </c>
      <c r="W1676">
        <v>9999</v>
      </c>
      <c r="X1676" t="s">
        <v>38</v>
      </c>
      <c r="Y1676">
        <v>1</v>
      </c>
      <c r="Z1676">
        <f>ROUND(Table_hqolymsql14p_BridgeInventoryLocation_BRIDGEUNDERLOCATIONS[[#This Row],[VCMIN]] / 100, 0) * 12 + MOD(Table_hqolymsql14p_BridgeInventoryLocation_BRIDGEUNDERLOCATIONS[[#This Row],[VCMIN]], 100)</f>
        <v>201</v>
      </c>
      <c r="AA1676">
        <f>Table_hqolymsql14p_BridgeInventoryLocation_BRIDGEUNDERLOCATIONS[[#This Row],[VCMIN_Inches]]-3</f>
        <v>198</v>
      </c>
      <c r="AB167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677" spans="1:28" x14ac:dyDescent="0.3">
      <c r="A1677">
        <v>1676</v>
      </c>
      <c r="B1677" t="s">
        <v>1018</v>
      </c>
      <c r="C1677" t="s">
        <v>1019</v>
      </c>
      <c r="D1677" t="s">
        <v>2314</v>
      </c>
      <c r="E1677">
        <v>176.78</v>
      </c>
      <c r="G1677">
        <v>0</v>
      </c>
      <c r="H1677" t="s">
        <v>110</v>
      </c>
      <c r="I1677">
        <v>176.72</v>
      </c>
      <c r="J1677" t="s">
        <v>34</v>
      </c>
      <c r="K1677">
        <v>47.763244</v>
      </c>
      <c r="L1677">
        <v>-122.323577</v>
      </c>
      <c r="M1677" t="s">
        <v>1020</v>
      </c>
      <c r="N1677" t="s">
        <v>1021</v>
      </c>
      <c r="O1677" t="s">
        <v>113</v>
      </c>
      <c r="P1677">
        <v>249</v>
      </c>
      <c r="Q1677">
        <v>1902</v>
      </c>
      <c r="R1677">
        <v>1601</v>
      </c>
      <c r="S1677">
        <v>1902</v>
      </c>
      <c r="T1677">
        <v>1601</v>
      </c>
      <c r="U1677">
        <v>2109</v>
      </c>
      <c r="V1677">
        <v>2002</v>
      </c>
      <c r="W1677">
        <v>9999</v>
      </c>
      <c r="X1677" t="s">
        <v>38</v>
      </c>
      <c r="Y1677">
        <v>1</v>
      </c>
      <c r="Z1677">
        <f>ROUND(Table_hqolymsql14p_BridgeInventoryLocation_BRIDGEUNDERLOCATIONS[[#This Row],[VCMIN]] / 100, 0) * 12 + MOD(Table_hqolymsql14p_BridgeInventoryLocation_BRIDGEUNDERLOCATIONS[[#This Row],[VCMIN]], 100)</f>
        <v>193</v>
      </c>
      <c r="AA1677">
        <f>Table_hqolymsql14p_BridgeInventoryLocation_BRIDGEUNDERLOCATIONS[[#This Row],[VCMIN_Inches]]-3</f>
        <v>190</v>
      </c>
      <c r="AB1677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678" spans="1:28" x14ac:dyDescent="0.3">
      <c r="A1678">
        <v>1677</v>
      </c>
      <c r="B1678" t="s">
        <v>1514</v>
      </c>
      <c r="C1678" t="s">
        <v>1515</v>
      </c>
      <c r="D1678" t="s">
        <v>2314</v>
      </c>
      <c r="E1678">
        <v>107.392</v>
      </c>
      <c r="G1678">
        <v>0</v>
      </c>
      <c r="H1678" t="s">
        <v>397</v>
      </c>
      <c r="I1678">
        <v>107.33</v>
      </c>
      <c r="J1678" t="s">
        <v>34</v>
      </c>
      <c r="K1678">
        <v>47.534125000000003</v>
      </c>
      <c r="L1678">
        <v>-120.545643</v>
      </c>
      <c r="M1678" t="s">
        <v>1516</v>
      </c>
      <c r="N1678" t="s">
        <v>1517</v>
      </c>
      <c r="O1678" t="s">
        <v>1518</v>
      </c>
      <c r="P1678">
        <v>96</v>
      </c>
      <c r="Q1678">
        <v>1510</v>
      </c>
      <c r="R1678">
        <v>1410</v>
      </c>
      <c r="S1678">
        <v>1510</v>
      </c>
      <c r="T1678">
        <v>1410</v>
      </c>
      <c r="U1678">
        <v>1805</v>
      </c>
      <c r="V1678">
        <v>1707</v>
      </c>
      <c r="W1678">
        <v>9999</v>
      </c>
      <c r="X1678" t="s">
        <v>38</v>
      </c>
      <c r="Y1678">
        <v>1</v>
      </c>
      <c r="Z1678">
        <f>ROUND(Table_hqolymsql14p_BridgeInventoryLocation_BRIDGEUNDERLOCATIONS[[#This Row],[VCMIN]] / 100, 0) * 12 + MOD(Table_hqolymsql14p_BridgeInventoryLocation_BRIDGEUNDERLOCATIONS[[#This Row],[VCMIN]], 100)</f>
        <v>178</v>
      </c>
      <c r="AA1678">
        <f>Table_hqolymsql14p_BridgeInventoryLocation_BRIDGEUNDERLOCATIONS[[#This Row],[VCMIN_Inches]]-3</f>
        <v>175</v>
      </c>
      <c r="AB1678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679" spans="1:28" x14ac:dyDescent="0.3">
      <c r="A1679">
        <v>1678</v>
      </c>
      <c r="B1679" t="s">
        <v>405</v>
      </c>
      <c r="C1679" t="s">
        <v>406</v>
      </c>
      <c r="D1679" t="s">
        <v>2314</v>
      </c>
      <c r="E1679">
        <v>163.08000000000001</v>
      </c>
      <c r="G1679">
        <v>0</v>
      </c>
      <c r="H1679" t="s">
        <v>110</v>
      </c>
      <c r="I1679">
        <v>163.02000000000001</v>
      </c>
      <c r="J1679" t="s">
        <v>34</v>
      </c>
      <c r="K1679">
        <v>47.572578</v>
      </c>
      <c r="L1679">
        <v>-122.319841</v>
      </c>
      <c r="M1679" t="s">
        <v>407</v>
      </c>
      <c r="N1679" t="s">
        <v>408</v>
      </c>
      <c r="O1679" t="s">
        <v>113</v>
      </c>
      <c r="P1679">
        <v>2885</v>
      </c>
      <c r="Q1679">
        <v>3904</v>
      </c>
      <c r="R1679">
        <v>3800</v>
      </c>
      <c r="S1679">
        <v>3904</v>
      </c>
      <c r="T1679">
        <v>3800</v>
      </c>
      <c r="U1679">
        <v>3908</v>
      </c>
      <c r="V1679">
        <v>3706</v>
      </c>
      <c r="W1679">
        <v>9999</v>
      </c>
      <c r="X1679" t="s">
        <v>38</v>
      </c>
      <c r="Y1679">
        <v>1</v>
      </c>
      <c r="Z1679">
        <f>ROUND(Table_hqolymsql14p_BridgeInventoryLocation_BRIDGEUNDERLOCATIONS[[#This Row],[VCMIN]] / 100, 0) * 12 + MOD(Table_hqolymsql14p_BridgeInventoryLocation_BRIDGEUNDERLOCATIONS[[#This Row],[VCMIN]], 100)</f>
        <v>456</v>
      </c>
      <c r="AA1679">
        <f>Table_hqolymsql14p_BridgeInventoryLocation_BRIDGEUNDERLOCATIONS[[#This Row],[VCMIN_Inches]]-3</f>
        <v>453</v>
      </c>
      <c r="AB1679">
        <f>(TRUNC((Table_hqolymsql14p_BridgeInventoryLocation_BRIDGEUNDERLOCATIONS[[#This Row],[Reported Inches]]/12))*100) + MOD(Table_hqolymsql14p_BridgeInventoryLocation_BRIDGEUNDERLOCATIONS[[#This Row],[Reported Inches]], 12)</f>
        <v>3709</v>
      </c>
    </row>
    <row r="1680" spans="1:28" x14ac:dyDescent="0.3">
      <c r="A1680">
        <v>1679</v>
      </c>
      <c r="B1680" t="s">
        <v>563</v>
      </c>
      <c r="C1680" t="s">
        <v>564</v>
      </c>
      <c r="D1680" t="s">
        <v>2314</v>
      </c>
      <c r="E1680">
        <v>254.49</v>
      </c>
      <c r="G1680">
        <v>0</v>
      </c>
      <c r="H1680" t="s">
        <v>110</v>
      </c>
      <c r="I1680">
        <v>254.43</v>
      </c>
      <c r="J1680" t="s">
        <v>34</v>
      </c>
      <c r="K1680">
        <v>48.765492000000002</v>
      </c>
      <c r="L1680">
        <v>-122.46172799999999</v>
      </c>
      <c r="M1680" t="s">
        <v>565</v>
      </c>
      <c r="N1680" t="s">
        <v>426</v>
      </c>
      <c r="O1680" t="s">
        <v>113</v>
      </c>
      <c r="P1680">
        <v>101</v>
      </c>
      <c r="Q1680">
        <v>1704</v>
      </c>
      <c r="R1680">
        <v>1704</v>
      </c>
      <c r="S1680">
        <v>1704</v>
      </c>
      <c r="T1680">
        <v>1704</v>
      </c>
      <c r="U1680">
        <v>1701</v>
      </c>
      <c r="V1680">
        <v>1701</v>
      </c>
      <c r="W1680">
        <v>9999</v>
      </c>
      <c r="X1680" t="s">
        <v>38</v>
      </c>
      <c r="Y1680">
        <v>1</v>
      </c>
      <c r="Z1680">
        <f>ROUND(Table_hqolymsql14p_BridgeInventoryLocation_BRIDGEUNDERLOCATIONS[[#This Row],[VCMIN]] / 100, 0) * 12 + MOD(Table_hqolymsql14p_BridgeInventoryLocation_BRIDGEUNDERLOCATIONS[[#This Row],[VCMIN]], 100)</f>
        <v>208</v>
      </c>
      <c r="AA1680">
        <f>Table_hqolymsql14p_BridgeInventoryLocation_BRIDGEUNDERLOCATIONS[[#This Row],[VCMIN_Inches]]-3</f>
        <v>205</v>
      </c>
      <c r="AB168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681" spans="1:28" x14ac:dyDescent="0.3">
      <c r="A1681">
        <v>1680</v>
      </c>
      <c r="B1681" t="s">
        <v>2207</v>
      </c>
      <c r="C1681" t="s">
        <v>2208</v>
      </c>
      <c r="D1681" t="s">
        <v>2314</v>
      </c>
      <c r="E1681">
        <v>134.07</v>
      </c>
      <c r="G1681">
        <v>0</v>
      </c>
      <c r="H1681" t="s">
        <v>110</v>
      </c>
      <c r="I1681">
        <v>134.01</v>
      </c>
      <c r="J1681" t="s">
        <v>34</v>
      </c>
      <c r="K1681">
        <v>47.234405000000002</v>
      </c>
      <c r="L1681">
        <v>-122.427443</v>
      </c>
      <c r="M1681" t="s">
        <v>2209</v>
      </c>
      <c r="N1681" t="s">
        <v>2210</v>
      </c>
      <c r="O1681" t="s">
        <v>113</v>
      </c>
      <c r="P1681">
        <v>322</v>
      </c>
      <c r="Q1681">
        <v>2105</v>
      </c>
      <c r="R1681">
        <v>2000</v>
      </c>
      <c r="S1681">
        <v>2105</v>
      </c>
      <c r="T1681">
        <v>2000</v>
      </c>
      <c r="U1681">
        <v>1808</v>
      </c>
      <c r="V1681">
        <v>1706</v>
      </c>
      <c r="W1681">
        <v>9999</v>
      </c>
      <c r="X1681" t="s">
        <v>38</v>
      </c>
      <c r="Y1681">
        <v>1</v>
      </c>
      <c r="Z1681">
        <f>ROUND(Table_hqolymsql14p_BridgeInventoryLocation_BRIDGEUNDERLOCATIONS[[#This Row],[VCMIN]] / 100, 0) * 12 + MOD(Table_hqolymsql14p_BridgeInventoryLocation_BRIDGEUNDERLOCATIONS[[#This Row],[VCMIN]], 100)</f>
        <v>240</v>
      </c>
      <c r="AA1681">
        <f>Table_hqolymsql14p_BridgeInventoryLocation_BRIDGEUNDERLOCATIONS[[#This Row],[VCMIN_Inches]]-3</f>
        <v>237</v>
      </c>
      <c r="AB1681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682" spans="1:28" x14ac:dyDescent="0.3">
      <c r="A1682">
        <v>1681</v>
      </c>
      <c r="B1682" t="s">
        <v>662</v>
      </c>
      <c r="C1682" t="s">
        <v>663</v>
      </c>
      <c r="D1682" t="s">
        <v>2314</v>
      </c>
      <c r="E1682">
        <v>266.04000000000002</v>
      </c>
      <c r="G1682">
        <v>0</v>
      </c>
      <c r="H1682" t="s">
        <v>110</v>
      </c>
      <c r="I1682">
        <v>265.98</v>
      </c>
      <c r="J1682" t="s">
        <v>34</v>
      </c>
      <c r="K1682">
        <v>48.892000000000003</v>
      </c>
      <c r="L1682">
        <v>-122.596692</v>
      </c>
      <c r="M1682" t="s">
        <v>664</v>
      </c>
      <c r="N1682" t="s">
        <v>665</v>
      </c>
      <c r="O1682" t="s">
        <v>113</v>
      </c>
      <c r="P1682">
        <v>263</v>
      </c>
      <c r="Q1682">
        <v>1600</v>
      </c>
      <c r="R1682">
        <v>1511</v>
      </c>
      <c r="S1682">
        <v>1600</v>
      </c>
      <c r="T1682">
        <v>1511</v>
      </c>
      <c r="U1682">
        <v>1603</v>
      </c>
      <c r="V1682">
        <v>1601</v>
      </c>
      <c r="W1682">
        <v>9999</v>
      </c>
      <c r="X1682" t="s">
        <v>38</v>
      </c>
      <c r="Y1682">
        <v>1</v>
      </c>
      <c r="Z1682">
        <f>ROUND(Table_hqolymsql14p_BridgeInventoryLocation_BRIDGEUNDERLOCATIONS[[#This Row],[VCMIN]] / 100, 0) * 12 + MOD(Table_hqolymsql14p_BridgeInventoryLocation_BRIDGEUNDERLOCATIONS[[#This Row],[VCMIN]], 100)</f>
        <v>191</v>
      </c>
      <c r="AA1682">
        <f>Table_hqolymsql14p_BridgeInventoryLocation_BRIDGEUNDERLOCATIONS[[#This Row],[VCMIN_Inches]]-3</f>
        <v>188</v>
      </c>
      <c r="AB1682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683" spans="1:28" x14ac:dyDescent="0.3">
      <c r="A1683">
        <v>1682</v>
      </c>
      <c r="B1683" t="s">
        <v>1059</v>
      </c>
      <c r="C1683" t="s">
        <v>1060</v>
      </c>
      <c r="D1683" t="s">
        <v>2314</v>
      </c>
      <c r="E1683">
        <v>0.20499999999999999</v>
      </c>
      <c r="G1683">
        <v>0</v>
      </c>
      <c r="H1683" t="s">
        <v>3873</v>
      </c>
      <c r="I1683">
        <v>0.21</v>
      </c>
      <c r="J1683" t="s">
        <v>34</v>
      </c>
      <c r="K1683">
        <v>47.594487000000001</v>
      </c>
      <c r="L1683">
        <v>-122.319998</v>
      </c>
      <c r="M1683" t="s">
        <v>4275</v>
      </c>
      <c r="N1683" t="s">
        <v>1063</v>
      </c>
      <c r="O1683" t="s">
        <v>183</v>
      </c>
      <c r="P1683">
        <v>947</v>
      </c>
      <c r="Q1683">
        <v>3000</v>
      </c>
      <c r="R1683">
        <v>3000</v>
      </c>
      <c r="S1683">
        <v>3000</v>
      </c>
      <c r="T1683">
        <v>3000</v>
      </c>
      <c r="W1683">
        <v>9999</v>
      </c>
      <c r="X1683" t="s">
        <v>645</v>
      </c>
      <c r="Y1683">
        <v>1</v>
      </c>
      <c r="Z1683">
        <f>ROUND(Table_hqolymsql14p_BridgeInventoryLocation_BRIDGEUNDERLOCATIONS[[#This Row],[VCMIN]] / 100, 0) * 12 + MOD(Table_hqolymsql14p_BridgeInventoryLocation_BRIDGEUNDERLOCATIONS[[#This Row],[VCMIN]], 100)</f>
        <v>360</v>
      </c>
      <c r="AA1683">
        <f>Table_hqolymsql14p_BridgeInventoryLocation_BRIDGEUNDERLOCATIONS[[#This Row],[VCMIN_Inches]]-3</f>
        <v>357</v>
      </c>
      <c r="AB1683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1684" spans="1:28" x14ac:dyDescent="0.3">
      <c r="A1684">
        <v>1683</v>
      </c>
      <c r="B1684" t="s">
        <v>4276</v>
      </c>
      <c r="C1684" t="s">
        <v>4277</v>
      </c>
      <c r="D1684" t="s">
        <v>2314</v>
      </c>
      <c r="E1684">
        <v>0.01</v>
      </c>
      <c r="G1684">
        <v>0</v>
      </c>
      <c r="H1684" t="s">
        <v>4278</v>
      </c>
      <c r="I1684">
        <v>0.01</v>
      </c>
      <c r="J1684" t="s">
        <v>34</v>
      </c>
      <c r="K1684">
        <v>46.414779000000003</v>
      </c>
      <c r="L1684">
        <v>-122.890353</v>
      </c>
      <c r="M1684" t="s">
        <v>4279</v>
      </c>
      <c r="N1684" t="s">
        <v>113</v>
      </c>
      <c r="O1684" t="s">
        <v>4280</v>
      </c>
      <c r="P1684">
        <v>760</v>
      </c>
      <c r="Q1684">
        <v>1409</v>
      </c>
      <c r="R1684">
        <v>1311</v>
      </c>
      <c r="S1684">
        <v>1409</v>
      </c>
      <c r="T1684">
        <v>1311</v>
      </c>
      <c r="W1684">
        <v>1406</v>
      </c>
      <c r="X1684" t="s">
        <v>38</v>
      </c>
      <c r="Y1684">
        <v>1</v>
      </c>
      <c r="Z1684">
        <f>ROUND(Table_hqolymsql14p_BridgeInventoryLocation_BRIDGEUNDERLOCATIONS[[#This Row],[VCMIN]] / 100, 0) * 12 + MOD(Table_hqolymsql14p_BridgeInventoryLocation_BRIDGEUNDERLOCATIONS[[#This Row],[VCMIN]], 100)</f>
        <v>167</v>
      </c>
      <c r="AA1684">
        <f>Table_hqolymsql14p_BridgeInventoryLocation_BRIDGEUNDERLOCATIONS[[#This Row],[VCMIN_Inches]]-3</f>
        <v>164</v>
      </c>
      <c r="AB1684">
        <f>(TRUNC((Table_hqolymsql14p_BridgeInventoryLocation_BRIDGEUNDERLOCATIONS[[#This Row],[Reported Inches]]/12))*100) + MOD(Table_hqolymsql14p_BridgeInventoryLocation_BRIDGEUNDERLOCATIONS[[#This Row],[Reported Inches]], 12)</f>
        <v>1308</v>
      </c>
    </row>
    <row r="1685" spans="1:28" x14ac:dyDescent="0.3">
      <c r="A1685">
        <v>1684</v>
      </c>
      <c r="B1685" t="s">
        <v>4281</v>
      </c>
      <c r="C1685" t="s">
        <v>4282</v>
      </c>
      <c r="D1685" t="s">
        <v>2314</v>
      </c>
      <c r="E1685">
        <v>0.25700000000000001</v>
      </c>
      <c r="G1685">
        <v>0</v>
      </c>
      <c r="H1685" t="s">
        <v>2894</v>
      </c>
      <c r="I1685">
        <v>165.55</v>
      </c>
      <c r="J1685" t="s">
        <v>34</v>
      </c>
      <c r="K1685">
        <v>47.606976000000003</v>
      </c>
      <c r="L1685">
        <v>-122.32968099999999</v>
      </c>
      <c r="M1685" t="s">
        <v>4283</v>
      </c>
      <c r="N1685" t="s">
        <v>4284</v>
      </c>
      <c r="O1685" t="s">
        <v>4285</v>
      </c>
      <c r="P1685">
        <v>4714</v>
      </c>
      <c r="Q1685">
        <v>1503</v>
      </c>
      <c r="R1685">
        <v>1503</v>
      </c>
      <c r="S1685">
        <v>1503</v>
      </c>
      <c r="T1685">
        <v>1503</v>
      </c>
      <c r="W1685">
        <v>9999</v>
      </c>
      <c r="X1685" t="s">
        <v>38</v>
      </c>
      <c r="Y1685">
        <v>1</v>
      </c>
      <c r="Z1685">
        <f>ROUND(Table_hqolymsql14p_BridgeInventoryLocation_BRIDGEUNDERLOCATIONS[[#This Row],[VCMIN]] / 100, 0) * 12 + MOD(Table_hqolymsql14p_BridgeInventoryLocation_BRIDGEUNDERLOCATIONS[[#This Row],[VCMIN]], 100)</f>
        <v>183</v>
      </c>
      <c r="AA1685">
        <f>Table_hqolymsql14p_BridgeInventoryLocation_BRIDGEUNDERLOCATIONS[[#This Row],[VCMIN_Inches]]-3</f>
        <v>180</v>
      </c>
      <c r="AB1685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686" spans="1:28" x14ac:dyDescent="0.3">
      <c r="A1686">
        <v>1685</v>
      </c>
      <c r="B1686" t="s">
        <v>732</v>
      </c>
      <c r="C1686" t="s">
        <v>733</v>
      </c>
      <c r="D1686" t="s">
        <v>2314</v>
      </c>
      <c r="E1686">
        <v>0.127</v>
      </c>
      <c r="G1686">
        <v>0</v>
      </c>
      <c r="H1686" t="s">
        <v>3297</v>
      </c>
      <c r="I1686">
        <v>0.13</v>
      </c>
      <c r="J1686" t="s">
        <v>34</v>
      </c>
      <c r="K1686">
        <v>47.545437</v>
      </c>
      <c r="L1686">
        <v>-122.333788</v>
      </c>
      <c r="M1686" t="s">
        <v>3298</v>
      </c>
      <c r="N1686" t="s">
        <v>347</v>
      </c>
      <c r="O1686" t="s">
        <v>735</v>
      </c>
      <c r="P1686">
        <v>3010</v>
      </c>
      <c r="Q1686">
        <v>1700</v>
      </c>
      <c r="R1686">
        <v>1700</v>
      </c>
      <c r="U1686">
        <v>1700</v>
      </c>
      <c r="V1686">
        <v>1700</v>
      </c>
      <c r="W1686">
        <v>9999</v>
      </c>
      <c r="X1686" t="s">
        <v>89</v>
      </c>
      <c r="Y1686">
        <v>1</v>
      </c>
      <c r="Z1686">
        <f>ROUND(Table_hqolymsql14p_BridgeInventoryLocation_BRIDGEUNDERLOCATIONS[[#This Row],[VCMIN]] / 100, 0) * 12 + MOD(Table_hqolymsql14p_BridgeInventoryLocation_BRIDGEUNDERLOCATIONS[[#This Row],[VCMIN]], 100)</f>
        <v>204</v>
      </c>
      <c r="AA1686">
        <f>Table_hqolymsql14p_BridgeInventoryLocation_BRIDGEUNDERLOCATIONS[[#This Row],[VCMIN_Inches]]-3</f>
        <v>201</v>
      </c>
      <c r="AB168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687" spans="1:28" x14ac:dyDescent="0.3">
      <c r="A1687">
        <v>1686</v>
      </c>
      <c r="B1687" t="s">
        <v>4286</v>
      </c>
      <c r="C1687" t="s">
        <v>4287</v>
      </c>
      <c r="D1687" t="s">
        <v>2314</v>
      </c>
      <c r="E1687">
        <v>0.18</v>
      </c>
      <c r="G1687">
        <v>0</v>
      </c>
      <c r="H1687" t="s">
        <v>135</v>
      </c>
      <c r="I1687">
        <v>0.18</v>
      </c>
      <c r="J1687" t="s">
        <v>34</v>
      </c>
      <c r="K1687">
        <v>47.642654999999998</v>
      </c>
      <c r="L1687">
        <v>-117.500646</v>
      </c>
      <c r="M1687" t="s">
        <v>4288</v>
      </c>
      <c r="N1687" t="s">
        <v>616</v>
      </c>
      <c r="O1687" t="s">
        <v>4289</v>
      </c>
      <c r="P1687">
        <v>138</v>
      </c>
      <c r="Q1687">
        <v>1602</v>
      </c>
      <c r="R1687">
        <v>1602</v>
      </c>
      <c r="S1687">
        <v>1602</v>
      </c>
      <c r="T1687">
        <v>1602</v>
      </c>
      <c r="W1687">
        <v>9999</v>
      </c>
      <c r="X1687" t="s">
        <v>89</v>
      </c>
      <c r="Y1687">
        <v>1</v>
      </c>
      <c r="Z1687">
        <f>ROUND(Table_hqolymsql14p_BridgeInventoryLocation_BRIDGEUNDERLOCATIONS[[#This Row],[VCMIN]] / 100, 0) * 12 + MOD(Table_hqolymsql14p_BridgeInventoryLocation_BRIDGEUNDERLOCATIONS[[#This Row],[VCMIN]], 100)</f>
        <v>194</v>
      </c>
      <c r="AA1687">
        <f>Table_hqolymsql14p_BridgeInventoryLocation_BRIDGEUNDERLOCATIONS[[#This Row],[VCMIN_Inches]]-3</f>
        <v>191</v>
      </c>
      <c r="AB1687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688" spans="1:28" x14ac:dyDescent="0.3">
      <c r="A1688">
        <v>1687</v>
      </c>
      <c r="B1688" t="s">
        <v>311</v>
      </c>
      <c r="C1688" t="s">
        <v>312</v>
      </c>
      <c r="D1688" t="s">
        <v>2314</v>
      </c>
      <c r="E1688">
        <v>0.38300000000000001</v>
      </c>
      <c r="G1688">
        <v>0</v>
      </c>
      <c r="H1688" t="s">
        <v>4290</v>
      </c>
      <c r="I1688">
        <v>0.38</v>
      </c>
      <c r="J1688" t="s">
        <v>34</v>
      </c>
      <c r="K1688">
        <v>47.206575999999998</v>
      </c>
      <c r="L1688">
        <v>-122.461332</v>
      </c>
      <c r="M1688" t="s">
        <v>4291</v>
      </c>
      <c r="N1688" t="s">
        <v>314</v>
      </c>
      <c r="O1688" t="s">
        <v>113</v>
      </c>
      <c r="P1688">
        <v>208</v>
      </c>
      <c r="Q1688">
        <v>1700</v>
      </c>
      <c r="R1688">
        <v>1700</v>
      </c>
      <c r="S1688">
        <v>1700</v>
      </c>
      <c r="T1688">
        <v>1700</v>
      </c>
      <c r="W1688">
        <v>9999</v>
      </c>
      <c r="X1688" t="s">
        <v>89</v>
      </c>
      <c r="Y1688">
        <v>1</v>
      </c>
      <c r="Z1688">
        <f>ROUND(Table_hqolymsql14p_BridgeInventoryLocation_BRIDGEUNDERLOCATIONS[[#This Row],[VCMIN]] / 100, 0) * 12 + MOD(Table_hqolymsql14p_BridgeInventoryLocation_BRIDGEUNDERLOCATIONS[[#This Row],[VCMIN]], 100)</f>
        <v>204</v>
      </c>
      <c r="AA1688">
        <f>Table_hqolymsql14p_BridgeInventoryLocation_BRIDGEUNDERLOCATIONS[[#This Row],[VCMIN_Inches]]-3</f>
        <v>201</v>
      </c>
      <c r="AB168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689" spans="1:28" x14ac:dyDescent="0.3">
      <c r="A1689">
        <v>1688</v>
      </c>
      <c r="B1689" t="s">
        <v>2159</v>
      </c>
      <c r="C1689" t="s">
        <v>2160</v>
      </c>
      <c r="D1689" t="s">
        <v>2314</v>
      </c>
      <c r="E1689">
        <v>262.01</v>
      </c>
      <c r="G1689">
        <v>0</v>
      </c>
      <c r="H1689" t="s">
        <v>33</v>
      </c>
      <c r="I1689">
        <v>264.3</v>
      </c>
      <c r="J1689" t="s">
        <v>34</v>
      </c>
      <c r="K1689">
        <v>47.504081999999997</v>
      </c>
      <c r="L1689">
        <v>-117.690872</v>
      </c>
      <c r="M1689" t="s">
        <v>895</v>
      </c>
      <c r="N1689" t="s">
        <v>896</v>
      </c>
      <c r="O1689" t="s">
        <v>37</v>
      </c>
      <c r="P1689">
        <v>291</v>
      </c>
      <c r="Q1689">
        <v>1601</v>
      </c>
      <c r="R1689">
        <v>1601</v>
      </c>
      <c r="S1689">
        <v>1601</v>
      </c>
      <c r="T1689">
        <v>1601</v>
      </c>
      <c r="U1689">
        <v>1604</v>
      </c>
      <c r="V1689">
        <v>1604</v>
      </c>
      <c r="W1689">
        <v>9999</v>
      </c>
      <c r="X1689" t="s">
        <v>38</v>
      </c>
      <c r="Y1689">
        <v>1</v>
      </c>
      <c r="Z1689">
        <f>ROUND(Table_hqolymsql14p_BridgeInventoryLocation_BRIDGEUNDERLOCATIONS[[#This Row],[VCMIN]] / 100, 0) * 12 + MOD(Table_hqolymsql14p_BridgeInventoryLocation_BRIDGEUNDERLOCATIONS[[#This Row],[VCMIN]], 100)</f>
        <v>193</v>
      </c>
      <c r="AA1689">
        <f>Table_hqolymsql14p_BridgeInventoryLocation_BRIDGEUNDERLOCATIONS[[#This Row],[VCMIN_Inches]]-3</f>
        <v>190</v>
      </c>
      <c r="AB1689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690" spans="1:28" x14ac:dyDescent="0.3">
      <c r="A1690">
        <v>1689</v>
      </c>
      <c r="B1690" t="s">
        <v>4292</v>
      </c>
      <c r="C1690" t="s">
        <v>4293</v>
      </c>
      <c r="D1690" t="s">
        <v>2314</v>
      </c>
      <c r="E1690">
        <v>115.70099999999999</v>
      </c>
      <c r="G1690">
        <v>0</v>
      </c>
      <c r="H1690" t="s">
        <v>110</v>
      </c>
      <c r="I1690">
        <v>115.63</v>
      </c>
      <c r="J1690" t="s">
        <v>34</v>
      </c>
      <c r="K1690">
        <v>47.076658000000002</v>
      </c>
      <c r="L1690">
        <v>-122.690933</v>
      </c>
      <c r="M1690" t="s">
        <v>3218</v>
      </c>
      <c r="N1690" t="s">
        <v>3219</v>
      </c>
      <c r="O1690" t="s">
        <v>113</v>
      </c>
      <c r="P1690">
        <v>217</v>
      </c>
      <c r="Q1690">
        <v>2300</v>
      </c>
      <c r="R1690">
        <v>2200</v>
      </c>
      <c r="S1690">
        <v>2300</v>
      </c>
      <c r="T1690">
        <v>2200</v>
      </c>
      <c r="W1690">
        <v>9999</v>
      </c>
      <c r="X1690" t="s">
        <v>38</v>
      </c>
      <c r="Y1690">
        <v>1</v>
      </c>
      <c r="Z1690">
        <f>ROUND(Table_hqolymsql14p_BridgeInventoryLocation_BRIDGEUNDERLOCATIONS[[#This Row],[VCMIN]] / 100, 0) * 12 + MOD(Table_hqolymsql14p_BridgeInventoryLocation_BRIDGEUNDERLOCATIONS[[#This Row],[VCMIN]], 100)</f>
        <v>264</v>
      </c>
      <c r="AA1690">
        <f>Table_hqolymsql14p_BridgeInventoryLocation_BRIDGEUNDERLOCATIONS[[#This Row],[VCMIN_Inches]]-3</f>
        <v>261</v>
      </c>
      <c r="AB1690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1691" spans="1:28" x14ac:dyDescent="0.3">
      <c r="A1691">
        <v>1690</v>
      </c>
      <c r="B1691" t="s">
        <v>2303</v>
      </c>
      <c r="C1691" t="s">
        <v>2304</v>
      </c>
      <c r="D1691" t="s">
        <v>2314</v>
      </c>
      <c r="E1691">
        <v>0.11899999999999999</v>
      </c>
      <c r="G1691">
        <v>0</v>
      </c>
      <c r="H1691" t="s">
        <v>4294</v>
      </c>
      <c r="I1691">
        <v>0.12</v>
      </c>
      <c r="J1691" t="s">
        <v>34</v>
      </c>
      <c r="K1691">
        <v>48.485081000000001</v>
      </c>
      <c r="L1691">
        <v>-122.337389</v>
      </c>
      <c r="M1691" t="s">
        <v>4295</v>
      </c>
      <c r="N1691" t="s">
        <v>2306</v>
      </c>
      <c r="O1691" t="s">
        <v>113</v>
      </c>
      <c r="P1691">
        <v>287</v>
      </c>
      <c r="Q1691">
        <v>1700</v>
      </c>
      <c r="R1691">
        <v>1700</v>
      </c>
      <c r="U1691">
        <v>1700</v>
      </c>
      <c r="V1691">
        <v>1700</v>
      </c>
      <c r="W1691">
        <v>9999</v>
      </c>
      <c r="X1691" t="s">
        <v>239</v>
      </c>
      <c r="Y1691">
        <v>1</v>
      </c>
      <c r="Z1691">
        <f>ROUND(Table_hqolymsql14p_BridgeInventoryLocation_BRIDGEUNDERLOCATIONS[[#This Row],[VCMIN]] / 100, 0) * 12 + MOD(Table_hqolymsql14p_BridgeInventoryLocation_BRIDGEUNDERLOCATIONS[[#This Row],[VCMIN]], 100)</f>
        <v>204</v>
      </c>
      <c r="AA1691">
        <f>Table_hqolymsql14p_BridgeInventoryLocation_BRIDGEUNDERLOCATIONS[[#This Row],[VCMIN_Inches]]-3</f>
        <v>201</v>
      </c>
      <c r="AB1691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692" spans="1:28" x14ac:dyDescent="0.3">
      <c r="A1692">
        <v>1691</v>
      </c>
      <c r="B1692" t="s">
        <v>1148</v>
      </c>
      <c r="C1692" t="s">
        <v>1149</v>
      </c>
      <c r="D1692" t="s">
        <v>2314</v>
      </c>
      <c r="E1692">
        <v>0.27600000000000002</v>
      </c>
      <c r="G1692">
        <v>0</v>
      </c>
      <c r="H1692" t="s">
        <v>4035</v>
      </c>
      <c r="I1692">
        <v>0.28000000000000003</v>
      </c>
      <c r="J1692" t="s">
        <v>34</v>
      </c>
      <c r="K1692">
        <v>47.233415000000001</v>
      </c>
      <c r="L1692">
        <v>-122.434179</v>
      </c>
      <c r="M1692" t="s">
        <v>4296</v>
      </c>
      <c r="N1692" t="s">
        <v>1151</v>
      </c>
      <c r="O1692" t="s">
        <v>113</v>
      </c>
      <c r="P1692">
        <v>563</v>
      </c>
      <c r="Q1692">
        <v>1700</v>
      </c>
      <c r="R1692">
        <v>1700</v>
      </c>
      <c r="U1692">
        <v>1700</v>
      </c>
      <c r="V1692">
        <v>1700</v>
      </c>
      <c r="W1692">
        <v>9999</v>
      </c>
      <c r="X1692" t="s">
        <v>645</v>
      </c>
      <c r="Y1692">
        <v>1</v>
      </c>
      <c r="Z1692">
        <f>ROUND(Table_hqolymsql14p_BridgeInventoryLocation_BRIDGEUNDERLOCATIONS[[#This Row],[VCMIN]] / 100, 0) * 12 + MOD(Table_hqolymsql14p_BridgeInventoryLocation_BRIDGEUNDERLOCATIONS[[#This Row],[VCMIN]], 100)</f>
        <v>204</v>
      </c>
      <c r="AA1692">
        <f>Table_hqolymsql14p_BridgeInventoryLocation_BRIDGEUNDERLOCATIONS[[#This Row],[VCMIN_Inches]]-3</f>
        <v>201</v>
      </c>
      <c r="AB1692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693" spans="1:28" x14ac:dyDescent="0.3">
      <c r="A1693">
        <v>1692</v>
      </c>
      <c r="B1693" t="s">
        <v>920</v>
      </c>
      <c r="C1693" t="s">
        <v>921</v>
      </c>
      <c r="D1693" t="s">
        <v>2314</v>
      </c>
      <c r="E1693">
        <v>0.09</v>
      </c>
      <c r="G1693">
        <v>0</v>
      </c>
      <c r="H1693" t="s">
        <v>4297</v>
      </c>
      <c r="I1693">
        <v>0.09</v>
      </c>
      <c r="J1693" t="s">
        <v>34</v>
      </c>
      <c r="K1693">
        <v>47.642837</v>
      </c>
      <c r="L1693">
        <v>-122.318383</v>
      </c>
      <c r="M1693" t="s">
        <v>4298</v>
      </c>
      <c r="N1693" t="s">
        <v>923</v>
      </c>
      <c r="O1693" t="s">
        <v>394</v>
      </c>
      <c r="P1693">
        <v>154</v>
      </c>
      <c r="Q1693">
        <v>1609</v>
      </c>
      <c r="R1693">
        <v>1607</v>
      </c>
      <c r="U1693">
        <v>1609</v>
      </c>
      <c r="V1693">
        <v>1607</v>
      </c>
      <c r="W1693">
        <v>9999</v>
      </c>
      <c r="X1693" t="s">
        <v>239</v>
      </c>
      <c r="Y1693">
        <v>1</v>
      </c>
      <c r="Z1693">
        <f>ROUND(Table_hqolymsql14p_BridgeInventoryLocation_BRIDGEUNDERLOCATIONS[[#This Row],[VCMIN]] / 100, 0) * 12 + MOD(Table_hqolymsql14p_BridgeInventoryLocation_BRIDGEUNDERLOCATIONS[[#This Row],[VCMIN]], 100)</f>
        <v>199</v>
      </c>
      <c r="AA1693">
        <f>Table_hqolymsql14p_BridgeInventoryLocation_BRIDGEUNDERLOCATIONS[[#This Row],[VCMIN_Inches]]-3</f>
        <v>196</v>
      </c>
      <c r="AB169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694" spans="1:28" x14ac:dyDescent="0.3">
      <c r="A1694">
        <v>1693</v>
      </c>
      <c r="B1694" t="s">
        <v>4299</v>
      </c>
      <c r="C1694" t="s">
        <v>4300</v>
      </c>
      <c r="D1694" t="s">
        <v>2314</v>
      </c>
      <c r="E1694">
        <v>7.93</v>
      </c>
      <c r="G1694">
        <v>0</v>
      </c>
      <c r="H1694" t="s">
        <v>4301</v>
      </c>
      <c r="I1694">
        <v>7.97</v>
      </c>
      <c r="J1694" t="s">
        <v>34</v>
      </c>
      <c r="K1694">
        <v>46.975630000000002</v>
      </c>
      <c r="L1694">
        <v>-123.60088500000001</v>
      </c>
      <c r="M1694" t="s">
        <v>4302</v>
      </c>
      <c r="N1694" t="s">
        <v>365</v>
      </c>
      <c r="O1694" t="s">
        <v>4303</v>
      </c>
      <c r="P1694">
        <v>1991</v>
      </c>
      <c r="Q1694">
        <v>2210</v>
      </c>
      <c r="R1694">
        <v>2210</v>
      </c>
      <c r="S1694">
        <v>2210</v>
      </c>
      <c r="T1694">
        <v>2210</v>
      </c>
      <c r="W1694">
        <v>9999</v>
      </c>
      <c r="X1694" t="s">
        <v>38</v>
      </c>
      <c r="Y1694">
        <v>1</v>
      </c>
      <c r="Z1694">
        <f>ROUND(Table_hqolymsql14p_BridgeInventoryLocation_BRIDGEUNDERLOCATIONS[[#This Row],[VCMIN]] / 100, 0) * 12 + MOD(Table_hqolymsql14p_BridgeInventoryLocation_BRIDGEUNDERLOCATIONS[[#This Row],[VCMIN]], 100)</f>
        <v>274</v>
      </c>
      <c r="AA1694">
        <f>Table_hqolymsql14p_BridgeInventoryLocation_BRIDGEUNDERLOCATIONS[[#This Row],[VCMIN_Inches]]-3</f>
        <v>271</v>
      </c>
      <c r="AB1694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1695" spans="1:28" x14ac:dyDescent="0.3">
      <c r="A1695">
        <v>1694</v>
      </c>
      <c r="B1695" t="s">
        <v>1250</v>
      </c>
      <c r="C1695" t="s">
        <v>1251</v>
      </c>
      <c r="D1695" t="s">
        <v>2314</v>
      </c>
      <c r="E1695">
        <v>0.20300000000000001</v>
      </c>
      <c r="G1695">
        <v>0</v>
      </c>
      <c r="H1695" t="s">
        <v>4304</v>
      </c>
      <c r="I1695">
        <v>0.2</v>
      </c>
      <c r="J1695" t="s">
        <v>34</v>
      </c>
      <c r="K1695">
        <v>47.098697000000001</v>
      </c>
      <c r="L1695">
        <v>-119.24341200000001</v>
      </c>
      <c r="M1695" t="s">
        <v>4305</v>
      </c>
      <c r="N1695" t="s">
        <v>971</v>
      </c>
      <c r="O1695" t="s">
        <v>37</v>
      </c>
      <c r="P1695">
        <v>150</v>
      </c>
      <c r="Q1695">
        <v>1707</v>
      </c>
      <c r="R1695">
        <v>1701</v>
      </c>
      <c r="S1695">
        <v>1707</v>
      </c>
      <c r="T1695">
        <v>1701</v>
      </c>
      <c r="W1695">
        <v>9999</v>
      </c>
      <c r="X1695" t="s">
        <v>89</v>
      </c>
      <c r="Y1695">
        <v>1</v>
      </c>
      <c r="Z1695">
        <f>ROUND(Table_hqolymsql14p_BridgeInventoryLocation_BRIDGEUNDERLOCATIONS[[#This Row],[VCMIN]] / 100, 0) * 12 + MOD(Table_hqolymsql14p_BridgeInventoryLocation_BRIDGEUNDERLOCATIONS[[#This Row],[VCMIN]], 100)</f>
        <v>205</v>
      </c>
      <c r="AA1695">
        <f>Table_hqolymsql14p_BridgeInventoryLocation_BRIDGEUNDERLOCATIONS[[#This Row],[VCMIN_Inches]]-3</f>
        <v>202</v>
      </c>
      <c r="AB1695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696" spans="1:28" x14ac:dyDescent="0.3">
      <c r="A1696">
        <v>1695</v>
      </c>
      <c r="B1696" t="s">
        <v>3204</v>
      </c>
      <c r="C1696" t="s">
        <v>3205</v>
      </c>
      <c r="D1696" t="s">
        <v>2314</v>
      </c>
      <c r="E1696">
        <v>6.94</v>
      </c>
      <c r="G1696">
        <v>0</v>
      </c>
      <c r="H1696" t="s">
        <v>391</v>
      </c>
      <c r="I1696">
        <v>6.95</v>
      </c>
      <c r="J1696" t="s">
        <v>34</v>
      </c>
      <c r="K1696">
        <v>47.632168</v>
      </c>
      <c r="L1696">
        <v>-122.187737</v>
      </c>
      <c r="M1696" t="s">
        <v>1868</v>
      </c>
      <c r="N1696" t="s">
        <v>101</v>
      </c>
      <c r="O1696" t="s">
        <v>394</v>
      </c>
      <c r="P1696">
        <v>247</v>
      </c>
      <c r="Q1696">
        <v>1707</v>
      </c>
      <c r="R1696">
        <v>1601</v>
      </c>
      <c r="S1696">
        <v>1707</v>
      </c>
      <c r="T1696">
        <v>1601</v>
      </c>
      <c r="U1696">
        <v>1806</v>
      </c>
      <c r="V1696">
        <v>1701</v>
      </c>
      <c r="W1696">
        <v>9999</v>
      </c>
      <c r="X1696" t="s">
        <v>38</v>
      </c>
      <c r="Y1696">
        <v>1</v>
      </c>
      <c r="Z1696">
        <f>ROUND(Table_hqolymsql14p_BridgeInventoryLocation_BRIDGEUNDERLOCATIONS[[#This Row],[VCMIN]] / 100, 0) * 12 + MOD(Table_hqolymsql14p_BridgeInventoryLocation_BRIDGEUNDERLOCATIONS[[#This Row],[VCMIN]], 100)</f>
        <v>193</v>
      </c>
      <c r="AA1696">
        <f>Table_hqolymsql14p_BridgeInventoryLocation_BRIDGEUNDERLOCATIONS[[#This Row],[VCMIN_Inches]]-3</f>
        <v>190</v>
      </c>
      <c r="AB1696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697" spans="1:28" x14ac:dyDescent="0.3">
      <c r="A1697">
        <v>1696</v>
      </c>
      <c r="B1697" t="s">
        <v>2601</v>
      </c>
      <c r="C1697" t="s">
        <v>2602</v>
      </c>
      <c r="D1697" t="s">
        <v>2314</v>
      </c>
      <c r="E1697">
        <v>196.06100000000001</v>
      </c>
      <c r="G1697">
        <v>0</v>
      </c>
      <c r="H1697" t="s">
        <v>110</v>
      </c>
      <c r="I1697">
        <v>196</v>
      </c>
      <c r="J1697" t="s">
        <v>34</v>
      </c>
      <c r="K1697">
        <v>48.007528000000001</v>
      </c>
      <c r="L1697">
        <v>-122.17424099999999</v>
      </c>
      <c r="M1697" t="s">
        <v>2603</v>
      </c>
      <c r="N1697" t="s">
        <v>2604</v>
      </c>
      <c r="O1697" t="s">
        <v>113</v>
      </c>
      <c r="P1697">
        <v>212</v>
      </c>
      <c r="Q1697">
        <v>1701</v>
      </c>
      <c r="R1697">
        <v>1609</v>
      </c>
      <c r="S1697">
        <v>1701</v>
      </c>
      <c r="T1697">
        <v>1609</v>
      </c>
      <c r="U1697">
        <v>1701</v>
      </c>
      <c r="V1697">
        <v>1610</v>
      </c>
      <c r="W1697">
        <v>9999</v>
      </c>
      <c r="X1697" t="s">
        <v>38</v>
      </c>
      <c r="Y1697">
        <v>1</v>
      </c>
      <c r="Z1697">
        <f>ROUND(Table_hqolymsql14p_BridgeInventoryLocation_BRIDGEUNDERLOCATIONS[[#This Row],[VCMIN]] / 100, 0) * 12 + MOD(Table_hqolymsql14p_BridgeInventoryLocation_BRIDGEUNDERLOCATIONS[[#This Row],[VCMIN]], 100)</f>
        <v>201</v>
      </c>
      <c r="AA1697">
        <f>Table_hqolymsql14p_BridgeInventoryLocation_BRIDGEUNDERLOCATIONS[[#This Row],[VCMIN_Inches]]-3</f>
        <v>198</v>
      </c>
      <c r="AB169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698" spans="1:28" x14ac:dyDescent="0.3">
      <c r="A1698">
        <v>1697</v>
      </c>
      <c r="B1698" t="s">
        <v>438</v>
      </c>
      <c r="C1698" t="s">
        <v>439</v>
      </c>
      <c r="D1698" t="s">
        <v>2314</v>
      </c>
      <c r="E1698">
        <v>0.79400000000000004</v>
      </c>
      <c r="G1698">
        <v>0</v>
      </c>
      <c r="H1698" t="s">
        <v>3978</v>
      </c>
      <c r="I1698">
        <v>0.79</v>
      </c>
      <c r="J1698" t="s">
        <v>34</v>
      </c>
      <c r="K1698">
        <v>47.915080000000003</v>
      </c>
      <c r="L1698">
        <v>-122.20866599999999</v>
      </c>
      <c r="M1698" t="s">
        <v>4306</v>
      </c>
      <c r="N1698" t="s">
        <v>347</v>
      </c>
      <c r="O1698" t="s">
        <v>113</v>
      </c>
      <c r="P1698">
        <v>341</v>
      </c>
      <c r="Q1698">
        <v>2211</v>
      </c>
      <c r="R1698">
        <v>2010</v>
      </c>
      <c r="U1698">
        <v>2211</v>
      </c>
      <c r="V1698">
        <v>2010</v>
      </c>
      <c r="W1698">
        <v>9999</v>
      </c>
      <c r="X1698" t="s">
        <v>89</v>
      </c>
      <c r="Y1698">
        <v>1</v>
      </c>
      <c r="Z1698">
        <f>ROUND(Table_hqolymsql14p_BridgeInventoryLocation_BRIDGEUNDERLOCATIONS[[#This Row],[VCMIN]] / 100, 0) * 12 + MOD(Table_hqolymsql14p_BridgeInventoryLocation_BRIDGEUNDERLOCATIONS[[#This Row],[VCMIN]], 100)</f>
        <v>250</v>
      </c>
      <c r="AA1698">
        <f>Table_hqolymsql14p_BridgeInventoryLocation_BRIDGEUNDERLOCATIONS[[#This Row],[VCMIN_Inches]]-3</f>
        <v>247</v>
      </c>
      <c r="AB1698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699" spans="1:28" x14ac:dyDescent="0.3">
      <c r="A1699">
        <v>1698</v>
      </c>
      <c r="B1699" t="s">
        <v>555</v>
      </c>
      <c r="C1699" t="s">
        <v>556</v>
      </c>
      <c r="D1699" t="s">
        <v>2314</v>
      </c>
      <c r="E1699">
        <v>0.08</v>
      </c>
      <c r="G1699">
        <v>0</v>
      </c>
      <c r="H1699" t="s">
        <v>207</v>
      </c>
      <c r="I1699">
        <v>0.08</v>
      </c>
      <c r="J1699" t="s">
        <v>34</v>
      </c>
      <c r="K1699">
        <v>47.679544</v>
      </c>
      <c r="L1699">
        <v>-122.320194</v>
      </c>
      <c r="M1699" t="s">
        <v>4307</v>
      </c>
      <c r="N1699" t="s">
        <v>558</v>
      </c>
      <c r="O1699" t="s">
        <v>113</v>
      </c>
      <c r="P1699">
        <v>330</v>
      </c>
      <c r="Q1699">
        <v>2307</v>
      </c>
      <c r="R1699">
        <v>2307</v>
      </c>
      <c r="S1699">
        <v>2307</v>
      </c>
      <c r="T1699">
        <v>2307</v>
      </c>
      <c r="W1699">
        <v>9999</v>
      </c>
      <c r="X1699" t="s">
        <v>3569</v>
      </c>
      <c r="Y1699">
        <v>1</v>
      </c>
      <c r="Z1699">
        <f>ROUND(Table_hqolymsql14p_BridgeInventoryLocation_BRIDGEUNDERLOCATIONS[[#This Row],[VCMIN]] / 100, 0) * 12 + MOD(Table_hqolymsql14p_BridgeInventoryLocation_BRIDGEUNDERLOCATIONS[[#This Row],[VCMIN]], 100)</f>
        <v>283</v>
      </c>
      <c r="AA1699">
        <f>Table_hqolymsql14p_BridgeInventoryLocation_BRIDGEUNDERLOCATIONS[[#This Row],[VCMIN_Inches]]-3</f>
        <v>280</v>
      </c>
      <c r="AB1699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1700" spans="1:28" x14ac:dyDescent="0.3">
      <c r="A1700">
        <v>1699</v>
      </c>
      <c r="B1700" t="s">
        <v>2485</v>
      </c>
      <c r="C1700" t="s">
        <v>2486</v>
      </c>
      <c r="D1700" t="s">
        <v>2314</v>
      </c>
      <c r="E1700">
        <v>0.29899999999999999</v>
      </c>
      <c r="G1700">
        <v>0</v>
      </c>
      <c r="H1700" t="s">
        <v>4308</v>
      </c>
      <c r="I1700">
        <v>0.3</v>
      </c>
      <c r="J1700" t="s">
        <v>34</v>
      </c>
      <c r="K1700">
        <v>47.462726000000004</v>
      </c>
      <c r="L1700">
        <v>-122.265867</v>
      </c>
      <c r="M1700" t="s">
        <v>2487</v>
      </c>
      <c r="N1700" t="s">
        <v>101</v>
      </c>
      <c r="O1700" t="s">
        <v>113</v>
      </c>
      <c r="P1700">
        <v>560</v>
      </c>
      <c r="Q1700">
        <v>2011</v>
      </c>
      <c r="R1700">
        <v>2010</v>
      </c>
      <c r="U1700">
        <v>2011</v>
      </c>
      <c r="V1700">
        <v>2010</v>
      </c>
      <c r="W1700">
        <v>9999</v>
      </c>
      <c r="X1700" t="s">
        <v>89</v>
      </c>
      <c r="Y1700">
        <v>1</v>
      </c>
      <c r="Z1700">
        <f>ROUND(Table_hqolymsql14p_BridgeInventoryLocation_BRIDGEUNDERLOCATIONS[[#This Row],[VCMIN]] / 100, 0) * 12 + MOD(Table_hqolymsql14p_BridgeInventoryLocation_BRIDGEUNDERLOCATIONS[[#This Row],[VCMIN]], 100)</f>
        <v>250</v>
      </c>
      <c r="AA1700">
        <f>Table_hqolymsql14p_BridgeInventoryLocation_BRIDGEUNDERLOCATIONS[[#This Row],[VCMIN_Inches]]-3</f>
        <v>247</v>
      </c>
      <c r="AB1700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1701" spans="1:28" x14ac:dyDescent="0.3">
      <c r="A1701">
        <v>1700</v>
      </c>
      <c r="B1701" t="s">
        <v>4309</v>
      </c>
      <c r="C1701" t="s">
        <v>4310</v>
      </c>
      <c r="D1701" t="s">
        <v>2314</v>
      </c>
      <c r="E1701">
        <v>0.17399999999999999</v>
      </c>
      <c r="G1701">
        <v>0</v>
      </c>
      <c r="H1701" t="s">
        <v>3435</v>
      </c>
      <c r="I1701">
        <v>0.17</v>
      </c>
      <c r="J1701" t="s">
        <v>34</v>
      </c>
      <c r="K1701">
        <v>47.592427000000001</v>
      </c>
      <c r="L1701">
        <v>-122.322704</v>
      </c>
      <c r="M1701" t="s">
        <v>4311</v>
      </c>
      <c r="N1701" t="s">
        <v>3824</v>
      </c>
      <c r="O1701" t="s">
        <v>4312</v>
      </c>
      <c r="P1701">
        <v>640</v>
      </c>
      <c r="Q1701">
        <v>2700</v>
      </c>
      <c r="R1701">
        <v>2700</v>
      </c>
      <c r="U1701">
        <v>2700</v>
      </c>
      <c r="V1701">
        <v>2700</v>
      </c>
      <c r="W1701">
        <v>9999</v>
      </c>
      <c r="X1701" t="s">
        <v>38</v>
      </c>
      <c r="Y1701">
        <v>1</v>
      </c>
      <c r="Z1701">
        <f>ROUND(Table_hqolymsql14p_BridgeInventoryLocation_BRIDGEUNDERLOCATIONS[[#This Row],[VCMIN]] / 100, 0) * 12 + MOD(Table_hqolymsql14p_BridgeInventoryLocation_BRIDGEUNDERLOCATIONS[[#This Row],[VCMIN]], 100)</f>
        <v>324</v>
      </c>
      <c r="AA1701">
        <f>Table_hqolymsql14p_BridgeInventoryLocation_BRIDGEUNDERLOCATIONS[[#This Row],[VCMIN_Inches]]-3</f>
        <v>321</v>
      </c>
      <c r="AB1701">
        <f>(TRUNC((Table_hqolymsql14p_BridgeInventoryLocation_BRIDGEUNDERLOCATIONS[[#This Row],[Reported Inches]]/12))*100) + MOD(Table_hqolymsql14p_BridgeInventoryLocation_BRIDGEUNDERLOCATIONS[[#This Row],[Reported Inches]], 12)</f>
        <v>2609</v>
      </c>
    </row>
    <row r="1702" spans="1:28" x14ac:dyDescent="0.3">
      <c r="A1702">
        <v>1701</v>
      </c>
      <c r="B1702" t="s">
        <v>984</v>
      </c>
      <c r="C1702" t="s">
        <v>985</v>
      </c>
      <c r="D1702" t="s">
        <v>2314</v>
      </c>
      <c r="E1702">
        <v>7.9850000000000003</v>
      </c>
      <c r="G1702">
        <v>0</v>
      </c>
      <c r="H1702" t="s">
        <v>33</v>
      </c>
      <c r="I1702">
        <v>9.93</v>
      </c>
      <c r="J1702" t="s">
        <v>34</v>
      </c>
      <c r="K1702">
        <v>47.580240000000003</v>
      </c>
      <c r="L1702">
        <v>-122.17440000000001</v>
      </c>
      <c r="M1702" t="s">
        <v>986</v>
      </c>
      <c r="N1702" t="s">
        <v>987</v>
      </c>
      <c r="O1702" t="s">
        <v>988</v>
      </c>
      <c r="P1702">
        <v>464</v>
      </c>
      <c r="Q1702">
        <v>1606</v>
      </c>
      <c r="R1702">
        <v>1604</v>
      </c>
      <c r="S1702">
        <v>1606</v>
      </c>
      <c r="T1702">
        <v>1604</v>
      </c>
      <c r="U1702">
        <v>1609</v>
      </c>
      <c r="V1702">
        <v>1609</v>
      </c>
      <c r="W1702">
        <v>9999</v>
      </c>
      <c r="X1702" t="s">
        <v>38</v>
      </c>
      <c r="Y1702">
        <v>1</v>
      </c>
      <c r="Z1702">
        <f>ROUND(Table_hqolymsql14p_BridgeInventoryLocation_BRIDGEUNDERLOCATIONS[[#This Row],[VCMIN]] / 100, 0) * 12 + MOD(Table_hqolymsql14p_BridgeInventoryLocation_BRIDGEUNDERLOCATIONS[[#This Row],[VCMIN]], 100)</f>
        <v>196</v>
      </c>
      <c r="AA1702">
        <f>Table_hqolymsql14p_BridgeInventoryLocation_BRIDGEUNDERLOCATIONS[[#This Row],[VCMIN_Inches]]-3</f>
        <v>193</v>
      </c>
      <c r="AB1702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703" spans="1:28" x14ac:dyDescent="0.3">
      <c r="A1703">
        <v>1702</v>
      </c>
      <c r="B1703" t="s">
        <v>4313</v>
      </c>
      <c r="C1703" t="s">
        <v>4314</v>
      </c>
      <c r="D1703" t="s">
        <v>2314</v>
      </c>
      <c r="E1703">
        <v>87.066000000000003</v>
      </c>
      <c r="G1703">
        <v>0</v>
      </c>
      <c r="H1703" t="s">
        <v>397</v>
      </c>
      <c r="I1703">
        <v>86.99</v>
      </c>
      <c r="J1703" t="s">
        <v>34</v>
      </c>
      <c r="K1703">
        <v>47.724718000000003</v>
      </c>
      <c r="L1703">
        <v>-120.736593</v>
      </c>
      <c r="M1703" t="s">
        <v>1516</v>
      </c>
      <c r="N1703" t="s">
        <v>1517</v>
      </c>
      <c r="O1703" t="s">
        <v>1518</v>
      </c>
      <c r="P1703">
        <v>128</v>
      </c>
      <c r="Q1703">
        <v>1504</v>
      </c>
      <c r="R1703">
        <v>1502</v>
      </c>
      <c r="S1703">
        <v>1504</v>
      </c>
      <c r="T1703">
        <v>1502</v>
      </c>
      <c r="W1703">
        <v>9999</v>
      </c>
      <c r="X1703" t="s">
        <v>38</v>
      </c>
      <c r="Y1703">
        <v>1</v>
      </c>
      <c r="Z1703">
        <f>ROUND(Table_hqolymsql14p_BridgeInventoryLocation_BRIDGEUNDERLOCATIONS[[#This Row],[VCMIN]] / 100, 0) * 12 + MOD(Table_hqolymsql14p_BridgeInventoryLocation_BRIDGEUNDERLOCATIONS[[#This Row],[VCMIN]], 100)</f>
        <v>182</v>
      </c>
      <c r="AA1703">
        <f>Table_hqolymsql14p_BridgeInventoryLocation_BRIDGEUNDERLOCATIONS[[#This Row],[VCMIN_Inches]]-3</f>
        <v>179</v>
      </c>
      <c r="AB1703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704" spans="1:28" x14ac:dyDescent="0.3">
      <c r="A1704">
        <v>1703</v>
      </c>
      <c r="B1704" t="s">
        <v>2105</v>
      </c>
      <c r="C1704" t="s">
        <v>2106</v>
      </c>
      <c r="D1704" t="s">
        <v>2314</v>
      </c>
      <c r="E1704">
        <v>139.12</v>
      </c>
      <c r="G1704">
        <v>0</v>
      </c>
      <c r="H1704" t="s">
        <v>110</v>
      </c>
      <c r="I1704">
        <v>139.06</v>
      </c>
      <c r="J1704" t="s">
        <v>34</v>
      </c>
      <c r="K1704">
        <v>47.251263000000002</v>
      </c>
      <c r="L1704">
        <v>-122.332596</v>
      </c>
      <c r="M1704" t="s">
        <v>2107</v>
      </c>
      <c r="N1704" t="s">
        <v>2108</v>
      </c>
      <c r="O1704" t="s">
        <v>2109</v>
      </c>
      <c r="P1704">
        <v>615</v>
      </c>
      <c r="Q1704">
        <v>1611</v>
      </c>
      <c r="R1704">
        <v>1603</v>
      </c>
      <c r="S1704">
        <v>1611</v>
      </c>
      <c r="T1704">
        <v>1603</v>
      </c>
      <c r="U1704">
        <v>1611</v>
      </c>
      <c r="V1704">
        <v>1605</v>
      </c>
      <c r="W1704">
        <v>9999</v>
      </c>
      <c r="X1704" t="s">
        <v>38</v>
      </c>
      <c r="Y1704">
        <v>1</v>
      </c>
      <c r="Z1704">
        <f>ROUND(Table_hqolymsql14p_BridgeInventoryLocation_BRIDGEUNDERLOCATIONS[[#This Row],[VCMIN]] / 100, 0) * 12 + MOD(Table_hqolymsql14p_BridgeInventoryLocation_BRIDGEUNDERLOCATIONS[[#This Row],[VCMIN]], 100)</f>
        <v>195</v>
      </c>
      <c r="AA1704">
        <f>Table_hqolymsql14p_BridgeInventoryLocation_BRIDGEUNDERLOCATIONS[[#This Row],[VCMIN_Inches]]-3</f>
        <v>192</v>
      </c>
      <c r="AB1704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705" spans="1:28" x14ac:dyDescent="0.3">
      <c r="A1705">
        <v>1704</v>
      </c>
      <c r="B1705" t="s">
        <v>612</v>
      </c>
      <c r="C1705" t="s">
        <v>613</v>
      </c>
      <c r="D1705" t="s">
        <v>2314</v>
      </c>
      <c r="E1705">
        <v>0.04</v>
      </c>
      <c r="G1705">
        <v>0</v>
      </c>
      <c r="H1705" t="s">
        <v>614</v>
      </c>
      <c r="I1705">
        <v>0.04</v>
      </c>
      <c r="J1705" t="s">
        <v>34</v>
      </c>
      <c r="K1705">
        <v>47.981664000000002</v>
      </c>
      <c r="L1705">
        <v>-122.18598</v>
      </c>
      <c r="M1705" t="s">
        <v>615</v>
      </c>
      <c r="N1705" t="s">
        <v>616</v>
      </c>
      <c r="O1705" t="s">
        <v>617</v>
      </c>
      <c r="P1705">
        <v>99</v>
      </c>
      <c r="Q1705">
        <v>1411</v>
      </c>
      <c r="R1705">
        <v>1411</v>
      </c>
      <c r="S1705">
        <v>1411</v>
      </c>
      <c r="T1705">
        <v>1411</v>
      </c>
      <c r="U1705">
        <v>1507</v>
      </c>
      <c r="V1705">
        <v>1501</v>
      </c>
      <c r="W1705">
        <v>9999</v>
      </c>
      <c r="X1705" t="s">
        <v>38</v>
      </c>
      <c r="Y1705">
        <v>1</v>
      </c>
      <c r="Z1705">
        <f>ROUND(Table_hqolymsql14p_BridgeInventoryLocation_BRIDGEUNDERLOCATIONS[[#This Row],[VCMIN]] / 100, 0) * 12 + MOD(Table_hqolymsql14p_BridgeInventoryLocation_BRIDGEUNDERLOCATIONS[[#This Row],[VCMIN]], 100)</f>
        <v>179</v>
      </c>
      <c r="AA1705">
        <f>Table_hqolymsql14p_BridgeInventoryLocation_BRIDGEUNDERLOCATIONS[[#This Row],[VCMIN_Inches]]-3</f>
        <v>176</v>
      </c>
      <c r="AB1705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1706" spans="1:28" x14ac:dyDescent="0.3">
      <c r="A1706">
        <v>1705</v>
      </c>
      <c r="B1706" t="s">
        <v>2034</v>
      </c>
      <c r="C1706" t="s">
        <v>2035</v>
      </c>
      <c r="D1706" t="s">
        <v>2314</v>
      </c>
      <c r="E1706">
        <v>164.54</v>
      </c>
      <c r="G1706">
        <v>0</v>
      </c>
      <c r="H1706" t="s">
        <v>110</v>
      </c>
      <c r="I1706">
        <v>164.48</v>
      </c>
      <c r="J1706" t="s">
        <v>34</v>
      </c>
      <c r="K1706">
        <v>47.593580000000003</v>
      </c>
      <c r="L1706">
        <v>-122.320621</v>
      </c>
      <c r="M1706" t="s">
        <v>182</v>
      </c>
      <c r="N1706" t="s">
        <v>987</v>
      </c>
      <c r="O1706" t="s">
        <v>113</v>
      </c>
      <c r="P1706">
        <v>1245</v>
      </c>
      <c r="Q1706">
        <v>1710</v>
      </c>
      <c r="R1706">
        <v>1611</v>
      </c>
      <c r="S1706">
        <v>1710</v>
      </c>
      <c r="T1706">
        <v>1611</v>
      </c>
      <c r="U1706">
        <v>1707</v>
      </c>
      <c r="V1706">
        <v>1605</v>
      </c>
      <c r="W1706">
        <v>9999</v>
      </c>
      <c r="X1706" t="s">
        <v>38</v>
      </c>
      <c r="Y1706">
        <v>1</v>
      </c>
      <c r="Z1706">
        <f>ROUND(Table_hqolymsql14p_BridgeInventoryLocation_BRIDGEUNDERLOCATIONS[[#This Row],[VCMIN]] / 100, 0) * 12 + MOD(Table_hqolymsql14p_BridgeInventoryLocation_BRIDGEUNDERLOCATIONS[[#This Row],[VCMIN]], 100)</f>
        <v>203</v>
      </c>
      <c r="AA1706">
        <f>Table_hqolymsql14p_BridgeInventoryLocation_BRIDGEUNDERLOCATIONS[[#This Row],[VCMIN_Inches]]-3</f>
        <v>200</v>
      </c>
      <c r="AB170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707" spans="1:28" x14ac:dyDescent="0.3">
      <c r="A1707">
        <v>1706</v>
      </c>
      <c r="B1707" t="s">
        <v>4315</v>
      </c>
      <c r="C1707" t="s">
        <v>4316</v>
      </c>
      <c r="D1707" t="s">
        <v>2314</v>
      </c>
      <c r="E1707">
        <v>0.47799999999999998</v>
      </c>
      <c r="G1707">
        <v>0</v>
      </c>
      <c r="H1707" t="s">
        <v>3710</v>
      </c>
      <c r="I1707">
        <v>0.48</v>
      </c>
      <c r="J1707" t="s">
        <v>34</v>
      </c>
      <c r="K1707">
        <v>47.592443000000003</v>
      </c>
      <c r="L1707">
        <v>-122.336142</v>
      </c>
      <c r="M1707" t="s">
        <v>4317</v>
      </c>
      <c r="N1707" t="s">
        <v>347</v>
      </c>
      <c r="O1707" t="s">
        <v>4318</v>
      </c>
      <c r="P1707">
        <v>6952</v>
      </c>
      <c r="Q1707">
        <v>2500</v>
      </c>
      <c r="R1707">
        <v>2500</v>
      </c>
      <c r="S1707">
        <v>2500</v>
      </c>
      <c r="T1707">
        <v>2500</v>
      </c>
      <c r="W1707">
        <v>1403</v>
      </c>
      <c r="X1707" t="s">
        <v>38</v>
      </c>
      <c r="Y1707">
        <v>1</v>
      </c>
      <c r="Z1707">
        <f>ROUND(Table_hqolymsql14p_BridgeInventoryLocation_BRIDGEUNDERLOCATIONS[[#This Row],[VCMIN]] / 100, 0) * 12 + MOD(Table_hqolymsql14p_BridgeInventoryLocation_BRIDGEUNDERLOCATIONS[[#This Row],[VCMIN]], 100)</f>
        <v>300</v>
      </c>
      <c r="AA1707">
        <f>Table_hqolymsql14p_BridgeInventoryLocation_BRIDGEUNDERLOCATIONS[[#This Row],[VCMIN_Inches]]-3</f>
        <v>297</v>
      </c>
      <c r="AB1707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1708" spans="1:28" x14ac:dyDescent="0.3">
      <c r="A1708">
        <v>1707</v>
      </c>
      <c r="B1708" t="s">
        <v>108</v>
      </c>
      <c r="C1708" t="s">
        <v>109</v>
      </c>
      <c r="D1708" t="s">
        <v>2314</v>
      </c>
      <c r="E1708">
        <v>0.25800000000000001</v>
      </c>
      <c r="G1708">
        <v>0</v>
      </c>
      <c r="H1708" t="s">
        <v>4319</v>
      </c>
      <c r="I1708">
        <v>0.26</v>
      </c>
      <c r="J1708" t="s">
        <v>34</v>
      </c>
      <c r="K1708">
        <v>47.664959000000003</v>
      </c>
      <c r="L1708">
        <v>-122.321647</v>
      </c>
      <c r="M1708" t="s">
        <v>4320</v>
      </c>
      <c r="N1708" t="s">
        <v>112</v>
      </c>
      <c r="O1708" t="s">
        <v>113</v>
      </c>
      <c r="P1708">
        <v>241</v>
      </c>
      <c r="Q1708">
        <v>1408</v>
      </c>
      <c r="R1708">
        <v>1408</v>
      </c>
      <c r="S1708">
        <v>1408</v>
      </c>
      <c r="T1708">
        <v>1408</v>
      </c>
      <c r="W1708">
        <v>9999</v>
      </c>
      <c r="X1708" t="s">
        <v>239</v>
      </c>
      <c r="Y1708">
        <v>1</v>
      </c>
      <c r="Z1708">
        <f>ROUND(Table_hqolymsql14p_BridgeInventoryLocation_BRIDGEUNDERLOCATIONS[[#This Row],[VCMIN]] / 100, 0) * 12 + MOD(Table_hqolymsql14p_BridgeInventoryLocation_BRIDGEUNDERLOCATIONS[[#This Row],[VCMIN]], 100)</f>
        <v>176</v>
      </c>
      <c r="AA1708">
        <f>Table_hqolymsql14p_BridgeInventoryLocation_BRIDGEUNDERLOCATIONS[[#This Row],[VCMIN_Inches]]-3</f>
        <v>173</v>
      </c>
      <c r="AB1708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1709" spans="1:28" x14ac:dyDescent="0.3">
      <c r="A1709">
        <v>1708</v>
      </c>
      <c r="B1709" t="s">
        <v>1844</v>
      </c>
      <c r="C1709" t="s">
        <v>1845</v>
      </c>
      <c r="D1709" t="s">
        <v>2314</v>
      </c>
      <c r="E1709">
        <v>0.154</v>
      </c>
      <c r="G1709">
        <v>0</v>
      </c>
      <c r="H1709" t="s">
        <v>4321</v>
      </c>
      <c r="I1709">
        <v>0.15</v>
      </c>
      <c r="J1709" t="s">
        <v>34</v>
      </c>
      <c r="K1709">
        <v>47.420499</v>
      </c>
      <c r="L1709">
        <v>-122.287432</v>
      </c>
      <c r="M1709" t="s">
        <v>4322</v>
      </c>
      <c r="N1709" t="s">
        <v>1847</v>
      </c>
      <c r="O1709" t="s">
        <v>113</v>
      </c>
      <c r="P1709">
        <v>515</v>
      </c>
      <c r="Q1709">
        <v>1908</v>
      </c>
      <c r="R1709">
        <v>1908</v>
      </c>
      <c r="U1709">
        <v>1908</v>
      </c>
      <c r="V1709">
        <v>1908</v>
      </c>
      <c r="W1709">
        <v>9999</v>
      </c>
      <c r="X1709" t="s">
        <v>89</v>
      </c>
      <c r="Y1709">
        <v>1</v>
      </c>
      <c r="Z1709">
        <f>ROUND(Table_hqolymsql14p_BridgeInventoryLocation_BRIDGEUNDERLOCATIONS[[#This Row],[VCMIN]] / 100, 0) * 12 + MOD(Table_hqolymsql14p_BridgeInventoryLocation_BRIDGEUNDERLOCATIONS[[#This Row],[VCMIN]], 100)</f>
        <v>236</v>
      </c>
      <c r="AA1709">
        <f>Table_hqolymsql14p_BridgeInventoryLocation_BRIDGEUNDERLOCATIONS[[#This Row],[VCMIN_Inches]]-3</f>
        <v>233</v>
      </c>
      <c r="AB1709">
        <f>(TRUNC((Table_hqolymsql14p_BridgeInventoryLocation_BRIDGEUNDERLOCATIONS[[#This Row],[Reported Inches]]/12))*100) + MOD(Table_hqolymsql14p_BridgeInventoryLocation_BRIDGEUNDERLOCATIONS[[#This Row],[Reported Inches]], 12)</f>
        <v>1905</v>
      </c>
    </row>
    <row r="1710" spans="1:28" x14ac:dyDescent="0.3">
      <c r="A1710">
        <v>1709</v>
      </c>
      <c r="B1710" t="s">
        <v>4323</v>
      </c>
      <c r="C1710" t="s">
        <v>4324</v>
      </c>
      <c r="D1710" t="s">
        <v>2314</v>
      </c>
      <c r="E1710">
        <v>5.367</v>
      </c>
      <c r="G1710">
        <v>0</v>
      </c>
      <c r="H1710" t="s">
        <v>2394</v>
      </c>
      <c r="I1710">
        <v>5.37</v>
      </c>
      <c r="J1710" t="s">
        <v>34</v>
      </c>
      <c r="K1710">
        <v>48.417484999999999</v>
      </c>
      <c r="L1710">
        <v>-122.333021</v>
      </c>
      <c r="M1710" t="s">
        <v>4325</v>
      </c>
      <c r="N1710" t="s">
        <v>113</v>
      </c>
      <c r="O1710" t="s">
        <v>4326</v>
      </c>
      <c r="P1710">
        <v>146</v>
      </c>
      <c r="Q1710">
        <v>1603</v>
      </c>
      <c r="R1710">
        <v>1401</v>
      </c>
      <c r="S1710">
        <v>1603</v>
      </c>
      <c r="T1710">
        <v>1401</v>
      </c>
      <c r="W1710">
        <v>9999</v>
      </c>
      <c r="X1710" t="s">
        <v>38</v>
      </c>
      <c r="Y1710">
        <v>1</v>
      </c>
      <c r="Z1710">
        <f>ROUND(Table_hqolymsql14p_BridgeInventoryLocation_BRIDGEUNDERLOCATIONS[[#This Row],[VCMIN]] / 100, 0) * 12 + MOD(Table_hqolymsql14p_BridgeInventoryLocation_BRIDGEUNDERLOCATIONS[[#This Row],[VCMIN]], 100)</f>
        <v>169</v>
      </c>
      <c r="AA1710">
        <f>Table_hqolymsql14p_BridgeInventoryLocation_BRIDGEUNDERLOCATIONS[[#This Row],[VCMIN_Inches]]-3</f>
        <v>166</v>
      </c>
      <c r="AB1710">
        <f>(TRUNC((Table_hqolymsql14p_BridgeInventoryLocation_BRIDGEUNDERLOCATIONS[[#This Row],[Reported Inches]]/12))*100) + MOD(Table_hqolymsql14p_BridgeInventoryLocation_BRIDGEUNDERLOCATIONS[[#This Row],[Reported Inches]], 12)</f>
        <v>1310</v>
      </c>
    </row>
    <row r="1711" spans="1:28" x14ac:dyDescent="0.3">
      <c r="A1711">
        <v>1710</v>
      </c>
      <c r="B1711" t="s">
        <v>1914</v>
      </c>
      <c r="C1711" t="s">
        <v>1915</v>
      </c>
      <c r="D1711" t="s">
        <v>2314</v>
      </c>
      <c r="E1711">
        <v>173.21</v>
      </c>
      <c r="G1711">
        <v>0</v>
      </c>
      <c r="H1711" t="s">
        <v>110</v>
      </c>
      <c r="I1711">
        <v>173.15</v>
      </c>
      <c r="J1711" t="s">
        <v>34</v>
      </c>
      <c r="K1711">
        <v>47.713622000000001</v>
      </c>
      <c r="L1711">
        <v>-122.327144</v>
      </c>
      <c r="M1711" t="s">
        <v>1916</v>
      </c>
      <c r="N1711" t="s">
        <v>1917</v>
      </c>
      <c r="O1711" t="s">
        <v>113</v>
      </c>
      <c r="P1711">
        <v>312</v>
      </c>
      <c r="Q1711">
        <v>1805</v>
      </c>
      <c r="R1711">
        <v>1803</v>
      </c>
      <c r="S1711">
        <v>1805</v>
      </c>
      <c r="T1711">
        <v>1803</v>
      </c>
      <c r="U1711">
        <v>1702</v>
      </c>
      <c r="V1711">
        <v>1700</v>
      </c>
      <c r="W1711">
        <v>9999</v>
      </c>
      <c r="X1711" t="s">
        <v>38</v>
      </c>
      <c r="Y1711">
        <v>1</v>
      </c>
      <c r="Z1711">
        <f>ROUND(Table_hqolymsql14p_BridgeInventoryLocation_BRIDGEUNDERLOCATIONS[[#This Row],[VCMIN]] / 100, 0) * 12 + MOD(Table_hqolymsql14p_BridgeInventoryLocation_BRIDGEUNDERLOCATIONS[[#This Row],[VCMIN]], 100)</f>
        <v>219</v>
      </c>
      <c r="AA1711">
        <f>Table_hqolymsql14p_BridgeInventoryLocation_BRIDGEUNDERLOCATIONS[[#This Row],[VCMIN_Inches]]-3</f>
        <v>216</v>
      </c>
      <c r="AB1711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712" spans="1:28" x14ac:dyDescent="0.3">
      <c r="A1712">
        <v>1711</v>
      </c>
      <c r="B1712" t="s">
        <v>4327</v>
      </c>
      <c r="C1712" t="s">
        <v>4328</v>
      </c>
      <c r="D1712" t="s">
        <v>2314</v>
      </c>
      <c r="E1712">
        <v>62.68</v>
      </c>
      <c r="G1712">
        <v>0</v>
      </c>
      <c r="H1712" t="s">
        <v>4329</v>
      </c>
      <c r="I1712">
        <v>62.8</v>
      </c>
      <c r="J1712" t="s">
        <v>34</v>
      </c>
      <c r="K1712">
        <v>47.116546</v>
      </c>
      <c r="L1712">
        <v>-118.365661</v>
      </c>
      <c r="M1712" t="s">
        <v>4330</v>
      </c>
      <c r="N1712" t="s">
        <v>37</v>
      </c>
      <c r="O1712" t="s">
        <v>4331</v>
      </c>
      <c r="P1712">
        <v>169</v>
      </c>
      <c r="Q1712">
        <v>1709</v>
      </c>
      <c r="R1712">
        <v>1709</v>
      </c>
      <c r="S1712">
        <v>1709</v>
      </c>
      <c r="T1712">
        <v>1709</v>
      </c>
      <c r="W1712">
        <v>9999</v>
      </c>
      <c r="X1712" t="s">
        <v>38</v>
      </c>
      <c r="Y1712">
        <v>1</v>
      </c>
      <c r="Z1712">
        <f>ROUND(Table_hqolymsql14p_BridgeInventoryLocation_BRIDGEUNDERLOCATIONS[[#This Row],[VCMIN]] / 100, 0) * 12 + MOD(Table_hqolymsql14p_BridgeInventoryLocation_BRIDGEUNDERLOCATIONS[[#This Row],[VCMIN]], 100)</f>
        <v>213</v>
      </c>
      <c r="AA1712">
        <f>Table_hqolymsql14p_BridgeInventoryLocation_BRIDGEUNDERLOCATIONS[[#This Row],[VCMIN_Inches]]-3</f>
        <v>210</v>
      </c>
      <c r="AB1712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713" spans="1:28" x14ac:dyDescent="0.3">
      <c r="A1713">
        <v>1712</v>
      </c>
      <c r="B1713" t="s">
        <v>180</v>
      </c>
      <c r="C1713" t="s">
        <v>181</v>
      </c>
      <c r="D1713" t="s">
        <v>2314</v>
      </c>
      <c r="E1713">
        <v>0.223</v>
      </c>
      <c r="G1713">
        <v>0</v>
      </c>
      <c r="H1713" t="s">
        <v>4332</v>
      </c>
      <c r="I1713">
        <v>0.22</v>
      </c>
      <c r="J1713" t="s">
        <v>34</v>
      </c>
      <c r="K1713">
        <v>47.571055999999999</v>
      </c>
      <c r="L1713">
        <v>-122.321477</v>
      </c>
      <c r="M1713" t="s">
        <v>4333</v>
      </c>
      <c r="N1713" t="s">
        <v>70</v>
      </c>
      <c r="O1713" t="s">
        <v>183</v>
      </c>
      <c r="P1713">
        <v>1664</v>
      </c>
      <c r="Q1713">
        <v>6210</v>
      </c>
      <c r="R1713">
        <v>6200</v>
      </c>
      <c r="U1713">
        <v>6210</v>
      </c>
      <c r="V1713">
        <v>6200</v>
      </c>
      <c r="W1713">
        <v>9999</v>
      </c>
      <c r="X1713" t="s">
        <v>3603</v>
      </c>
      <c r="Y1713">
        <v>1</v>
      </c>
      <c r="Z1713">
        <f>ROUND(Table_hqolymsql14p_BridgeInventoryLocation_BRIDGEUNDERLOCATIONS[[#This Row],[VCMIN]] / 100, 0) * 12 + MOD(Table_hqolymsql14p_BridgeInventoryLocation_BRIDGEUNDERLOCATIONS[[#This Row],[VCMIN]], 100)</f>
        <v>744</v>
      </c>
      <c r="AA1713">
        <f>Table_hqolymsql14p_BridgeInventoryLocation_BRIDGEUNDERLOCATIONS[[#This Row],[VCMIN_Inches]]-3</f>
        <v>741</v>
      </c>
      <c r="AB1713">
        <f>(TRUNC((Table_hqolymsql14p_BridgeInventoryLocation_BRIDGEUNDERLOCATIONS[[#This Row],[Reported Inches]]/12))*100) + MOD(Table_hqolymsql14p_BridgeInventoryLocation_BRIDGEUNDERLOCATIONS[[#This Row],[Reported Inches]], 12)</f>
        <v>6109</v>
      </c>
    </row>
    <row r="1714" spans="1:28" x14ac:dyDescent="0.3">
      <c r="A1714">
        <v>1713</v>
      </c>
      <c r="B1714" t="s">
        <v>2127</v>
      </c>
      <c r="C1714" t="s">
        <v>2128</v>
      </c>
      <c r="D1714" t="s">
        <v>2314</v>
      </c>
      <c r="E1714">
        <v>0.29099999999999998</v>
      </c>
      <c r="G1714">
        <v>0</v>
      </c>
      <c r="H1714" t="s">
        <v>4334</v>
      </c>
      <c r="I1714">
        <v>0.28999999999999998</v>
      </c>
      <c r="J1714" t="s">
        <v>34</v>
      </c>
      <c r="K1714">
        <v>47.620058999999998</v>
      </c>
      <c r="L1714">
        <v>-117.50297500000001</v>
      </c>
      <c r="M1714" t="s">
        <v>4335</v>
      </c>
      <c r="N1714" t="s">
        <v>2130</v>
      </c>
      <c r="O1714" t="s">
        <v>37</v>
      </c>
      <c r="P1714">
        <v>213</v>
      </c>
      <c r="Q1714">
        <v>1606</v>
      </c>
      <c r="R1714">
        <v>1606</v>
      </c>
      <c r="U1714">
        <v>1606</v>
      </c>
      <c r="V1714">
        <v>1606</v>
      </c>
      <c r="W1714">
        <v>9999</v>
      </c>
      <c r="X1714" t="s">
        <v>239</v>
      </c>
      <c r="Y1714">
        <v>1</v>
      </c>
      <c r="Z1714">
        <f>ROUND(Table_hqolymsql14p_BridgeInventoryLocation_BRIDGEUNDERLOCATIONS[[#This Row],[VCMIN]] / 100, 0) * 12 + MOD(Table_hqolymsql14p_BridgeInventoryLocation_BRIDGEUNDERLOCATIONS[[#This Row],[VCMIN]], 100)</f>
        <v>198</v>
      </c>
      <c r="AA1714">
        <f>Table_hqolymsql14p_BridgeInventoryLocation_BRIDGEUNDERLOCATIONS[[#This Row],[VCMIN_Inches]]-3</f>
        <v>195</v>
      </c>
      <c r="AB171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715" spans="1:28" x14ac:dyDescent="0.3">
      <c r="A1715">
        <v>1714</v>
      </c>
      <c r="B1715" t="s">
        <v>2506</v>
      </c>
      <c r="C1715" t="s">
        <v>2507</v>
      </c>
      <c r="D1715" t="s">
        <v>2314</v>
      </c>
      <c r="E1715">
        <v>0.249</v>
      </c>
      <c r="G1715">
        <v>0</v>
      </c>
      <c r="H1715" t="s">
        <v>4336</v>
      </c>
      <c r="I1715">
        <v>0.25</v>
      </c>
      <c r="J1715" t="s">
        <v>34</v>
      </c>
      <c r="K1715">
        <v>47.610047999999999</v>
      </c>
      <c r="L1715">
        <v>-122.188796</v>
      </c>
      <c r="M1715" t="s">
        <v>4337</v>
      </c>
      <c r="N1715" t="s">
        <v>2509</v>
      </c>
      <c r="O1715" t="s">
        <v>101</v>
      </c>
      <c r="P1715">
        <v>260</v>
      </c>
      <c r="Q1715">
        <v>1508</v>
      </c>
      <c r="R1715">
        <v>1508</v>
      </c>
      <c r="U1715">
        <v>1508</v>
      </c>
      <c r="V1715">
        <v>1508</v>
      </c>
      <c r="W1715">
        <v>9999</v>
      </c>
      <c r="X1715" t="s">
        <v>32</v>
      </c>
      <c r="Y1715">
        <v>1</v>
      </c>
      <c r="Z1715">
        <f>ROUND(Table_hqolymsql14p_BridgeInventoryLocation_BRIDGEUNDERLOCATIONS[[#This Row],[VCMIN]] / 100, 0) * 12 + MOD(Table_hqolymsql14p_BridgeInventoryLocation_BRIDGEUNDERLOCATIONS[[#This Row],[VCMIN]], 100)</f>
        <v>188</v>
      </c>
      <c r="AA1715">
        <f>Table_hqolymsql14p_BridgeInventoryLocation_BRIDGEUNDERLOCATIONS[[#This Row],[VCMIN_Inches]]-3</f>
        <v>185</v>
      </c>
      <c r="AB1715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716" spans="1:28" x14ac:dyDescent="0.3">
      <c r="A1716">
        <v>1715</v>
      </c>
      <c r="B1716" t="s">
        <v>4338</v>
      </c>
      <c r="C1716" t="s">
        <v>4339</v>
      </c>
      <c r="D1716" t="s">
        <v>2314</v>
      </c>
      <c r="E1716">
        <v>24.867000000000001</v>
      </c>
      <c r="G1716">
        <v>0</v>
      </c>
      <c r="H1716" t="s">
        <v>3406</v>
      </c>
      <c r="I1716">
        <v>224.7</v>
      </c>
      <c r="J1716" t="s">
        <v>34</v>
      </c>
      <c r="K1716">
        <v>47.777521999999998</v>
      </c>
      <c r="L1716">
        <v>-120.147181</v>
      </c>
      <c r="M1716" t="s">
        <v>4340</v>
      </c>
      <c r="N1716" t="s">
        <v>4341</v>
      </c>
      <c r="O1716" t="s">
        <v>4340</v>
      </c>
      <c r="P1716">
        <v>790</v>
      </c>
      <c r="Q1716">
        <v>1305</v>
      </c>
      <c r="R1716">
        <v>1304</v>
      </c>
      <c r="S1716">
        <v>1305</v>
      </c>
      <c r="T1716">
        <v>1304</v>
      </c>
      <c r="W1716">
        <v>9999</v>
      </c>
      <c r="X1716" t="s">
        <v>38</v>
      </c>
      <c r="Y1716">
        <v>1</v>
      </c>
      <c r="Z1716">
        <f>ROUND(Table_hqolymsql14p_BridgeInventoryLocation_BRIDGEUNDERLOCATIONS[[#This Row],[VCMIN]] / 100, 0) * 12 + MOD(Table_hqolymsql14p_BridgeInventoryLocation_BRIDGEUNDERLOCATIONS[[#This Row],[VCMIN]], 100)</f>
        <v>160</v>
      </c>
      <c r="AA1716">
        <f>Table_hqolymsql14p_BridgeInventoryLocation_BRIDGEUNDERLOCATIONS[[#This Row],[VCMIN_Inches]]-3</f>
        <v>157</v>
      </c>
      <c r="AB1716">
        <f>(TRUNC((Table_hqolymsql14p_BridgeInventoryLocation_BRIDGEUNDERLOCATIONS[[#This Row],[Reported Inches]]/12))*100) + MOD(Table_hqolymsql14p_BridgeInventoryLocation_BRIDGEUNDERLOCATIONS[[#This Row],[Reported Inches]], 12)</f>
        <v>1301</v>
      </c>
    </row>
    <row r="1717" spans="1:28" x14ac:dyDescent="0.3">
      <c r="A1717">
        <v>1716</v>
      </c>
      <c r="B1717" t="s">
        <v>1760</v>
      </c>
      <c r="C1717" t="s">
        <v>1761</v>
      </c>
      <c r="D1717" t="s">
        <v>2314</v>
      </c>
      <c r="E1717">
        <v>262.63</v>
      </c>
      <c r="G1717">
        <v>0</v>
      </c>
      <c r="H1717" t="s">
        <v>110</v>
      </c>
      <c r="I1717">
        <v>262.57</v>
      </c>
      <c r="J1717" t="s">
        <v>34</v>
      </c>
      <c r="K1717">
        <v>48.847009</v>
      </c>
      <c r="L1717">
        <v>-122.575789</v>
      </c>
      <c r="M1717" t="s">
        <v>1762</v>
      </c>
      <c r="N1717" t="s">
        <v>477</v>
      </c>
      <c r="O1717" t="s">
        <v>113</v>
      </c>
      <c r="P1717">
        <v>265</v>
      </c>
      <c r="Q1717">
        <v>1606</v>
      </c>
      <c r="R1717">
        <v>1606</v>
      </c>
      <c r="S1717">
        <v>1606</v>
      </c>
      <c r="T1717">
        <v>1606</v>
      </c>
      <c r="U1717">
        <v>1606</v>
      </c>
      <c r="V1717">
        <v>1606</v>
      </c>
      <c r="W1717">
        <v>9999</v>
      </c>
      <c r="X1717" t="s">
        <v>38</v>
      </c>
      <c r="Y1717">
        <v>1</v>
      </c>
      <c r="Z1717">
        <f>ROUND(Table_hqolymsql14p_BridgeInventoryLocation_BRIDGEUNDERLOCATIONS[[#This Row],[VCMIN]] / 100, 0) * 12 + MOD(Table_hqolymsql14p_BridgeInventoryLocation_BRIDGEUNDERLOCATIONS[[#This Row],[VCMIN]], 100)</f>
        <v>198</v>
      </c>
      <c r="AA1717">
        <f>Table_hqolymsql14p_BridgeInventoryLocation_BRIDGEUNDERLOCATIONS[[#This Row],[VCMIN_Inches]]-3</f>
        <v>195</v>
      </c>
      <c r="AB171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718" spans="1:28" x14ac:dyDescent="0.3">
      <c r="A1718">
        <v>1717</v>
      </c>
      <c r="B1718" t="s">
        <v>1107</v>
      </c>
      <c r="C1718" t="s">
        <v>1108</v>
      </c>
      <c r="D1718" t="s">
        <v>2314</v>
      </c>
      <c r="E1718">
        <v>276.83999999999997</v>
      </c>
      <c r="G1718">
        <v>0</v>
      </c>
      <c r="H1718" t="s">
        <v>33</v>
      </c>
      <c r="I1718">
        <v>279.13</v>
      </c>
      <c r="J1718" t="s">
        <v>34</v>
      </c>
      <c r="K1718">
        <v>47.644826999999999</v>
      </c>
      <c r="L1718">
        <v>-117.455253</v>
      </c>
      <c r="M1718" t="s">
        <v>1109</v>
      </c>
      <c r="N1718" t="s">
        <v>1110</v>
      </c>
      <c r="O1718" t="s">
        <v>37</v>
      </c>
      <c r="P1718">
        <v>225</v>
      </c>
      <c r="Q1718">
        <v>1610</v>
      </c>
      <c r="R1718">
        <v>1607</v>
      </c>
      <c r="S1718">
        <v>1610</v>
      </c>
      <c r="T1718">
        <v>1607</v>
      </c>
      <c r="U1718">
        <v>1808</v>
      </c>
      <c r="V1718">
        <v>1801</v>
      </c>
      <c r="W1718">
        <v>9999</v>
      </c>
      <c r="X1718" t="s">
        <v>38</v>
      </c>
      <c r="Y1718">
        <v>1</v>
      </c>
      <c r="Z1718">
        <f>ROUND(Table_hqolymsql14p_BridgeInventoryLocation_BRIDGEUNDERLOCATIONS[[#This Row],[VCMIN]] / 100, 0) * 12 + MOD(Table_hqolymsql14p_BridgeInventoryLocation_BRIDGEUNDERLOCATIONS[[#This Row],[VCMIN]], 100)</f>
        <v>199</v>
      </c>
      <c r="AA1718">
        <f>Table_hqolymsql14p_BridgeInventoryLocation_BRIDGEUNDERLOCATIONS[[#This Row],[VCMIN_Inches]]-3</f>
        <v>196</v>
      </c>
      <c r="AB171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719" spans="1:28" x14ac:dyDescent="0.3">
      <c r="A1719">
        <v>1718</v>
      </c>
      <c r="B1719" t="s">
        <v>148</v>
      </c>
      <c r="C1719" t="s">
        <v>149</v>
      </c>
      <c r="D1719" t="s">
        <v>2314</v>
      </c>
      <c r="E1719">
        <v>0.52200000000000002</v>
      </c>
      <c r="G1719">
        <v>0</v>
      </c>
      <c r="H1719" t="s">
        <v>4252</v>
      </c>
      <c r="I1719">
        <v>0.52</v>
      </c>
      <c r="J1719" t="s">
        <v>34</v>
      </c>
      <c r="K1719">
        <v>47.601700999999998</v>
      </c>
      <c r="L1719">
        <v>-122.32516800000001</v>
      </c>
      <c r="M1719" t="s">
        <v>4342</v>
      </c>
      <c r="N1719" t="s">
        <v>151</v>
      </c>
      <c r="O1719" t="s">
        <v>113</v>
      </c>
      <c r="P1719">
        <v>391</v>
      </c>
      <c r="Q1719">
        <v>2701</v>
      </c>
      <c r="R1719">
        <v>1906</v>
      </c>
      <c r="U1719">
        <v>2701</v>
      </c>
      <c r="V1719">
        <v>1906</v>
      </c>
      <c r="W1719">
        <v>9999</v>
      </c>
      <c r="X1719" t="s">
        <v>32</v>
      </c>
      <c r="Y1719">
        <v>1</v>
      </c>
      <c r="Z1719">
        <f>ROUND(Table_hqolymsql14p_BridgeInventoryLocation_BRIDGEUNDERLOCATIONS[[#This Row],[VCMIN]] / 100, 0) * 12 + MOD(Table_hqolymsql14p_BridgeInventoryLocation_BRIDGEUNDERLOCATIONS[[#This Row],[VCMIN]], 100)</f>
        <v>234</v>
      </c>
      <c r="AA1719">
        <f>Table_hqolymsql14p_BridgeInventoryLocation_BRIDGEUNDERLOCATIONS[[#This Row],[VCMIN_Inches]]-3</f>
        <v>231</v>
      </c>
      <c r="AB1719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1720" spans="1:28" x14ac:dyDescent="0.3">
      <c r="A1720">
        <v>1719</v>
      </c>
      <c r="B1720" t="s">
        <v>4343</v>
      </c>
      <c r="C1720" t="s">
        <v>4344</v>
      </c>
      <c r="D1720" t="s">
        <v>2314</v>
      </c>
      <c r="E1720">
        <v>99.531000000000006</v>
      </c>
      <c r="G1720">
        <v>0</v>
      </c>
      <c r="H1720" t="s">
        <v>4345</v>
      </c>
      <c r="I1720">
        <v>95.46</v>
      </c>
      <c r="J1720" t="s">
        <v>34</v>
      </c>
      <c r="K1720">
        <v>47.333461999999997</v>
      </c>
      <c r="L1720">
        <v>-118.658821</v>
      </c>
      <c r="M1720" t="s">
        <v>4346</v>
      </c>
      <c r="N1720" t="s">
        <v>1517</v>
      </c>
      <c r="O1720" t="s">
        <v>4347</v>
      </c>
      <c r="P1720">
        <v>123</v>
      </c>
      <c r="Q1720">
        <v>1407</v>
      </c>
      <c r="R1720">
        <v>1407</v>
      </c>
      <c r="S1720">
        <v>1407</v>
      </c>
      <c r="T1720">
        <v>1407</v>
      </c>
      <c r="W1720">
        <v>9999</v>
      </c>
      <c r="X1720" t="s">
        <v>38</v>
      </c>
      <c r="Y1720">
        <v>1</v>
      </c>
      <c r="Z1720">
        <f>ROUND(Table_hqolymsql14p_BridgeInventoryLocation_BRIDGEUNDERLOCATIONS[[#This Row],[VCMIN]] / 100, 0) * 12 + MOD(Table_hqolymsql14p_BridgeInventoryLocation_BRIDGEUNDERLOCATIONS[[#This Row],[VCMIN]], 100)</f>
        <v>175</v>
      </c>
      <c r="AA1720">
        <f>Table_hqolymsql14p_BridgeInventoryLocation_BRIDGEUNDERLOCATIONS[[#This Row],[VCMIN_Inches]]-3</f>
        <v>172</v>
      </c>
      <c r="AB1720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721" spans="1:28" x14ac:dyDescent="0.3">
      <c r="A1721">
        <v>1720</v>
      </c>
      <c r="B1721" t="s">
        <v>2511</v>
      </c>
      <c r="C1721" t="s">
        <v>2512</v>
      </c>
      <c r="D1721" t="s">
        <v>2314</v>
      </c>
      <c r="E1721">
        <v>0.42399999999999999</v>
      </c>
      <c r="G1721">
        <v>0</v>
      </c>
      <c r="H1721" t="s">
        <v>2829</v>
      </c>
      <c r="I1721">
        <v>0.42</v>
      </c>
      <c r="J1721" t="s">
        <v>34</v>
      </c>
      <c r="K1721">
        <v>47.618453000000002</v>
      </c>
      <c r="L1721">
        <v>-122.32892699999999</v>
      </c>
      <c r="M1721" t="s">
        <v>4348</v>
      </c>
      <c r="N1721" t="s">
        <v>2514</v>
      </c>
      <c r="O1721" t="s">
        <v>113</v>
      </c>
      <c r="P1721">
        <v>321</v>
      </c>
      <c r="Q1721">
        <v>3708</v>
      </c>
      <c r="R1721">
        <v>3708</v>
      </c>
      <c r="S1721">
        <v>3708</v>
      </c>
      <c r="T1721">
        <v>3708</v>
      </c>
      <c r="W1721">
        <v>9999</v>
      </c>
      <c r="X1721" t="s">
        <v>89</v>
      </c>
      <c r="Y1721">
        <v>1</v>
      </c>
      <c r="Z1721">
        <f>ROUND(Table_hqolymsql14p_BridgeInventoryLocation_BRIDGEUNDERLOCATIONS[[#This Row],[VCMIN]] / 100, 0) * 12 + MOD(Table_hqolymsql14p_BridgeInventoryLocation_BRIDGEUNDERLOCATIONS[[#This Row],[VCMIN]], 100)</f>
        <v>452</v>
      </c>
      <c r="AA1721">
        <f>Table_hqolymsql14p_BridgeInventoryLocation_BRIDGEUNDERLOCATIONS[[#This Row],[VCMIN_Inches]]-3</f>
        <v>449</v>
      </c>
      <c r="AB1721">
        <f>(TRUNC((Table_hqolymsql14p_BridgeInventoryLocation_BRIDGEUNDERLOCATIONS[[#This Row],[Reported Inches]]/12))*100) + MOD(Table_hqolymsql14p_BridgeInventoryLocation_BRIDGEUNDERLOCATIONS[[#This Row],[Reported Inches]], 12)</f>
        <v>3705</v>
      </c>
    </row>
    <row r="1722" spans="1:28" x14ac:dyDescent="0.3">
      <c r="A1722">
        <v>1721</v>
      </c>
      <c r="B1722" t="s">
        <v>2267</v>
      </c>
      <c r="C1722" t="s">
        <v>2268</v>
      </c>
      <c r="D1722" t="s">
        <v>2314</v>
      </c>
      <c r="E1722">
        <v>5.5E-2</v>
      </c>
      <c r="G1722">
        <v>0</v>
      </c>
      <c r="H1722" t="s">
        <v>4349</v>
      </c>
      <c r="I1722">
        <v>0.05</v>
      </c>
      <c r="J1722" t="s">
        <v>34</v>
      </c>
      <c r="K1722">
        <v>47.980654000000001</v>
      </c>
      <c r="L1722">
        <v>-122.187988</v>
      </c>
      <c r="M1722" t="s">
        <v>4350</v>
      </c>
      <c r="N1722" t="s">
        <v>113</v>
      </c>
      <c r="O1722" t="s">
        <v>399</v>
      </c>
      <c r="P1722">
        <v>252</v>
      </c>
      <c r="Q1722">
        <v>1806</v>
      </c>
      <c r="R1722">
        <v>1806</v>
      </c>
      <c r="U1722">
        <v>1806</v>
      </c>
      <c r="V1722">
        <v>1806</v>
      </c>
      <c r="W1722">
        <v>9999</v>
      </c>
      <c r="X1722" t="s">
        <v>38</v>
      </c>
      <c r="Y1722">
        <v>1</v>
      </c>
      <c r="Z1722">
        <f>ROUND(Table_hqolymsql14p_BridgeInventoryLocation_BRIDGEUNDERLOCATIONS[[#This Row],[VCMIN]] / 100, 0) * 12 + MOD(Table_hqolymsql14p_BridgeInventoryLocation_BRIDGEUNDERLOCATIONS[[#This Row],[VCMIN]], 100)</f>
        <v>222</v>
      </c>
      <c r="AA1722">
        <f>Table_hqolymsql14p_BridgeInventoryLocation_BRIDGEUNDERLOCATIONS[[#This Row],[VCMIN_Inches]]-3</f>
        <v>219</v>
      </c>
      <c r="AB1722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723" spans="1:28" x14ac:dyDescent="0.3">
      <c r="A1723">
        <v>1722</v>
      </c>
      <c r="B1723" t="s">
        <v>3136</v>
      </c>
      <c r="C1723" t="s">
        <v>3137</v>
      </c>
      <c r="D1723" t="s">
        <v>2314</v>
      </c>
      <c r="E1723">
        <v>0.24</v>
      </c>
      <c r="G1723">
        <v>0</v>
      </c>
      <c r="H1723" t="s">
        <v>3873</v>
      </c>
      <c r="I1723">
        <v>0.24</v>
      </c>
      <c r="J1723" t="s">
        <v>34</v>
      </c>
      <c r="K1723">
        <v>47.594935999999997</v>
      </c>
      <c r="L1723">
        <v>-122.319845</v>
      </c>
      <c r="M1723" t="s">
        <v>4351</v>
      </c>
      <c r="N1723" t="s">
        <v>3139</v>
      </c>
      <c r="O1723" t="s">
        <v>1611</v>
      </c>
      <c r="P1723">
        <v>749</v>
      </c>
      <c r="Q1723">
        <v>1710</v>
      </c>
      <c r="R1723">
        <v>1708</v>
      </c>
      <c r="S1723">
        <v>1710</v>
      </c>
      <c r="T1723">
        <v>1708</v>
      </c>
      <c r="W1723">
        <v>9999</v>
      </c>
      <c r="X1723" t="s">
        <v>239</v>
      </c>
      <c r="Y1723">
        <v>1</v>
      </c>
      <c r="Z1723">
        <f>ROUND(Table_hqolymsql14p_BridgeInventoryLocation_BRIDGEUNDERLOCATIONS[[#This Row],[VCMIN]] / 100, 0) * 12 + MOD(Table_hqolymsql14p_BridgeInventoryLocation_BRIDGEUNDERLOCATIONS[[#This Row],[VCMIN]], 100)</f>
        <v>212</v>
      </c>
      <c r="AA1723">
        <f>Table_hqolymsql14p_BridgeInventoryLocation_BRIDGEUNDERLOCATIONS[[#This Row],[VCMIN_Inches]]-3</f>
        <v>209</v>
      </c>
      <c r="AB1723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724" spans="1:28" x14ac:dyDescent="0.3">
      <c r="A1724">
        <v>1723</v>
      </c>
      <c r="B1724" t="s">
        <v>334</v>
      </c>
      <c r="C1724" t="s">
        <v>335</v>
      </c>
      <c r="D1724" t="s">
        <v>2314</v>
      </c>
      <c r="E1724">
        <v>0.16600000000000001</v>
      </c>
      <c r="G1724">
        <v>0</v>
      </c>
      <c r="H1724" t="s">
        <v>3935</v>
      </c>
      <c r="I1724">
        <v>0.17</v>
      </c>
      <c r="J1724" t="s">
        <v>34</v>
      </c>
      <c r="K1724">
        <v>47.507832000000001</v>
      </c>
      <c r="L1724">
        <v>-122.281164</v>
      </c>
      <c r="M1724" t="s">
        <v>4352</v>
      </c>
      <c r="N1724" t="s">
        <v>337</v>
      </c>
      <c r="O1724" t="s">
        <v>113</v>
      </c>
      <c r="P1724">
        <v>337</v>
      </c>
      <c r="Q1724">
        <v>1600</v>
      </c>
      <c r="R1724">
        <v>1600</v>
      </c>
      <c r="S1724">
        <v>1600</v>
      </c>
      <c r="T1724">
        <v>1600</v>
      </c>
      <c r="W1724">
        <v>9999</v>
      </c>
      <c r="X1724" t="s">
        <v>89</v>
      </c>
      <c r="Y1724">
        <v>1</v>
      </c>
      <c r="Z1724">
        <f>ROUND(Table_hqolymsql14p_BridgeInventoryLocation_BRIDGEUNDERLOCATIONS[[#This Row],[VCMIN]] / 100, 0) * 12 + MOD(Table_hqolymsql14p_BridgeInventoryLocation_BRIDGEUNDERLOCATIONS[[#This Row],[VCMIN]], 100)</f>
        <v>192</v>
      </c>
      <c r="AA1724">
        <f>Table_hqolymsql14p_BridgeInventoryLocation_BRIDGEUNDERLOCATIONS[[#This Row],[VCMIN_Inches]]-3</f>
        <v>189</v>
      </c>
      <c r="AB1724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725" spans="1:28" x14ac:dyDescent="0.3">
      <c r="A1725">
        <v>1724</v>
      </c>
      <c r="B1725" t="s">
        <v>4353</v>
      </c>
      <c r="C1725" t="s">
        <v>4354</v>
      </c>
      <c r="D1725" t="s">
        <v>2314</v>
      </c>
      <c r="E1725">
        <v>43.75</v>
      </c>
      <c r="G1725">
        <v>0</v>
      </c>
      <c r="H1725" t="s">
        <v>3154</v>
      </c>
      <c r="I1725">
        <v>43.71</v>
      </c>
      <c r="J1725" t="s">
        <v>34</v>
      </c>
      <c r="K1725">
        <v>47.308506000000001</v>
      </c>
      <c r="L1725">
        <v>-117.972471</v>
      </c>
      <c r="M1725" t="s">
        <v>4355</v>
      </c>
      <c r="N1725" t="s">
        <v>37</v>
      </c>
      <c r="O1725" t="s">
        <v>4356</v>
      </c>
      <c r="P1725">
        <v>115</v>
      </c>
      <c r="Q1725">
        <v>1606</v>
      </c>
      <c r="R1725">
        <v>1606</v>
      </c>
      <c r="S1725">
        <v>1606</v>
      </c>
      <c r="T1725">
        <v>1606</v>
      </c>
      <c r="W1725">
        <v>9999</v>
      </c>
      <c r="X1725" t="s">
        <v>38</v>
      </c>
      <c r="Y1725">
        <v>1</v>
      </c>
      <c r="Z1725">
        <f>ROUND(Table_hqolymsql14p_BridgeInventoryLocation_BRIDGEUNDERLOCATIONS[[#This Row],[VCMIN]] / 100, 0) * 12 + MOD(Table_hqolymsql14p_BridgeInventoryLocation_BRIDGEUNDERLOCATIONS[[#This Row],[VCMIN]], 100)</f>
        <v>198</v>
      </c>
      <c r="AA1725">
        <f>Table_hqolymsql14p_BridgeInventoryLocation_BRIDGEUNDERLOCATIONS[[#This Row],[VCMIN_Inches]]-3</f>
        <v>195</v>
      </c>
      <c r="AB172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726" spans="1:28" x14ac:dyDescent="0.3">
      <c r="A1726">
        <v>1725</v>
      </c>
      <c r="B1726" t="s">
        <v>1439</v>
      </c>
      <c r="C1726" t="s">
        <v>1440</v>
      </c>
      <c r="D1726" t="s">
        <v>2314</v>
      </c>
      <c r="E1726">
        <v>181.59</v>
      </c>
      <c r="G1726">
        <v>0</v>
      </c>
      <c r="H1726" t="s">
        <v>110</v>
      </c>
      <c r="I1726">
        <v>181.53</v>
      </c>
      <c r="J1726" t="s">
        <v>34</v>
      </c>
      <c r="K1726">
        <v>47.820940999999998</v>
      </c>
      <c r="L1726">
        <v>-122.27874199999999</v>
      </c>
      <c r="M1726" t="s">
        <v>1441</v>
      </c>
      <c r="N1726" t="s">
        <v>1442</v>
      </c>
      <c r="O1726" t="s">
        <v>113</v>
      </c>
      <c r="P1726">
        <v>491</v>
      </c>
      <c r="Q1726">
        <v>1706</v>
      </c>
      <c r="R1726">
        <v>1604</v>
      </c>
      <c r="S1726">
        <v>1706</v>
      </c>
      <c r="T1726">
        <v>1604</v>
      </c>
      <c r="U1726">
        <v>1610</v>
      </c>
      <c r="V1726">
        <v>1601</v>
      </c>
      <c r="W1726">
        <v>9999</v>
      </c>
      <c r="X1726" t="s">
        <v>38</v>
      </c>
      <c r="Y1726">
        <v>1</v>
      </c>
      <c r="Z1726">
        <f>ROUND(Table_hqolymsql14p_BridgeInventoryLocation_BRIDGEUNDERLOCATIONS[[#This Row],[VCMIN]] / 100, 0) * 12 + MOD(Table_hqolymsql14p_BridgeInventoryLocation_BRIDGEUNDERLOCATIONS[[#This Row],[VCMIN]], 100)</f>
        <v>196</v>
      </c>
      <c r="AA1726">
        <f>Table_hqolymsql14p_BridgeInventoryLocation_BRIDGEUNDERLOCATIONS[[#This Row],[VCMIN_Inches]]-3</f>
        <v>193</v>
      </c>
      <c r="AB1726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727" spans="1:28" x14ac:dyDescent="0.3">
      <c r="A1727">
        <v>1726</v>
      </c>
      <c r="B1727" t="s">
        <v>4357</v>
      </c>
      <c r="C1727" t="s">
        <v>4358</v>
      </c>
      <c r="D1727" t="s">
        <v>2314</v>
      </c>
      <c r="E1727">
        <v>170.82</v>
      </c>
      <c r="G1727">
        <v>0</v>
      </c>
      <c r="H1727" t="s">
        <v>110</v>
      </c>
      <c r="I1727">
        <v>170.76</v>
      </c>
      <c r="J1727" t="s">
        <v>34</v>
      </c>
      <c r="K1727">
        <v>47.681185999999997</v>
      </c>
      <c r="L1727">
        <v>-122.32068200000001</v>
      </c>
      <c r="M1727" t="s">
        <v>4359</v>
      </c>
      <c r="N1727" t="s">
        <v>4360</v>
      </c>
      <c r="O1727" t="s">
        <v>4361</v>
      </c>
      <c r="P1727">
        <v>424</v>
      </c>
      <c r="Q1727">
        <v>2300</v>
      </c>
      <c r="R1727">
        <v>2208</v>
      </c>
      <c r="S1727">
        <v>2300</v>
      </c>
      <c r="T1727">
        <v>2208</v>
      </c>
      <c r="W1727">
        <v>9999</v>
      </c>
      <c r="X1727" t="s">
        <v>38</v>
      </c>
      <c r="Y1727">
        <v>1</v>
      </c>
      <c r="Z1727">
        <f>ROUND(Table_hqolymsql14p_BridgeInventoryLocation_BRIDGEUNDERLOCATIONS[[#This Row],[VCMIN]] / 100, 0) * 12 + MOD(Table_hqolymsql14p_BridgeInventoryLocation_BRIDGEUNDERLOCATIONS[[#This Row],[VCMIN]], 100)</f>
        <v>272</v>
      </c>
      <c r="AA1727">
        <f>Table_hqolymsql14p_BridgeInventoryLocation_BRIDGEUNDERLOCATIONS[[#This Row],[VCMIN_Inches]]-3</f>
        <v>269</v>
      </c>
      <c r="AB1727">
        <f>(TRUNC((Table_hqolymsql14p_BridgeInventoryLocation_BRIDGEUNDERLOCATIONS[[#This Row],[Reported Inches]]/12))*100) + MOD(Table_hqolymsql14p_BridgeInventoryLocation_BRIDGEUNDERLOCATIONS[[#This Row],[Reported Inches]], 12)</f>
        <v>2205</v>
      </c>
    </row>
    <row r="1728" spans="1:28" x14ac:dyDescent="0.3">
      <c r="A1728">
        <v>1727</v>
      </c>
      <c r="B1728" t="s">
        <v>759</v>
      </c>
      <c r="C1728" t="s">
        <v>760</v>
      </c>
      <c r="D1728" t="s">
        <v>2314</v>
      </c>
      <c r="E1728">
        <v>0.112</v>
      </c>
      <c r="G1728">
        <v>0</v>
      </c>
      <c r="H1728" t="s">
        <v>2898</v>
      </c>
      <c r="I1728">
        <v>0.11</v>
      </c>
      <c r="J1728" t="s">
        <v>34</v>
      </c>
      <c r="K1728">
        <v>47.611258999999997</v>
      </c>
      <c r="L1728">
        <v>-122.331459</v>
      </c>
      <c r="M1728" t="s">
        <v>4362</v>
      </c>
      <c r="N1728" t="s">
        <v>762</v>
      </c>
      <c r="O1728" t="s">
        <v>113</v>
      </c>
      <c r="P1728">
        <v>859</v>
      </c>
      <c r="Q1728">
        <v>1507</v>
      </c>
      <c r="R1728">
        <v>1507</v>
      </c>
      <c r="U1728">
        <v>1507</v>
      </c>
      <c r="V1728">
        <v>1507</v>
      </c>
      <c r="W1728">
        <v>9999</v>
      </c>
      <c r="X1728" t="s">
        <v>3603</v>
      </c>
      <c r="Y1728">
        <v>1</v>
      </c>
      <c r="Z1728">
        <f>ROUND(Table_hqolymsql14p_BridgeInventoryLocation_BRIDGEUNDERLOCATIONS[[#This Row],[VCMIN]] / 100, 0) * 12 + MOD(Table_hqolymsql14p_BridgeInventoryLocation_BRIDGEUNDERLOCATIONS[[#This Row],[VCMIN]], 100)</f>
        <v>187</v>
      </c>
      <c r="AA1728">
        <f>Table_hqolymsql14p_BridgeInventoryLocation_BRIDGEUNDERLOCATIONS[[#This Row],[VCMIN_Inches]]-3</f>
        <v>184</v>
      </c>
      <c r="AB1728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1729" spans="1:28" x14ac:dyDescent="0.3">
      <c r="A1729">
        <v>1728</v>
      </c>
      <c r="B1729" t="s">
        <v>3210</v>
      </c>
      <c r="C1729" t="s">
        <v>3211</v>
      </c>
      <c r="D1729" t="s">
        <v>2314</v>
      </c>
      <c r="E1729">
        <v>0.14099999999999999</v>
      </c>
      <c r="G1729">
        <v>0</v>
      </c>
      <c r="H1729" t="s">
        <v>4363</v>
      </c>
      <c r="I1729">
        <v>0.14000000000000001</v>
      </c>
      <c r="J1729" t="s">
        <v>34</v>
      </c>
      <c r="K1729">
        <v>47.610689000000001</v>
      </c>
      <c r="L1729">
        <v>-122.331193</v>
      </c>
      <c r="M1729" t="s">
        <v>4364</v>
      </c>
      <c r="N1729" t="s">
        <v>3213</v>
      </c>
      <c r="O1729" t="s">
        <v>113</v>
      </c>
      <c r="P1729">
        <v>547</v>
      </c>
      <c r="Q1729">
        <v>1501</v>
      </c>
      <c r="R1729">
        <v>1501</v>
      </c>
      <c r="S1729">
        <v>1501</v>
      </c>
      <c r="T1729">
        <v>1501</v>
      </c>
      <c r="W1729">
        <v>9999</v>
      </c>
      <c r="X1729" t="s">
        <v>89</v>
      </c>
      <c r="Y1729">
        <v>1</v>
      </c>
      <c r="Z1729">
        <f>ROUND(Table_hqolymsql14p_BridgeInventoryLocation_BRIDGEUNDERLOCATIONS[[#This Row],[VCMIN]] / 100, 0) * 12 + MOD(Table_hqolymsql14p_BridgeInventoryLocation_BRIDGEUNDERLOCATIONS[[#This Row],[VCMIN]], 100)</f>
        <v>181</v>
      </c>
      <c r="AA1729">
        <f>Table_hqolymsql14p_BridgeInventoryLocation_BRIDGEUNDERLOCATIONS[[#This Row],[VCMIN_Inches]]-3</f>
        <v>178</v>
      </c>
      <c r="AB1729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730" spans="1:28" x14ac:dyDescent="0.3">
      <c r="A1730">
        <v>1729</v>
      </c>
      <c r="B1730" t="s">
        <v>1786</v>
      </c>
      <c r="C1730" t="s">
        <v>1787</v>
      </c>
      <c r="D1730" t="s">
        <v>2314</v>
      </c>
      <c r="E1730">
        <v>3.9E-2</v>
      </c>
      <c r="G1730">
        <v>0</v>
      </c>
      <c r="H1730" t="s">
        <v>4365</v>
      </c>
      <c r="I1730">
        <v>0.04</v>
      </c>
      <c r="J1730" t="s">
        <v>34</v>
      </c>
      <c r="K1730">
        <v>47.241042</v>
      </c>
      <c r="L1730">
        <v>-122.38569699999999</v>
      </c>
      <c r="M1730" t="s">
        <v>4366</v>
      </c>
      <c r="N1730" t="s">
        <v>1371</v>
      </c>
      <c r="O1730" t="s">
        <v>113</v>
      </c>
      <c r="P1730">
        <v>300</v>
      </c>
      <c r="Q1730">
        <v>1910</v>
      </c>
      <c r="R1730">
        <v>1903</v>
      </c>
      <c r="S1730">
        <v>1910</v>
      </c>
      <c r="T1730">
        <v>1903</v>
      </c>
      <c r="W1730">
        <v>9999</v>
      </c>
      <c r="X1730" t="s">
        <v>89</v>
      </c>
      <c r="Y1730">
        <v>1</v>
      </c>
      <c r="Z1730">
        <f>ROUND(Table_hqolymsql14p_BridgeInventoryLocation_BRIDGEUNDERLOCATIONS[[#This Row],[VCMIN]] / 100, 0) * 12 + MOD(Table_hqolymsql14p_BridgeInventoryLocation_BRIDGEUNDERLOCATIONS[[#This Row],[VCMIN]], 100)</f>
        <v>231</v>
      </c>
      <c r="AA1730">
        <f>Table_hqolymsql14p_BridgeInventoryLocation_BRIDGEUNDERLOCATIONS[[#This Row],[VCMIN_Inches]]-3</f>
        <v>228</v>
      </c>
      <c r="AB1730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731" spans="1:28" x14ac:dyDescent="0.3">
      <c r="A1731">
        <v>1730</v>
      </c>
      <c r="B1731" t="s">
        <v>4367</v>
      </c>
      <c r="C1731" t="s">
        <v>4368</v>
      </c>
      <c r="D1731" t="s">
        <v>2314</v>
      </c>
      <c r="E1731">
        <v>0.63</v>
      </c>
      <c r="G1731">
        <v>0</v>
      </c>
      <c r="H1731" t="s">
        <v>4369</v>
      </c>
      <c r="I1731">
        <v>288.08</v>
      </c>
      <c r="J1731" t="s">
        <v>34</v>
      </c>
      <c r="K1731">
        <v>47.652717000000003</v>
      </c>
      <c r="L1731">
        <v>-117.41344700000001</v>
      </c>
      <c r="M1731" t="s">
        <v>4370</v>
      </c>
      <c r="N1731" t="s">
        <v>37</v>
      </c>
      <c r="O1731" t="s">
        <v>4371</v>
      </c>
      <c r="P1731">
        <v>2765</v>
      </c>
      <c r="Q1731">
        <v>2409</v>
      </c>
      <c r="R1731">
        <v>2407</v>
      </c>
      <c r="U1731">
        <v>2409</v>
      </c>
      <c r="V1731">
        <v>2407</v>
      </c>
      <c r="W1731">
        <v>9999</v>
      </c>
      <c r="X1731" t="s">
        <v>34</v>
      </c>
      <c r="Y1731">
        <v>1</v>
      </c>
      <c r="Z1731">
        <f>ROUND(Table_hqolymsql14p_BridgeInventoryLocation_BRIDGEUNDERLOCATIONS[[#This Row],[VCMIN]] / 100, 0) * 12 + MOD(Table_hqolymsql14p_BridgeInventoryLocation_BRIDGEUNDERLOCATIONS[[#This Row],[VCMIN]], 100)</f>
        <v>295</v>
      </c>
      <c r="AA1731">
        <f>Table_hqolymsql14p_BridgeInventoryLocation_BRIDGEUNDERLOCATIONS[[#This Row],[VCMIN_Inches]]-3</f>
        <v>292</v>
      </c>
      <c r="AB1731">
        <f>(TRUNC((Table_hqolymsql14p_BridgeInventoryLocation_BRIDGEUNDERLOCATIONS[[#This Row],[Reported Inches]]/12))*100) + MOD(Table_hqolymsql14p_BridgeInventoryLocation_BRIDGEUNDERLOCATIONS[[#This Row],[Reported Inches]], 12)</f>
        <v>2404</v>
      </c>
    </row>
    <row r="1732" spans="1:28" x14ac:dyDescent="0.3">
      <c r="A1732">
        <v>1731</v>
      </c>
      <c r="B1732" t="s">
        <v>3010</v>
      </c>
      <c r="C1732" t="s">
        <v>3011</v>
      </c>
      <c r="D1732" t="s">
        <v>2314</v>
      </c>
      <c r="E1732">
        <v>164.56</v>
      </c>
      <c r="G1732">
        <v>0</v>
      </c>
      <c r="H1732" t="s">
        <v>110</v>
      </c>
      <c r="I1732">
        <v>164.5</v>
      </c>
      <c r="J1732" t="s">
        <v>34</v>
      </c>
      <c r="K1732">
        <v>47.593932000000002</v>
      </c>
      <c r="L1732">
        <v>-122.32055</v>
      </c>
      <c r="M1732" t="s">
        <v>539</v>
      </c>
      <c r="N1732" t="s">
        <v>540</v>
      </c>
      <c r="O1732" t="s">
        <v>113</v>
      </c>
      <c r="P1732">
        <v>513</v>
      </c>
      <c r="Q1732">
        <v>2003</v>
      </c>
      <c r="R1732">
        <v>1706</v>
      </c>
      <c r="S1732">
        <v>2003</v>
      </c>
      <c r="T1732">
        <v>1706</v>
      </c>
      <c r="U1732">
        <v>2604</v>
      </c>
      <c r="V1732">
        <v>2410</v>
      </c>
      <c r="W1732">
        <v>9999</v>
      </c>
      <c r="X1732" t="s">
        <v>38</v>
      </c>
      <c r="Y1732">
        <v>1</v>
      </c>
      <c r="Z1732">
        <f>ROUND(Table_hqolymsql14p_BridgeInventoryLocation_BRIDGEUNDERLOCATIONS[[#This Row],[VCMIN]] / 100, 0) * 12 + MOD(Table_hqolymsql14p_BridgeInventoryLocation_BRIDGEUNDERLOCATIONS[[#This Row],[VCMIN]], 100)</f>
        <v>210</v>
      </c>
      <c r="AA1732">
        <f>Table_hqolymsql14p_BridgeInventoryLocation_BRIDGEUNDERLOCATIONS[[#This Row],[VCMIN_Inches]]-3</f>
        <v>207</v>
      </c>
      <c r="AB1732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733" spans="1:28" x14ac:dyDescent="0.3">
      <c r="A1733">
        <v>1732</v>
      </c>
      <c r="B1733" t="s">
        <v>680</v>
      </c>
      <c r="C1733" t="s">
        <v>681</v>
      </c>
      <c r="D1733" t="s">
        <v>2314</v>
      </c>
      <c r="E1733">
        <v>78.47</v>
      </c>
      <c r="G1733">
        <v>0</v>
      </c>
      <c r="H1733" t="s">
        <v>110</v>
      </c>
      <c r="I1733">
        <v>78.400000000000006</v>
      </c>
      <c r="J1733" t="s">
        <v>34</v>
      </c>
      <c r="K1733">
        <v>46.666567999999998</v>
      </c>
      <c r="L1733">
        <v>-122.980054</v>
      </c>
      <c r="M1733" t="s">
        <v>682</v>
      </c>
      <c r="N1733" t="s">
        <v>683</v>
      </c>
      <c r="O1733" t="s">
        <v>113</v>
      </c>
      <c r="P1733">
        <v>164</v>
      </c>
      <c r="Q1733">
        <v>1904</v>
      </c>
      <c r="R1733">
        <v>1807</v>
      </c>
      <c r="S1733">
        <v>1904</v>
      </c>
      <c r="T1733">
        <v>1807</v>
      </c>
      <c r="U1733">
        <v>1801</v>
      </c>
      <c r="V1733">
        <v>1706</v>
      </c>
      <c r="W1733">
        <v>9999</v>
      </c>
      <c r="X1733" t="s">
        <v>38</v>
      </c>
      <c r="Y1733">
        <v>1</v>
      </c>
      <c r="Z1733">
        <f>ROUND(Table_hqolymsql14p_BridgeInventoryLocation_BRIDGEUNDERLOCATIONS[[#This Row],[VCMIN]] / 100, 0) * 12 + MOD(Table_hqolymsql14p_BridgeInventoryLocation_BRIDGEUNDERLOCATIONS[[#This Row],[VCMIN]], 100)</f>
        <v>223</v>
      </c>
      <c r="AA1733">
        <f>Table_hqolymsql14p_BridgeInventoryLocation_BRIDGEUNDERLOCATIONS[[#This Row],[VCMIN_Inches]]-3</f>
        <v>220</v>
      </c>
      <c r="AB1733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734" spans="1:28" x14ac:dyDescent="0.3">
      <c r="A1734">
        <v>1733</v>
      </c>
      <c r="B1734" t="s">
        <v>1910</v>
      </c>
      <c r="C1734" t="s">
        <v>1911</v>
      </c>
      <c r="D1734" t="s">
        <v>2314</v>
      </c>
      <c r="E1734">
        <v>9.9000000000000005E-2</v>
      </c>
      <c r="G1734">
        <v>0</v>
      </c>
      <c r="H1734" t="s">
        <v>4372</v>
      </c>
      <c r="I1734">
        <v>0.1</v>
      </c>
      <c r="J1734" t="s">
        <v>34</v>
      </c>
      <c r="K1734">
        <v>47.103579000000003</v>
      </c>
      <c r="L1734">
        <v>-119.327868</v>
      </c>
      <c r="M1734" t="s">
        <v>4373</v>
      </c>
      <c r="N1734" t="s">
        <v>1913</v>
      </c>
      <c r="O1734" t="s">
        <v>37</v>
      </c>
      <c r="P1734">
        <v>200</v>
      </c>
      <c r="Q1734">
        <v>1701</v>
      </c>
      <c r="R1734">
        <v>1701</v>
      </c>
      <c r="S1734">
        <v>1701</v>
      </c>
      <c r="T1734">
        <v>1701</v>
      </c>
      <c r="W1734">
        <v>9999</v>
      </c>
      <c r="X1734" t="s">
        <v>89</v>
      </c>
      <c r="Y1734">
        <v>1</v>
      </c>
      <c r="Z1734">
        <f>ROUND(Table_hqolymsql14p_BridgeInventoryLocation_BRIDGEUNDERLOCATIONS[[#This Row],[VCMIN]] / 100, 0) * 12 + MOD(Table_hqolymsql14p_BridgeInventoryLocation_BRIDGEUNDERLOCATIONS[[#This Row],[VCMIN]], 100)</f>
        <v>205</v>
      </c>
      <c r="AA1734">
        <f>Table_hqolymsql14p_BridgeInventoryLocation_BRIDGEUNDERLOCATIONS[[#This Row],[VCMIN_Inches]]-3</f>
        <v>202</v>
      </c>
      <c r="AB173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735" spans="1:28" x14ac:dyDescent="0.3">
      <c r="A1735">
        <v>1734</v>
      </c>
      <c r="B1735" t="s">
        <v>4374</v>
      </c>
      <c r="C1735" t="s">
        <v>4375</v>
      </c>
      <c r="D1735" t="s">
        <v>2314</v>
      </c>
      <c r="E1735">
        <v>21</v>
      </c>
      <c r="G1735">
        <v>0</v>
      </c>
      <c r="H1735" t="s">
        <v>362</v>
      </c>
      <c r="I1735">
        <v>21.3</v>
      </c>
      <c r="J1735" t="s">
        <v>34</v>
      </c>
      <c r="K1735">
        <v>47.005259000000002</v>
      </c>
      <c r="L1735">
        <v>-123.387868</v>
      </c>
      <c r="M1735" t="s">
        <v>4376</v>
      </c>
      <c r="N1735" t="s">
        <v>365</v>
      </c>
      <c r="O1735" t="s">
        <v>365</v>
      </c>
      <c r="P1735">
        <v>144</v>
      </c>
      <c r="Q1735">
        <v>1610</v>
      </c>
      <c r="R1735">
        <v>1610</v>
      </c>
      <c r="U1735">
        <v>1610</v>
      </c>
      <c r="V1735">
        <v>1610</v>
      </c>
      <c r="W1735">
        <v>9999</v>
      </c>
      <c r="X1735" t="s">
        <v>38</v>
      </c>
      <c r="Y1735">
        <v>1</v>
      </c>
      <c r="Z1735">
        <f>ROUND(Table_hqolymsql14p_BridgeInventoryLocation_BRIDGEUNDERLOCATIONS[[#This Row],[VCMIN]] / 100, 0) * 12 + MOD(Table_hqolymsql14p_BridgeInventoryLocation_BRIDGEUNDERLOCATIONS[[#This Row],[VCMIN]], 100)</f>
        <v>202</v>
      </c>
      <c r="AA1735">
        <f>Table_hqolymsql14p_BridgeInventoryLocation_BRIDGEUNDERLOCATIONS[[#This Row],[VCMIN_Inches]]-3</f>
        <v>199</v>
      </c>
      <c r="AB173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736" spans="1:28" x14ac:dyDescent="0.3">
      <c r="A1736">
        <v>1735</v>
      </c>
      <c r="B1736" t="s">
        <v>4377</v>
      </c>
      <c r="C1736" t="s">
        <v>4378</v>
      </c>
      <c r="D1736" t="s">
        <v>2314</v>
      </c>
      <c r="E1736">
        <v>66.218999999999994</v>
      </c>
      <c r="G1736">
        <v>0</v>
      </c>
      <c r="H1736" t="s">
        <v>968</v>
      </c>
      <c r="I1736">
        <v>73.73</v>
      </c>
      <c r="J1736" t="s">
        <v>34</v>
      </c>
      <c r="K1736">
        <v>47.359489000000004</v>
      </c>
      <c r="L1736">
        <v>-119.476574</v>
      </c>
      <c r="M1736" t="s">
        <v>4379</v>
      </c>
      <c r="N1736" t="s">
        <v>1517</v>
      </c>
      <c r="O1736" t="s">
        <v>4380</v>
      </c>
      <c r="P1736">
        <v>135</v>
      </c>
      <c r="Q1736">
        <v>2302</v>
      </c>
      <c r="R1736">
        <v>2207</v>
      </c>
      <c r="S1736">
        <v>2302</v>
      </c>
      <c r="T1736">
        <v>2207</v>
      </c>
      <c r="W1736">
        <v>9999</v>
      </c>
      <c r="X1736" t="s">
        <v>38</v>
      </c>
      <c r="Y1736">
        <v>1</v>
      </c>
      <c r="Z1736">
        <f>ROUND(Table_hqolymsql14p_BridgeInventoryLocation_BRIDGEUNDERLOCATIONS[[#This Row],[VCMIN]] / 100, 0) * 12 + MOD(Table_hqolymsql14p_BridgeInventoryLocation_BRIDGEUNDERLOCATIONS[[#This Row],[VCMIN]], 100)</f>
        <v>271</v>
      </c>
      <c r="AA1736">
        <f>Table_hqolymsql14p_BridgeInventoryLocation_BRIDGEUNDERLOCATIONS[[#This Row],[VCMIN_Inches]]-3</f>
        <v>268</v>
      </c>
      <c r="AB1736">
        <f>(TRUNC((Table_hqolymsql14p_BridgeInventoryLocation_BRIDGEUNDERLOCATIONS[[#This Row],[Reported Inches]]/12))*100) + MOD(Table_hqolymsql14p_BridgeInventoryLocation_BRIDGEUNDERLOCATIONS[[#This Row],[Reported Inches]], 12)</f>
        <v>2204</v>
      </c>
    </row>
    <row r="1737" spans="1:28" x14ac:dyDescent="0.3">
      <c r="A1737">
        <v>1736</v>
      </c>
      <c r="B1737" t="s">
        <v>4381</v>
      </c>
      <c r="C1737" t="s">
        <v>4382</v>
      </c>
      <c r="D1737" t="s">
        <v>2314</v>
      </c>
      <c r="E1737">
        <v>0.19</v>
      </c>
      <c r="G1737">
        <v>0</v>
      </c>
      <c r="H1737" t="s">
        <v>135</v>
      </c>
      <c r="I1737">
        <v>0.19</v>
      </c>
      <c r="J1737" t="s">
        <v>34</v>
      </c>
      <c r="K1737">
        <v>47.642513999999998</v>
      </c>
      <c r="L1737">
        <v>-117.500854</v>
      </c>
      <c r="M1737" t="s">
        <v>4383</v>
      </c>
      <c r="N1737" t="s">
        <v>616</v>
      </c>
      <c r="O1737" t="s">
        <v>4384</v>
      </c>
      <c r="P1737">
        <v>132</v>
      </c>
      <c r="Q1737">
        <v>1606</v>
      </c>
      <c r="R1737">
        <v>1606</v>
      </c>
      <c r="S1737">
        <v>1606</v>
      </c>
      <c r="T1737">
        <v>1606</v>
      </c>
      <c r="W1737">
        <v>9999</v>
      </c>
      <c r="X1737" t="s">
        <v>89</v>
      </c>
      <c r="Y1737">
        <v>1</v>
      </c>
      <c r="Z1737">
        <f>ROUND(Table_hqolymsql14p_BridgeInventoryLocation_BRIDGEUNDERLOCATIONS[[#This Row],[VCMIN]] / 100, 0) * 12 + MOD(Table_hqolymsql14p_BridgeInventoryLocation_BRIDGEUNDERLOCATIONS[[#This Row],[VCMIN]], 100)</f>
        <v>198</v>
      </c>
      <c r="AA1737">
        <f>Table_hqolymsql14p_BridgeInventoryLocation_BRIDGEUNDERLOCATIONS[[#This Row],[VCMIN_Inches]]-3</f>
        <v>195</v>
      </c>
      <c r="AB173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738" spans="1:28" x14ac:dyDescent="0.3">
      <c r="A1738">
        <v>1737</v>
      </c>
      <c r="B1738" t="s">
        <v>311</v>
      </c>
      <c r="C1738" t="s">
        <v>312</v>
      </c>
      <c r="D1738" t="s">
        <v>2314</v>
      </c>
      <c r="E1738">
        <v>130.75</v>
      </c>
      <c r="G1738">
        <v>0</v>
      </c>
      <c r="H1738" t="s">
        <v>110</v>
      </c>
      <c r="I1738">
        <v>130.69</v>
      </c>
      <c r="J1738" t="s">
        <v>34</v>
      </c>
      <c r="K1738">
        <v>47.206577000000003</v>
      </c>
      <c r="L1738">
        <v>-122.46145199999999</v>
      </c>
      <c r="M1738" t="s">
        <v>313</v>
      </c>
      <c r="N1738" t="s">
        <v>314</v>
      </c>
      <c r="O1738" t="s">
        <v>113</v>
      </c>
      <c r="P1738">
        <v>208</v>
      </c>
      <c r="Q1738">
        <v>1611</v>
      </c>
      <c r="R1738">
        <v>1610</v>
      </c>
      <c r="S1738">
        <v>1611</v>
      </c>
      <c r="T1738">
        <v>1610</v>
      </c>
      <c r="U1738">
        <v>1610</v>
      </c>
      <c r="V1738">
        <v>1607</v>
      </c>
      <c r="W1738">
        <v>9999</v>
      </c>
      <c r="X1738" t="s">
        <v>38</v>
      </c>
      <c r="Y1738">
        <v>1</v>
      </c>
      <c r="Z1738">
        <f>ROUND(Table_hqolymsql14p_BridgeInventoryLocation_BRIDGEUNDERLOCATIONS[[#This Row],[VCMIN]] / 100, 0) * 12 + MOD(Table_hqolymsql14p_BridgeInventoryLocation_BRIDGEUNDERLOCATIONS[[#This Row],[VCMIN]], 100)</f>
        <v>202</v>
      </c>
      <c r="AA1738">
        <f>Table_hqolymsql14p_BridgeInventoryLocation_BRIDGEUNDERLOCATIONS[[#This Row],[VCMIN_Inches]]-3</f>
        <v>199</v>
      </c>
      <c r="AB173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739" spans="1:28" x14ac:dyDescent="0.3">
      <c r="A1739">
        <v>1738</v>
      </c>
      <c r="B1739" t="s">
        <v>1412</v>
      </c>
      <c r="C1739" t="s">
        <v>1413</v>
      </c>
      <c r="D1739" t="s">
        <v>2314</v>
      </c>
      <c r="E1739">
        <v>81.400000000000006</v>
      </c>
      <c r="G1739">
        <v>0</v>
      </c>
      <c r="H1739" t="s">
        <v>33</v>
      </c>
      <c r="I1739">
        <v>83.12</v>
      </c>
      <c r="J1739" t="s">
        <v>34</v>
      </c>
      <c r="K1739">
        <v>47.194518000000002</v>
      </c>
      <c r="L1739">
        <v>-120.958549</v>
      </c>
      <c r="M1739" t="s">
        <v>938</v>
      </c>
      <c r="N1739" t="s">
        <v>540</v>
      </c>
      <c r="O1739" t="s">
        <v>37</v>
      </c>
      <c r="P1739">
        <v>285</v>
      </c>
      <c r="Q1739">
        <v>1707</v>
      </c>
      <c r="R1739">
        <v>1608</v>
      </c>
      <c r="S1739">
        <v>1707</v>
      </c>
      <c r="T1739">
        <v>1608</v>
      </c>
      <c r="U1739">
        <v>1809</v>
      </c>
      <c r="V1739">
        <v>1709</v>
      </c>
      <c r="W1739">
        <v>9999</v>
      </c>
      <c r="X1739" t="s">
        <v>38</v>
      </c>
      <c r="Y1739">
        <v>1</v>
      </c>
      <c r="Z1739">
        <f>ROUND(Table_hqolymsql14p_BridgeInventoryLocation_BRIDGEUNDERLOCATIONS[[#This Row],[VCMIN]] / 100, 0) * 12 + MOD(Table_hqolymsql14p_BridgeInventoryLocation_BRIDGEUNDERLOCATIONS[[#This Row],[VCMIN]], 100)</f>
        <v>200</v>
      </c>
      <c r="AA1739">
        <f>Table_hqolymsql14p_BridgeInventoryLocation_BRIDGEUNDERLOCATIONS[[#This Row],[VCMIN_Inches]]-3</f>
        <v>197</v>
      </c>
      <c r="AB173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740" spans="1:28" x14ac:dyDescent="0.3">
      <c r="A1740">
        <v>1739</v>
      </c>
      <c r="B1740" t="s">
        <v>1571</v>
      </c>
      <c r="C1740" t="s">
        <v>1572</v>
      </c>
      <c r="D1740" t="s">
        <v>2314</v>
      </c>
      <c r="E1740">
        <v>0.159</v>
      </c>
      <c r="G1740">
        <v>0</v>
      </c>
      <c r="H1740" t="s">
        <v>4385</v>
      </c>
      <c r="I1740">
        <v>0.16</v>
      </c>
      <c r="J1740" t="s">
        <v>34</v>
      </c>
      <c r="K1740">
        <v>46.106845999999997</v>
      </c>
      <c r="L1740">
        <v>-122.87887499999999</v>
      </c>
      <c r="M1740" t="s">
        <v>4386</v>
      </c>
      <c r="N1740" t="s">
        <v>1574</v>
      </c>
      <c r="O1740" t="s">
        <v>113</v>
      </c>
      <c r="P1740">
        <v>280</v>
      </c>
      <c r="Q1740">
        <v>1708</v>
      </c>
      <c r="R1740">
        <v>1708</v>
      </c>
      <c r="S1740">
        <v>1708</v>
      </c>
      <c r="T1740">
        <v>1708</v>
      </c>
      <c r="W1740">
        <v>9999</v>
      </c>
      <c r="X1740" t="s">
        <v>239</v>
      </c>
      <c r="Y1740">
        <v>1</v>
      </c>
      <c r="Z1740">
        <f>ROUND(Table_hqolymsql14p_BridgeInventoryLocation_BRIDGEUNDERLOCATIONS[[#This Row],[VCMIN]] / 100, 0) * 12 + MOD(Table_hqolymsql14p_BridgeInventoryLocation_BRIDGEUNDERLOCATIONS[[#This Row],[VCMIN]], 100)</f>
        <v>212</v>
      </c>
      <c r="AA1740">
        <f>Table_hqolymsql14p_BridgeInventoryLocation_BRIDGEUNDERLOCATIONS[[#This Row],[VCMIN_Inches]]-3</f>
        <v>209</v>
      </c>
      <c r="AB1740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741" spans="1:28" x14ac:dyDescent="0.3">
      <c r="A1741">
        <v>1740</v>
      </c>
      <c r="B1741" t="s">
        <v>4387</v>
      </c>
      <c r="C1741" t="s">
        <v>4388</v>
      </c>
      <c r="D1741" t="s">
        <v>2314</v>
      </c>
      <c r="E1741">
        <v>9.4E-2</v>
      </c>
      <c r="G1741">
        <v>0</v>
      </c>
      <c r="H1741" t="s">
        <v>4389</v>
      </c>
      <c r="I1741">
        <v>0.09</v>
      </c>
      <c r="J1741" t="s">
        <v>34</v>
      </c>
      <c r="K1741">
        <v>47.240020000000001</v>
      </c>
      <c r="L1741">
        <v>-122.40453100000001</v>
      </c>
      <c r="M1741" t="s">
        <v>4390</v>
      </c>
      <c r="N1741" t="s">
        <v>4391</v>
      </c>
      <c r="O1741" t="s">
        <v>4392</v>
      </c>
      <c r="P1741">
        <v>184</v>
      </c>
      <c r="Q1741">
        <v>1609</v>
      </c>
      <c r="R1741">
        <v>1609</v>
      </c>
      <c r="U1741">
        <v>1609</v>
      </c>
      <c r="V1741">
        <v>1609</v>
      </c>
      <c r="W1741">
        <v>9999</v>
      </c>
      <c r="X1741" t="s">
        <v>38</v>
      </c>
      <c r="Y1741">
        <v>1</v>
      </c>
      <c r="Z1741">
        <f>ROUND(Table_hqolymsql14p_BridgeInventoryLocation_BRIDGEUNDERLOCATIONS[[#This Row],[VCMIN]] / 100, 0) * 12 + MOD(Table_hqolymsql14p_BridgeInventoryLocation_BRIDGEUNDERLOCATIONS[[#This Row],[VCMIN]], 100)</f>
        <v>201</v>
      </c>
      <c r="AA1741">
        <f>Table_hqolymsql14p_BridgeInventoryLocation_BRIDGEUNDERLOCATIONS[[#This Row],[VCMIN_Inches]]-3</f>
        <v>198</v>
      </c>
      <c r="AB174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42" spans="1:28" x14ac:dyDescent="0.3">
      <c r="A1742">
        <v>1741</v>
      </c>
      <c r="B1742" t="s">
        <v>4393</v>
      </c>
      <c r="C1742" t="s">
        <v>4394</v>
      </c>
      <c r="D1742" t="s">
        <v>2314</v>
      </c>
      <c r="E1742">
        <v>1.67</v>
      </c>
      <c r="G1742">
        <v>0</v>
      </c>
      <c r="H1742" t="s">
        <v>4395</v>
      </c>
      <c r="I1742">
        <v>4.32</v>
      </c>
      <c r="J1742" t="s">
        <v>34</v>
      </c>
      <c r="K1742">
        <v>47.102733999999998</v>
      </c>
      <c r="L1742">
        <v>-119.829477</v>
      </c>
      <c r="M1742" t="s">
        <v>4396</v>
      </c>
      <c r="N1742" t="s">
        <v>37</v>
      </c>
      <c r="O1742" t="s">
        <v>4397</v>
      </c>
      <c r="P1742">
        <v>154</v>
      </c>
      <c r="Q1742">
        <v>1605</v>
      </c>
      <c r="R1742">
        <v>1605</v>
      </c>
      <c r="S1742">
        <v>1605</v>
      </c>
      <c r="T1742">
        <v>1605</v>
      </c>
      <c r="W1742">
        <v>9999</v>
      </c>
      <c r="X1742" t="s">
        <v>38</v>
      </c>
      <c r="Y1742">
        <v>1</v>
      </c>
      <c r="Z1742">
        <f>ROUND(Table_hqolymsql14p_BridgeInventoryLocation_BRIDGEUNDERLOCATIONS[[#This Row],[VCMIN]] / 100, 0) * 12 + MOD(Table_hqolymsql14p_BridgeInventoryLocation_BRIDGEUNDERLOCATIONS[[#This Row],[VCMIN]], 100)</f>
        <v>197</v>
      </c>
      <c r="AA1742">
        <f>Table_hqolymsql14p_BridgeInventoryLocation_BRIDGEUNDERLOCATIONS[[#This Row],[VCMIN_Inches]]-3</f>
        <v>194</v>
      </c>
      <c r="AB1742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743" spans="1:28" x14ac:dyDescent="0.3">
      <c r="A1743">
        <v>1742</v>
      </c>
      <c r="B1743" t="s">
        <v>537</v>
      </c>
      <c r="C1743" t="s">
        <v>538</v>
      </c>
      <c r="D1743" t="s">
        <v>2314</v>
      </c>
      <c r="E1743">
        <v>0.32700000000000001</v>
      </c>
      <c r="G1743">
        <v>0</v>
      </c>
      <c r="H1743" t="s">
        <v>3059</v>
      </c>
      <c r="I1743">
        <v>0.33</v>
      </c>
      <c r="J1743" t="s">
        <v>34</v>
      </c>
      <c r="K1743">
        <v>47.549697000000002</v>
      </c>
      <c r="L1743">
        <v>-122.313446</v>
      </c>
      <c r="M1743" t="s">
        <v>4398</v>
      </c>
      <c r="N1743" t="s">
        <v>540</v>
      </c>
      <c r="O1743" t="s">
        <v>113</v>
      </c>
      <c r="P1743">
        <v>339</v>
      </c>
      <c r="Q1743">
        <v>1804</v>
      </c>
      <c r="R1743">
        <v>1804</v>
      </c>
      <c r="S1743">
        <v>1804</v>
      </c>
      <c r="T1743">
        <v>1804</v>
      </c>
      <c r="W1743">
        <v>9999</v>
      </c>
      <c r="X1743" t="s">
        <v>89</v>
      </c>
      <c r="Y1743">
        <v>1</v>
      </c>
      <c r="Z1743">
        <f>ROUND(Table_hqolymsql14p_BridgeInventoryLocation_BRIDGEUNDERLOCATIONS[[#This Row],[VCMIN]] / 100, 0) * 12 + MOD(Table_hqolymsql14p_BridgeInventoryLocation_BRIDGEUNDERLOCATIONS[[#This Row],[VCMIN]], 100)</f>
        <v>220</v>
      </c>
      <c r="AA1743">
        <f>Table_hqolymsql14p_BridgeInventoryLocation_BRIDGEUNDERLOCATIONS[[#This Row],[VCMIN_Inches]]-3</f>
        <v>217</v>
      </c>
      <c r="AB1743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744" spans="1:28" x14ac:dyDescent="0.3">
      <c r="A1744">
        <v>1743</v>
      </c>
      <c r="B1744" t="s">
        <v>4399</v>
      </c>
      <c r="C1744" t="s">
        <v>4400</v>
      </c>
      <c r="D1744" t="s">
        <v>2314</v>
      </c>
      <c r="E1744">
        <v>7.02</v>
      </c>
      <c r="G1744">
        <v>0</v>
      </c>
      <c r="H1744" t="s">
        <v>145</v>
      </c>
      <c r="I1744">
        <v>5.83</v>
      </c>
      <c r="J1744" t="s">
        <v>34</v>
      </c>
      <c r="K1744">
        <v>48.040219999999998</v>
      </c>
      <c r="L1744">
        <v>-122.179256</v>
      </c>
      <c r="M1744" t="s">
        <v>4401</v>
      </c>
      <c r="N1744" t="s">
        <v>113</v>
      </c>
      <c r="O1744" t="s">
        <v>4402</v>
      </c>
      <c r="P1744">
        <v>232</v>
      </c>
      <c r="Q1744">
        <v>1609</v>
      </c>
      <c r="R1744">
        <v>1609</v>
      </c>
      <c r="S1744">
        <v>1609</v>
      </c>
      <c r="T1744">
        <v>1609</v>
      </c>
      <c r="W1744">
        <v>9999</v>
      </c>
      <c r="X1744" t="s">
        <v>38</v>
      </c>
      <c r="Y1744">
        <v>1</v>
      </c>
      <c r="Z1744">
        <f>ROUND(Table_hqolymsql14p_BridgeInventoryLocation_BRIDGEUNDERLOCATIONS[[#This Row],[VCMIN]] / 100, 0) * 12 + MOD(Table_hqolymsql14p_BridgeInventoryLocation_BRIDGEUNDERLOCATIONS[[#This Row],[VCMIN]], 100)</f>
        <v>201</v>
      </c>
      <c r="AA1744">
        <f>Table_hqolymsql14p_BridgeInventoryLocation_BRIDGEUNDERLOCATIONS[[#This Row],[VCMIN_Inches]]-3</f>
        <v>198</v>
      </c>
      <c r="AB174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45" spans="1:28" x14ac:dyDescent="0.3">
      <c r="A1745">
        <v>1744</v>
      </c>
      <c r="B1745" t="s">
        <v>1456</v>
      </c>
      <c r="C1745" t="s">
        <v>1457</v>
      </c>
      <c r="D1745" t="s">
        <v>2314</v>
      </c>
      <c r="E1745">
        <v>125.29</v>
      </c>
      <c r="G1745">
        <v>0</v>
      </c>
      <c r="H1745" t="s">
        <v>110</v>
      </c>
      <c r="I1745">
        <v>125.23</v>
      </c>
      <c r="J1745" t="s">
        <v>34</v>
      </c>
      <c r="K1745">
        <v>47.141460000000002</v>
      </c>
      <c r="L1745">
        <v>-122.514898</v>
      </c>
      <c r="M1745" t="s">
        <v>1458</v>
      </c>
      <c r="N1745" t="s">
        <v>1459</v>
      </c>
      <c r="O1745" t="s">
        <v>113</v>
      </c>
      <c r="P1745">
        <v>139</v>
      </c>
      <c r="Q1745">
        <v>1602</v>
      </c>
      <c r="R1745">
        <v>1508</v>
      </c>
      <c r="S1745">
        <v>1602</v>
      </c>
      <c r="T1745">
        <v>1508</v>
      </c>
      <c r="U1745">
        <v>1509</v>
      </c>
      <c r="V1745">
        <v>1411</v>
      </c>
      <c r="W1745">
        <v>9999</v>
      </c>
      <c r="X1745" t="s">
        <v>38</v>
      </c>
      <c r="Y1745">
        <v>1</v>
      </c>
      <c r="Z1745">
        <f>ROUND(Table_hqolymsql14p_BridgeInventoryLocation_BRIDGEUNDERLOCATIONS[[#This Row],[VCMIN]] / 100, 0) * 12 + MOD(Table_hqolymsql14p_BridgeInventoryLocation_BRIDGEUNDERLOCATIONS[[#This Row],[VCMIN]], 100)</f>
        <v>188</v>
      </c>
      <c r="AA1745">
        <f>Table_hqolymsql14p_BridgeInventoryLocation_BRIDGEUNDERLOCATIONS[[#This Row],[VCMIN_Inches]]-3</f>
        <v>185</v>
      </c>
      <c r="AB1745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746" spans="1:28" x14ac:dyDescent="0.3">
      <c r="A1746">
        <v>1745</v>
      </c>
      <c r="B1746" t="s">
        <v>4403</v>
      </c>
      <c r="C1746" t="s">
        <v>4404</v>
      </c>
      <c r="D1746" t="s">
        <v>2314</v>
      </c>
      <c r="E1746">
        <v>60.14</v>
      </c>
      <c r="G1746">
        <v>0</v>
      </c>
      <c r="H1746" t="s">
        <v>296</v>
      </c>
      <c r="I1746">
        <v>60.23</v>
      </c>
      <c r="J1746" t="s">
        <v>34</v>
      </c>
      <c r="K1746">
        <v>45.720081</v>
      </c>
      <c r="L1746">
        <v>-121.585398</v>
      </c>
      <c r="M1746" t="s">
        <v>4405</v>
      </c>
      <c r="N1746" t="s">
        <v>298</v>
      </c>
      <c r="O1746" t="s">
        <v>4405</v>
      </c>
      <c r="P1746">
        <v>212</v>
      </c>
      <c r="Q1746">
        <v>1304</v>
      </c>
      <c r="R1746">
        <v>1304</v>
      </c>
      <c r="S1746">
        <v>1304</v>
      </c>
      <c r="T1746">
        <v>1304</v>
      </c>
      <c r="W1746">
        <v>9999</v>
      </c>
      <c r="X1746" t="s">
        <v>38</v>
      </c>
      <c r="Y1746">
        <v>1</v>
      </c>
      <c r="Z1746">
        <f>ROUND(Table_hqolymsql14p_BridgeInventoryLocation_BRIDGEUNDERLOCATIONS[[#This Row],[VCMIN]] / 100, 0) * 12 + MOD(Table_hqolymsql14p_BridgeInventoryLocation_BRIDGEUNDERLOCATIONS[[#This Row],[VCMIN]], 100)</f>
        <v>160</v>
      </c>
      <c r="AA1746">
        <f>Table_hqolymsql14p_BridgeInventoryLocation_BRIDGEUNDERLOCATIONS[[#This Row],[VCMIN_Inches]]-3</f>
        <v>157</v>
      </c>
      <c r="AB1746">
        <f>(TRUNC((Table_hqolymsql14p_BridgeInventoryLocation_BRIDGEUNDERLOCATIONS[[#This Row],[Reported Inches]]/12))*100) + MOD(Table_hqolymsql14p_BridgeInventoryLocation_BRIDGEUNDERLOCATIONS[[#This Row],[Reported Inches]], 12)</f>
        <v>1301</v>
      </c>
    </row>
    <row r="1747" spans="1:28" x14ac:dyDescent="0.3">
      <c r="A1747">
        <v>1746</v>
      </c>
      <c r="B1747" t="s">
        <v>4406</v>
      </c>
      <c r="C1747" t="s">
        <v>4407</v>
      </c>
      <c r="D1747" t="s">
        <v>2314</v>
      </c>
      <c r="E1747">
        <v>0.111</v>
      </c>
      <c r="G1747">
        <v>0</v>
      </c>
      <c r="H1747" t="s">
        <v>4408</v>
      </c>
      <c r="I1747">
        <v>0.11</v>
      </c>
      <c r="J1747" t="s">
        <v>34</v>
      </c>
      <c r="K1747">
        <v>47.629140999999997</v>
      </c>
      <c r="L1747">
        <v>-122.327834</v>
      </c>
      <c r="M1747" t="s">
        <v>4409</v>
      </c>
      <c r="N1747" t="s">
        <v>113</v>
      </c>
      <c r="O1747" t="s">
        <v>4410</v>
      </c>
      <c r="P1747">
        <v>7077</v>
      </c>
      <c r="Q1747">
        <v>1410</v>
      </c>
      <c r="R1747">
        <v>1410</v>
      </c>
      <c r="U1747">
        <v>1410</v>
      </c>
      <c r="V1747">
        <v>1410</v>
      </c>
      <c r="W1747">
        <v>9999</v>
      </c>
      <c r="X1747" t="s">
        <v>645</v>
      </c>
      <c r="Y1747">
        <v>1</v>
      </c>
      <c r="Z1747">
        <f>ROUND(Table_hqolymsql14p_BridgeInventoryLocation_BRIDGEUNDERLOCATIONS[[#This Row],[VCMIN]] / 100, 0) * 12 + MOD(Table_hqolymsql14p_BridgeInventoryLocation_BRIDGEUNDERLOCATIONS[[#This Row],[VCMIN]], 100)</f>
        <v>178</v>
      </c>
      <c r="AA1747">
        <f>Table_hqolymsql14p_BridgeInventoryLocation_BRIDGEUNDERLOCATIONS[[#This Row],[VCMIN_Inches]]-3</f>
        <v>175</v>
      </c>
      <c r="AB1747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748" spans="1:28" x14ac:dyDescent="0.3">
      <c r="A1748">
        <v>1747</v>
      </c>
      <c r="B1748" t="s">
        <v>1077</v>
      </c>
      <c r="C1748" t="s">
        <v>1078</v>
      </c>
      <c r="D1748" t="s">
        <v>2314</v>
      </c>
      <c r="E1748">
        <v>0.48</v>
      </c>
      <c r="G1748">
        <v>0</v>
      </c>
      <c r="H1748" t="s">
        <v>1079</v>
      </c>
      <c r="I1748">
        <v>9.32</v>
      </c>
      <c r="J1748" t="s">
        <v>34</v>
      </c>
      <c r="K1748">
        <v>47.198045999999998</v>
      </c>
      <c r="L1748">
        <v>-122.249229</v>
      </c>
      <c r="M1748" t="s">
        <v>1080</v>
      </c>
      <c r="N1748" t="s">
        <v>1081</v>
      </c>
      <c r="O1748" t="s">
        <v>1082</v>
      </c>
      <c r="P1748">
        <v>218</v>
      </c>
      <c r="Q1748">
        <v>1700</v>
      </c>
      <c r="R1748">
        <v>1607</v>
      </c>
      <c r="S1748">
        <v>1700</v>
      </c>
      <c r="T1748">
        <v>1607</v>
      </c>
      <c r="U1748">
        <v>1603</v>
      </c>
      <c r="V1748">
        <v>1603</v>
      </c>
      <c r="W1748">
        <v>9999</v>
      </c>
      <c r="X1748" t="s">
        <v>38</v>
      </c>
      <c r="Y1748">
        <v>1</v>
      </c>
      <c r="Z1748">
        <f>ROUND(Table_hqolymsql14p_BridgeInventoryLocation_BRIDGEUNDERLOCATIONS[[#This Row],[VCMIN]] / 100, 0) * 12 + MOD(Table_hqolymsql14p_BridgeInventoryLocation_BRIDGEUNDERLOCATIONS[[#This Row],[VCMIN]], 100)</f>
        <v>199</v>
      </c>
      <c r="AA1748">
        <f>Table_hqolymsql14p_BridgeInventoryLocation_BRIDGEUNDERLOCATIONS[[#This Row],[VCMIN_Inches]]-3</f>
        <v>196</v>
      </c>
      <c r="AB174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749" spans="1:28" x14ac:dyDescent="0.3">
      <c r="A1749">
        <v>1748</v>
      </c>
      <c r="B1749" t="s">
        <v>4411</v>
      </c>
      <c r="C1749" t="s">
        <v>4412</v>
      </c>
      <c r="D1749" t="s">
        <v>2314</v>
      </c>
      <c r="E1749">
        <v>0.19500000000000001</v>
      </c>
      <c r="G1749">
        <v>0</v>
      </c>
      <c r="H1749" t="s">
        <v>3872</v>
      </c>
      <c r="I1749">
        <v>0.19</v>
      </c>
      <c r="J1749" t="s">
        <v>34</v>
      </c>
      <c r="K1749">
        <v>47.630319999999998</v>
      </c>
      <c r="L1749">
        <v>-122.188548</v>
      </c>
      <c r="M1749" t="s">
        <v>4413</v>
      </c>
      <c r="N1749" t="s">
        <v>101</v>
      </c>
      <c r="O1749" t="s">
        <v>422</v>
      </c>
      <c r="P1749">
        <v>207</v>
      </c>
      <c r="Q1749">
        <v>1710</v>
      </c>
      <c r="R1749">
        <v>1710</v>
      </c>
      <c r="S1749">
        <v>1710</v>
      </c>
      <c r="T1749">
        <v>1710</v>
      </c>
      <c r="W1749">
        <v>9999</v>
      </c>
      <c r="X1749" t="s">
        <v>38</v>
      </c>
      <c r="Y1749">
        <v>1</v>
      </c>
      <c r="Z1749">
        <f>ROUND(Table_hqolymsql14p_BridgeInventoryLocation_BRIDGEUNDERLOCATIONS[[#This Row],[VCMIN]] / 100, 0) * 12 + MOD(Table_hqolymsql14p_BridgeInventoryLocation_BRIDGEUNDERLOCATIONS[[#This Row],[VCMIN]], 100)</f>
        <v>214</v>
      </c>
      <c r="AA1749">
        <f>Table_hqolymsql14p_BridgeInventoryLocation_BRIDGEUNDERLOCATIONS[[#This Row],[VCMIN_Inches]]-3</f>
        <v>211</v>
      </c>
      <c r="AB1749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750" spans="1:28" x14ac:dyDescent="0.3">
      <c r="A1750">
        <v>1749</v>
      </c>
      <c r="B1750" t="s">
        <v>596</v>
      </c>
      <c r="C1750" t="s">
        <v>597</v>
      </c>
      <c r="D1750" t="s">
        <v>2314</v>
      </c>
      <c r="E1750">
        <v>251.73</v>
      </c>
      <c r="G1750">
        <v>0</v>
      </c>
      <c r="H1750" t="s">
        <v>33</v>
      </c>
      <c r="I1750">
        <v>254.02</v>
      </c>
      <c r="J1750" t="s">
        <v>34</v>
      </c>
      <c r="K1750">
        <v>47.395434000000002</v>
      </c>
      <c r="L1750">
        <v>-117.840591</v>
      </c>
      <c r="M1750" t="s">
        <v>598</v>
      </c>
      <c r="N1750" t="s">
        <v>599</v>
      </c>
      <c r="O1750" t="s">
        <v>37</v>
      </c>
      <c r="P1750">
        <v>230</v>
      </c>
      <c r="Q1750">
        <v>1609</v>
      </c>
      <c r="R1750">
        <v>1609</v>
      </c>
      <c r="S1750">
        <v>1609</v>
      </c>
      <c r="T1750">
        <v>1609</v>
      </c>
      <c r="U1750">
        <v>1710</v>
      </c>
      <c r="V1750">
        <v>1710</v>
      </c>
      <c r="W1750">
        <v>9999</v>
      </c>
      <c r="X1750" t="s">
        <v>38</v>
      </c>
      <c r="Y1750">
        <v>1</v>
      </c>
      <c r="Z1750">
        <f>ROUND(Table_hqolymsql14p_BridgeInventoryLocation_BRIDGEUNDERLOCATIONS[[#This Row],[VCMIN]] / 100, 0) * 12 + MOD(Table_hqolymsql14p_BridgeInventoryLocation_BRIDGEUNDERLOCATIONS[[#This Row],[VCMIN]], 100)</f>
        <v>201</v>
      </c>
      <c r="AA1750">
        <f>Table_hqolymsql14p_BridgeInventoryLocation_BRIDGEUNDERLOCATIONS[[#This Row],[VCMIN_Inches]]-3</f>
        <v>198</v>
      </c>
      <c r="AB175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51" spans="1:28" x14ac:dyDescent="0.3">
      <c r="A1751">
        <v>1750</v>
      </c>
      <c r="B1751" t="s">
        <v>4414</v>
      </c>
      <c r="C1751" t="s">
        <v>4415</v>
      </c>
      <c r="D1751" t="s">
        <v>2314</v>
      </c>
      <c r="E1751">
        <v>0.48899999999999999</v>
      </c>
      <c r="G1751">
        <v>0</v>
      </c>
      <c r="H1751" t="s">
        <v>2790</v>
      </c>
      <c r="I1751">
        <v>0.49</v>
      </c>
      <c r="J1751" t="s">
        <v>34</v>
      </c>
      <c r="K1751">
        <v>47.916575000000002</v>
      </c>
      <c r="L1751">
        <v>-122.20866700000001</v>
      </c>
      <c r="M1751" t="s">
        <v>4416</v>
      </c>
      <c r="N1751" t="s">
        <v>4417</v>
      </c>
      <c r="O1751" t="s">
        <v>4418</v>
      </c>
      <c r="P1751">
        <v>184</v>
      </c>
      <c r="Q1751">
        <v>1909</v>
      </c>
      <c r="R1751">
        <v>1909</v>
      </c>
      <c r="S1751">
        <v>1909</v>
      </c>
      <c r="T1751">
        <v>1909</v>
      </c>
      <c r="W1751">
        <v>9999</v>
      </c>
      <c r="X1751" t="s">
        <v>38</v>
      </c>
      <c r="Y1751">
        <v>1</v>
      </c>
      <c r="Z1751">
        <f>ROUND(Table_hqolymsql14p_BridgeInventoryLocation_BRIDGEUNDERLOCATIONS[[#This Row],[VCMIN]] / 100, 0) * 12 + MOD(Table_hqolymsql14p_BridgeInventoryLocation_BRIDGEUNDERLOCATIONS[[#This Row],[VCMIN]], 100)</f>
        <v>237</v>
      </c>
      <c r="AA1751">
        <f>Table_hqolymsql14p_BridgeInventoryLocation_BRIDGEUNDERLOCATIONS[[#This Row],[VCMIN_Inches]]-3</f>
        <v>234</v>
      </c>
      <c r="AB1751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752" spans="1:28" x14ac:dyDescent="0.3">
      <c r="A1752">
        <v>1751</v>
      </c>
      <c r="B1752" t="s">
        <v>303</v>
      </c>
      <c r="C1752" t="s">
        <v>304</v>
      </c>
      <c r="D1752" t="s">
        <v>2314</v>
      </c>
      <c r="E1752">
        <v>277.029</v>
      </c>
      <c r="G1752">
        <v>0</v>
      </c>
      <c r="H1752" t="s">
        <v>33</v>
      </c>
      <c r="I1752">
        <v>279.32</v>
      </c>
      <c r="J1752" t="s">
        <v>34</v>
      </c>
      <c r="K1752">
        <v>47.646301999999999</v>
      </c>
      <c r="L1752">
        <v>-117.451838</v>
      </c>
      <c r="M1752" t="s">
        <v>305</v>
      </c>
      <c r="N1752" t="s">
        <v>306</v>
      </c>
      <c r="O1752" t="s">
        <v>37</v>
      </c>
      <c r="P1752">
        <v>181</v>
      </c>
      <c r="Q1752">
        <v>1704</v>
      </c>
      <c r="R1752">
        <v>1701</v>
      </c>
      <c r="S1752">
        <v>1704</v>
      </c>
      <c r="T1752">
        <v>1701</v>
      </c>
      <c r="U1752">
        <v>1610</v>
      </c>
      <c r="V1752">
        <v>1608</v>
      </c>
      <c r="W1752">
        <v>9999</v>
      </c>
      <c r="X1752" t="s">
        <v>38</v>
      </c>
      <c r="Y1752">
        <v>1</v>
      </c>
      <c r="Z1752">
        <f>ROUND(Table_hqolymsql14p_BridgeInventoryLocation_BRIDGEUNDERLOCATIONS[[#This Row],[VCMIN]] / 100, 0) * 12 + MOD(Table_hqolymsql14p_BridgeInventoryLocation_BRIDGEUNDERLOCATIONS[[#This Row],[VCMIN]], 100)</f>
        <v>205</v>
      </c>
      <c r="AA1752">
        <f>Table_hqolymsql14p_BridgeInventoryLocation_BRIDGEUNDERLOCATIONS[[#This Row],[VCMIN_Inches]]-3</f>
        <v>202</v>
      </c>
      <c r="AB175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753" spans="1:28" x14ac:dyDescent="0.3">
      <c r="A1753">
        <v>1752</v>
      </c>
      <c r="B1753" t="s">
        <v>457</v>
      </c>
      <c r="C1753" t="s">
        <v>458</v>
      </c>
      <c r="D1753" t="s">
        <v>2314</v>
      </c>
      <c r="E1753">
        <v>281.43</v>
      </c>
      <c r="G1753">
        <v>0</v>
      </c>
      <c r="H1753" t="s">
        <v>33</v>
      </c>
      <c r="I1753">
        <v>283.73</v>
      </c>
      <c r="J1753" t="s">
        <v>34</v>
      </c>
      <c r="K1753">
        <v>47.653857000000002</v>
      </c>
      <c r="L1753">
        <v>-117.36035800000001</v>
      </c>
      <c r="M1753" t="s">
        <v>459</v>
      </c>
      <c r="N1753" t="s">
        <v>460</v>
      </c>
      <c r="O1753" t="s">
        <v>37</v>
      </c>
      <c r="P1753">
        <v>112</v>
      </c>
      <c r="Q1753">
        <v>1704</v>
      </c>
      <c r="R1753">
        <v>1610</v>
      </c>
      <c r="S1753">
        <v>1704</v>
      </c>
      <c r="T1753">
        <v>1610</v>
      </c>
      <c r="U1753">
        <v>1706</v>
      </c>
      <c r="V1753">
        <v>1605</v>
      </c>
      <c r="W1753">
        <v>9999</v>
      </c>
      <c r="X1753" t="s">
        <v>38</v>
      </c>
      <c r="Y1753">
        <v>1</v>
      </c>
      <c r="Z1753">
        <f>ROUND(Table_hqolymsql14p_BridgeInventoryLocation_BRIDGEUNDERLOCATIONS[[#This Row],[VCMIN]] / 100, 0) * 12 + MOD(Table_hqolymsql14p_BridgeInventoryLocation_BRIDGEUNDERLOCATIONS[[#This Row],[VCMIN]], 100)</f>
        <v>202</v>
      </c>
      <c r="AA1753">
        <f>Table_hqolymsql14p_BridgeInventoryLocation_BRIDGEUNDERLOCATIONS[[#This Row],[VCMIN_Inches]]-3</f>
        <v>199</v>
      </c>
      <c r="AB175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754" spans="1:28" x14ac:dyDescent="0.3">
      <c r="A1754">
        <v>1753</v>
      </c>
      <c r="B1754" t="s">
        <v>4419</v>
      </c>
      <c r="C1754" t="s">
        <v>4420</v>
      </c>
      <c r="D1754" t="s">
        <v>2314</v>
      </c>
      <c r="E1754">
        <v>0.252</v>
      </c>
      <c r="G1754">
        <v>0</v>
      </c>
      <c r="H1754" t="s">
        <v>3545</v>
      </c>
      <c r="I1754">
        <v>0.25</v>
      </c>
      <c r="J1754" t="s">
        <v>34</v>
      </c>
      <c r="K1754">
        <v>47.462603000000001</v>
      </c>
      <c r="L1754">
        <v>-122.265452</v>
      </c>
      <c r="M1754" t="s">
        <v>4275</v>
      </c>
      <c r="N1754" t="s">
        <v>4421</v>
      </c>
      <c r="O1754" t="s">
        <v>4422</v>
      </c>
      <c r="P1754">
        <v>176</v>
      </c>
      <c r="Q1754">
        <v>1606</v>
      </c>
      <c r="R1754">
        <v>1606</v>
      </c>
      <c r="S1754">
        <v>1606</v>
      </c>
      <c r="T1754">
        <v>1606</v>
      </c>
      <c r="W1754">
        <v>9999</v>
      </c>
      <c r="X1754" t="s">
        <v>38</v>
      </c>
      <c r="Y1754">
        <v>1</v>
      </c>
      <c r="Z1754">
        <f>ROUND(Table_hqolymsql14p_BridgeInventoryLocation_BRIDGEUNDERLOCATIONS[[#This Row],[VCMIN]] / 100, 0) * 12 + MOD(Table_hqolymsql14p_BridgeInventoryLocation_BRIDGEUNDERLOCATIONS[[#This Row],[VCMIN]], 100)</f>
        <v>198</v>
      </c>
      <c r="AA1754">
        <f>Table_hqolymsql14p_BridgeInventoryLocation_BRIDGEUNDERLOCATIONS[[#This Row],[VCMIN_Inches]]-3</f>
        <v>195</v>
      </c>
      <c r="AB175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755" spans="1:28" x14ac:dyDescent="0.3">
      <c r="A1755">
        <v>1754</v>
      </c>
      <c r="B1755" t="s">
        <v>4423</v>
      </c>
      <c r="C1755" t="s">
        <v>4424</v>
      </c>
      <c r="D1755" t="s">
        <v>2314</v>
      </c>
      <c r="E1755">
        <v>0.16700000000000001</v>
      </c>
      <c r="G1755">
        <v>0</v>
      </c>
      <c r="H1755" t="s">
        <v>3387</v>
      </c>
      <c r="I1755">
        <v>0.17</v>
      </c>
      <c r="J1755" t="s">
        <v>34</v>
      </c>
      <c r="K1755">
        <v>47.581207999999997</v>
      </c>
      <c r="L1755">
        <v>-122.172549</v>
      </c>
      <c r="M1755" t="s">
        <v>4425</v>
      </c>
      <c r="N1755" t="s">
        <v>4426</v>
      </c>
      <c r="O1755" t="s">
        <v>4427</v>
      </c>
      <c r="P1755">
        <v>210</v>
      </c>
      <c r="Q1755">
        <v>1608</v>
      </c>
      <c r="R1755">
        <v>1605</v>
      </c>
      <c r="U1755">
        <v>1608</v>
      </c>
      <c r="V1755">
        <v>1605</v>
      </c>
      <c r="W1755">
        <v>9999</v>
      </c>
      <c r="X1755" t="s">
        <v>38</v>
      </c>
      <c r="Y1755">
        <v>1</v>
      </c>
      <c r="Z1755">
        <f>ROUND(Table_hqolymsql14p_BridgeInventoryLocation_BRIDGEUNDERLOCATIONS[[#This Row],[VCMIN]] / 100, 0) * 12 + MOD(Table_hqolymsql14p_BridgeInventoryLocation_BRIDGEUNDERLOCATIONS[[#This Row],[VCMIN]], 100)</f>
        <v>197</v>
      </c>
      <c r="AA1755">
        <f>Table_hqolymsql14p_BridgeInventoryLocation_BRIDGEUNDERLOCATIONS[[#This Row],[VCMIN_Inches]]-3</f>
        <v>194</v>
      </c>
      <c r="AB175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756" spans="1:28" x14ac:dyDescent="0.3">
      <c r="A1756">
        <v>1755</v>
      </c>
      <c r="B1756" t="s">
        <v>4428</v>
      </c>
      <c r="C1756" t="s">
        <v>4429</v>
      </c>
      <c r="D1756" t="s">
        <v>2314</v>
      </c>
      <c r="E1756">
        <v>60.304000000000002</v>
      </c>
      <c r="G1756">
        <v>0</v>
      </c>
      <c r="H1756" t="s">
        <v>1079</v>
      </c>
      <c r="I1756">
        <v>69.19</v>
      </c>
      <c r="J1756" t="s">
        <v>34</v>
      </c>
      <c r="K1756">
        <v>46.871881999999999</v>
      </c>
      <c r="L1756">
        <v>-121.51567300000001</v>
      </c>
      <c r="M1756" t="s">
        <v>4430</v>
      </c>
      <c r="N1756" t="s">
        <v>4431</v>
      </c>
      <c r="O1756" t="s">
        <v>1948</v>
      </c>
      <c r="P1756">
        <v>35</v>
      </c>
      <c r="Q1756">
        <v>1506</v>
      </c>
      <c r="R1756">
        <v>1500</v>
      </c>
      <c r="S1756">
        <v>1506</v>
      </c>
      <c r="T1756">
        <v>1500</v>
      </c>
      <c r="W1756">
        <v>9999</v>
      </c>
      <c r="X1756" t="s">
        <v>38</v>
      </c>
      <c r="Y1756">
        <v>1</v>
      </c>
      <c r="Z1756">
        <f>ROUND(Table_hqolymsql14p_BridgeInventoryLocation_BRIDGEUNDERLOCATIONS[[#This Row],[VCMIN]] / 100, 0) * 12 + MOD(Table_hqolymsql14p_BridgeInventoryLocation_BRIDGEUNDERLOCATIONS[[#This Row],[VCMIN]], 100)</f>
        <v>180</v>
      </c>
      <c r="AA1756">
        <f>Table_hqolymsql14p_BridgeInventoryLocation_BRIDGEUNDERLOCATIONS[[#This Row],[VCMIN_Inches]]-3</f>
        <v>177</v>
      </c>
      <c r="AB1756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1757" spans="1:28" x14ac:dyDescent="0.3">
      <c r="A1757">
        <v>1756</v>
      </c>
      <c r="B1757" t="s">
        <v>4432</v>
      </c>
      <c r="C1757" t="s">
        <v>4433</v>
      </c>
      <c r="D1757" t="s">
        <v>2314</v>
      </c>
      <c r="E1757">
        <v>1.6E-2</v>
      </c>
      <c r="G1757">
        <v>0</v>
      </c>
      <c r="H1757" t="s">
        <v>4434</v>
      </c>
      <c r="I1757">
        <v>0.02</v>
      </c>
      <c r="J1757" t="s">
        <v>34</v>
      </c>
      <c r="K1757">
        <v>47.674280000000003</v>
      </c>
      <c r="L1757">
        <v>-122.32119899999999</v>
      </c>
      <c r="M1757" t="s">
        <v>4435</v>
      </c>
      <c r="N1757" t="s">
        <v>4436</v>
      </c>
      <c r="O1757" t="s">
        <v>113</v>
      </c>
      <c r="P1757">
        <v>167</v>
      </c>
      <c r="Q1757">
        <v>1409</v>
      </c>
      <c r="R1757">
        <v>1409</v>
      </c>
      <c r="U1757">
        <v>1409</v>
      </c>
      <c r="V1757">
        <v>1409</v>
      </c>
      <c r="W1757">
        <v>9999</v>
      </c>
      <c r="X1757" t="s">
        <v>38</v>
      </c>
      <c r="Y1757">
        <v>1</v>
      </c>
      <c r="Z1757">
        <f>ROUND(Table_hqolymsql14p_BridgeInventoryLocation_BRIDGEUNDERLOCATIONS[[#This Row],[VCMIN]] / 100, 0) * 12 + MOD(Table_hqolymsql14p_BridgeInventoryLocation_BRIDGEUNDERLOCATIONS[[#This Row],[VCMIN]], 100)</f>
        <v>177</v>
      </c>
      <c r="AA1757">
        <f>Table_hqolymsql14p_BridgeInventoryLocation_BRIDGEUNDERLOCATIONS[[#This Row],[VCMIN_Inches]]-3</f>
        <v>174</v>
      </c>
      <c r="AB1757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758" spans="1:28" x14ac:dyDescent="0.3">
      <c r="A1758">
        <v>1757</v>
      </c>
      <c r="B1758" t="s">
        <v>4437</v>
      </c>
      <c r="C1758" t="s">
        <v>4438</v>
      </c>
      <c r="D1758" t="s">
        <v>2314</v>
      </c>
      <c r="E1758">
        <v>0.22800000000000001</v>
      </c>
      <c r="G1758">
        <v>0</v>
      </c>
      <c r="H1758" t="s">
        <v>4439</v>
      </c>
      <c r="I1758">
        <v>0.23</v>
      </c>
      <c r="J1758" t="s">
        <v>34</v>
      </c>
      <c r="K1758">
        <v>47.548983</v>
      </c>
      <c r="L1758">
        <v>-122.31413000000001</v>
      </c>
      <c r="M1758" t="s">
        <v>4440</v>
      </c>
      <c r="N1758" t="s">
        <v>4441</v>
      </c>
      <c r="O1758" t="s">
        <v>4442</v>
      </c>
      <c r="P1758">
        <v>938</v>
      </c>
      <c r="Q1758">
        <v>1911</v>
      </c>
      <c r="R1758">
        <v>1907</v>
      </c>
      <c r="U1758">
        <v>1911</v>
      </c>
      <c r="V1758">
        <v>1907</v>
      </c>
      <c r="W1758">
        <v>9999</v>
      </c>
      <c r="X1758" t="s">
        <v>38</v>
      </c>
      <c r="Y1758">
        <v>1</v>
      </c>
      <c r="Z1758">
        <f>ROUND(Table_hqolymsql14p_BridgeInventoryLocation_BRIDGEUNDERLOCATIONS[[#This Row],[VCMIN]] / 100, 0) * 12 + MOD(Table_hqolymsql14p_BridgeInventoryLocation_BRIDGEUNDERLOCATIONS[[#This Row],[VCMIN]], 100)</f>
        <v>235</v>
      </c>
      <c r="AA1758">
        <f>Table_hqolymsql14p_BridgeInventoryLocation_BRIDGEUNDERLOCATIONS[[#This Row],[VCMIN_Inches]]-3</f>
        <v>232</v>
      </c>
      <c r="AB1758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1759" spans="1:28" x14ac:dyDescent="0.3">
      <c r="A1759">
        <v>1758</v>
      </c>
      <c r="B1759" t="s">
        <v>1190</v>
      </c>
      <c r="C1759" t="s">
        <v>1191</v>
      </c>
      <c r="D1759" t="s">
        <v>2314</v>
      </c>
      <c r="E1759">
        <v>0.122</v>
      </c>
      <c r="G1759">
        <v>0</v>
      </c>
      <c r="H1759" t="s">
        <v>3435</v>
      </c>
      <c r="I1759">
        <v>0.12</v>
      </c>
      <c r="J1759" t="s">
        <v>34</v>
      </c>
      <c r="K1759">
        <v>47.592970999999999</v>
      </c>
      <c r="L1759">
        <v>-122.321979</v>
      </c>
      <c r="M1759" t="s">
        <v>4443</v>
      </c>
      <c r="N1759" t="s">
        <v>422</v>
      </c>
      <c r="O1759" t="s">
        <v>113</v>
      </c>
      <c r="P1759">
        <v>1282</v>
      </c>
      <c r="Q1759">
        <v>4200</v>
      </c>
      <c r="R1759">
        <v>4200</v>
      </c>
      <c r="U1759">
        <v>4200</v>
      </c>
      <c r="V1759">
        <v>4200</v>
      </c>
      <c r="W1759">
        <v>9999</v>
      </c>
      <c r="X1759" t="s">
        <v>239</v>
      </c>
      <c r="Y1759">
        <v>1</v>
      </c>
      <c r="Z1759">
        <f>ROUND(Table_hqolymsql14p_BridgeInventoryLocation_BRIDGEUNDERLOCATIONS[[#This Row],[VCMIN]] / 100, 0) * 12 + MOD(Table_hqolymsql14p_BridgeInventoryLocation_BRIDGEUNDERLOCATIONS[[#This Row],[VCMIN]], 100)</f>
        <v>504</v>
      </c>
      <c r="AA1759">
        <f>Table_hqolymsql14p_BridgeInventoryLocation_BRIDGEUNDERLOCATIONS[[#This Row],[VCMIN_Inches]]-3</f>
        <v>501</v>
      </c>
      <c r="AB1759">
        <f>(TRUNC((Table_hqolymsql14p_BridgeInventoryLocation_BRIDGEUNDERLOCATIONS[[#This Row],[Reported Inches]]/12))*100) + MOD(Table_hqolymsql14p_BridgeInventoryLocation_BRIDGEUNDERLOCATIONS[[#This Row],[Reported Inches]], 12)</f>
        <v>4109</v>
      </c>
    </row>
    <row r="1760" spans="1:28" x14ac:dyDescent="0.3">
      <c r="A1760">
        <v>1759</v>
      </c>
      <c r="B1760" t="s">
        <v>4444</v>
      </c>
      <c r="C1760" t="s">
        <v>4445</v>
      </c>
      <c r="D1760" t="s">
        <v>2314</v>
      </c>
      <c r="E1760">
        <v>0</v>
      </c>
      <c r="G1760">
        <v>0</v>
      </c>
      <c r="H1760" t="s">
        <v>4446</v>
      </c>
      <c r="I1760">
        <v>0</v>
      </c>
      <c r="J1760" t="s">
        <v>34</v>
      </c>
      <c r="K1760">
        <v>47.961292</v>
      </c>
      <c r="L1760">
        <v>-122.20048800000001</v>
      </c>
      <c r="M1760" t="s">
        <v>4447</v>
      </c>
      <c r="N1760" t="s">
        <v>4448</v>
      </c>
      <c r="O1760" t="s">
        <v>3103</v>
      </c>
      <c r="P1760">
        <v>161</v>
      </c>
      <c r="Q1760">
        <v>1604</v>
      </c>
      <c r="R1760">
        <v>1603</v>
      </c>
      <c r="S1760">
        <v>1604</v>
      </c>
      <c r="T1760">
        <v>1603</v>
      </c>
      <c r="U1760">
        <v>1406</v>
      </c>
      <c r="V1760">
        <v>1401</v>
      </c>
      <c r="W1760">
        <v>9999</v>
      </c>
      <c r="X1760" t="s">
        <v>38</v>
      </c>
      <c r="Y1760">
        <v>1</v>
      </c>
      <c r="Z1760">
        <f>ROUND(Table_hqolymsql14p_BridgeInventoryLocation_BRIDGEUNDERLOCATIONS[[#This Row],[VCMIN]] / 100, 0) * 12 + MOD(Table_hqolymsql14p_BridgeInventoryLocation_BRIDGEUNDERLOCATIONS[[#This Row],[VCMIN]], 100)</f>
        <v>195</v>
      </c>
      <c r="AA1760">
        <f>Table_hqolymsql14p_BridgeInventoryLocation_BRIDGEUNDERLOCATIONS[[#This Row],[VCMIN_Inches]]-3</f>
        <v>192</v>
      </c>
      <c r="AB176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761" spans="1:28" x14ac:dyDescent="0.3">
      <c r="A1761">
        <v>1760</v>
      </c>
      <c r="B1761" t="s">
        <v>108</v>
      </c>
      <c r="C1761" t="s">
        <v>109</v>
      </c>
      <c r="D1761" t="s">
        <v>2314</v>
      </c>
      <c r="E1761">
        <v>0.41599999999999998</v>
      </c>
      <c r="G1761">
        <v>0</v>
      </c>
      <c r="H1761" t="s">
        <v>4449</v>
      </c>
      <c r="I1761">
        <v>0.42</v>
      </c>
      <c r="J1761" t="s">
        <v>34</v>
      </c>
      <c r="K1761">
        <v>47.664968000000002</v>
      </c>
      <c r="L1761">
        <v>-122.322489</v>
      </c>
      <c r="M1761" t="s">
        <v>4450</v>
      </c>
      <c r="N1761" t="s">
        <v>112</v>
      </c>
      <c r="O1761" t="s">
        <v>113</v>
      </c>
      <c r="P1761">
        <v>241</v>
      </c>
      <c r="Q1761">
        <v>1604</v>
      </c>
      <c r="R1761">
        <v>1604</v>
      </c>
      <c r="U1761">
        <v>1604</v>
      </c>
      <c r="V1761">
        <v>1604</v>
      </c>
      <c r="W1761">
        <v>9999</v>
      </c>
      <c r="X1761" t="s">
        <v>32</v>
      </c>
      <c r="Y1761">
        <v>1</v>
      </c>
      <c r="Z1761">
        <f>ROUND(Table_hqolymsql14p_BridgeInventoryLocation_BRIDGEUNDERLOCATIONS[[#This Row],[VCMIN]] / 100, 0) * 12 + MOD(Table_hqolymsql14p_BridgeInventoryLocation_BRIDGEUNDERLOCATIONS[[#This Row],[VCMIN]], 100)</f>
        <v>196</v>
      </c>
      <c r="AA1761">
        <f>Table_hqolymsql14p_BridgeInventoryLocation_BRIDGEUNDERLOCATIONS[[#This Row],[VCMIN_Inches]]-3</f>
        <v>193</v>
      </c>
      <c r="AB1761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762" spans="1:28" x14ac:dyDescent="0.3">
      <c r="A1762">
        <v>1761</v>
      </c>
      <c r="B1762" t="s">
        <v>3187</v>
      </c>
      <c r="C1762" t="s">
        <v>3188</v>
      </c>
      <c r="D1762" t="s">
        <v>2314</v>
      </c>
      <c r="E1762">
        <v>275.91000000000003</v>
      </c>
      <c r="G1762">
        <v>0</v>
      </c>
      <c r="H1762" t="s">
        <v>33</v>
      </c>
      <c r="I1762">
        <v>278.2</v>
      </c>
      <c r="J1762" t="s">
        <v>34</v>
      </c>
      <c r="K1762">
        <v>47.637428999999997</v>
      </c>
      <c r="L1762">
        <v>-117.47209599999999</v>
      </c>
      <c r="M1762" t="s">
        <v>3189</v>
      </c>
      <c r="N1762" t="s">
        <v>3190</v>
      </c>
      <c r="O1762" t="s">
        <v>37</v>
      </c>
      <c r="P1762">
        <v>240</v>
      </c>
      <c r="Q1762">
        <v>2107</v>
      </c>
      <c r="R1762">
        <v>2008</v>
      </c>
      <c r="S1762">
        <v>2107</v>
      </c>
      <c r="T1762">
        <v>2008</v>
      </c>
      <c r="U1762">
        <v>1904</v>
      </c>
      <c r="V1762">
        <v>1804</v>
      </c>
      <c r="W1762">
        <v>9999</v>
      </c>
      <c r="X1762" t="s">
        <v>38</v>
      </c>
      <c r="Y1762">
        <v>1</v>
      </c>
      <c r="Z1762">
        <f>ROUND(Table_hqolymsql14p_BridgeInventoryLocation_BRIDGEUNDERLOCATIONS[[#This Row],[VCMIN]] / 100, 0) * 12 + MOD(Table_hqolymsql14p_BridgeInventoryLocation_BRIDGEUNDERLOCATIONS[[#This Row],[VCMIN]], 100)</f>
        <v>248</v>
      </c>
      <c r="AA1762">
        <f>Table_hqolymsql14p_BridgeInventoryLocation_BRIDGEUNDERLOCATIONS[[#This Row],[VCMIN_Inches]]-3</f>
        <v>245</v>
      </c>
      <c r="AB1762">
        <f>(TRUNC((Table_hqolymsql14p_BridgeInventoryLocation_BRIDGEUNDERLOCATIONS[[#This Row],[Reported Inches]]/12))*100) + MOD(Table_hqolymsql14p_BridgeInventoryLocation_BRIDGEUNDERLOCATIONS[[#This Row],[Reported Inches]], 12)</f>
        <v>2005</v>
      </c>
    </row>
    <row r="1763" spans="1:28" x14ac:dyDescent="0.3">
      <c r="A1763">
        <v>1762</v>
      </c>
      <c r="B1763" t="s">
        <v>800</v>
      </c>
      <c r="C1763" t="s">
        <v>801</v>
      </c>
      <c r="D1763" t="s">
        <v>2314</v>
      </c>
      <c r="E1763">
        <v>164.55</v>
      </c>
      <c r="G1763">
        <v>0</v>
      </c>
      <c r="H1763" t="s">
        <v>110</v>
      </c>
      <c r="I1763">
        <v>164.49</v>
      </c>
      <c r="J1763" t="s">
        <v>34</v>
      </c>
      <c r="K1763">
        <v>47.593732000000003</v>
      </c>
      <c r="L1763">
        <v>-122.32058600000001</v>
      </c>
      <c r="M1763" t="s">
        <v>802</v>
      </c>
      <c r="N1763" t="s">
        <v>37</v>
      </c>
      <c r="O1763" t="s">
        <v>113</v>
      </c>
      <c r="P1763">
        <v>1685</v>
      </c>
      <c r="Q1763">
        <v>1903</v>
      </c>
      <c r="R1763">
        <v>1900</v>
      </c>
      <c r="S1763">
        <v>1903</v>
      </c>
      <c r="T1763">
        <v>1900</v>
      </c>
      <c r="U1763">
        <v>1805</v>
      </c>
      <c r="V1763">
        <v>1711</v>
      </c>
      <c r="W1763">
        <v>9999</v>
      </c>
      <c r="X1763" t="s">
        <v>38</v>
      </c>
      <c r="Y1763">
        <v>1</v>
      </c>
      <c r="Z1763">
        <f>ROUND(Table_hqolymsql14p_BridgeInventoryLocation_BRIDGEUNDERLOCATIONS[[#This Row],[VCMIN]] / 100, 0) * 12 + MOD(Table_hqolymsql14p_BridgeInventoryLocation_BRIDGEUNDERLOCATIONS[[#This Row],[VCMIN]], 100)</f>
        <v>228</v>
      </c>
      <c r="AA1763">
        <f>Table_hqolymsql14p_BridgeInventoryLocation_BRIDGEUNDERLOCATIONS[[#This Row],[VCMIN_Inches]]-3</f>
        <v>225</v>
      </c>
      <c r="AB1763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764" spans="1:28" x14ac:dyDescent="0.3">
      <c r="A1764">
        <v>1763</v>
      </c>
      <c r="B1764" t="s">
        <v>4451</v>
      </c>
      <c r="C1764" t="s">
        <v>4452</v>
      </c>
      <c r="D1764" t="s">
        <v>2314</v>
      </c>
      <c r="E1764">
        <v>118.97</v>
      </c>
      <c r="G1764">
        <v>0</v>
      </c>
      <c r="H1764" t="s">
        <v>397</v>
      </c>
      <c r="I1764">
        <v>118.92</v>
      </c>
      <c r="J1764" t="s">
        <v>34</v>
      </c>
      <c r="K1764">
        <v>47.467177</v>
      </c>
      <c r="L1764">
        <v>-120.338672</v>
      </c>
      <c r="M1764" t="s">
        <v>4453</v>
      </c>
      <c r="N1764" t="s">
        <v>616</v>
      </c>
      <c r="O1764" t="s">
        <v>629</v>
      </c>
      <c r="P1764">
        <v>143</v>
      </c>
      <c r="Q1764">
        <v>1508</v>
      </c>
      <c r="R1764">
        <v>1503</v>
      </c>
      <c r="S1764">
        <v>1508</v>
      </c>
      <c r="T1764">
        <v>1503</v>
      </c>
      <c r="W1764">
        <v>9999</v>
      </c>
      <c r="X1764" t="s">
        <v>38</v>
      </c>
      <c r="Y1764">
        <v>1</v>
      </c>
      <c r="Z1764">
        <f>ROUND(Table_hqolymsql14p_BridgeInventoryLocation_BRIDGEUNDERLOCATIONS[[#This Row],[VCMIN]] / 100, 0) * 12 + MOD(Table_hqolymsql14p_BridgeInventoryLocation_BRIDGEUNDERLOCATIONS[[#This Row],[VCMIN]], 100)</f>
        <v>183</v>
      </c>
      <c r="AA1764">
        <f>Table_hqolymsql14p_BridgeInventoryLocation_BRIDGEUNDERLOCATIONS[[#This Row],[VCMIN_Inches]]-3</f>
        <v>180</v>
      </c>
      <c r="AB1764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765" spans="1:28" x14ac:dyDescent="0.3">
      <c r="A1765">
        <v>1764</v>
      </c>
      <c r="B1765" t="s">
        <v>2215</v>
      </c>
      <c r="C1765" t="s">
        <v>2216</v>
      </c>
      <c r="D1765" t="s">
        <v>2314</v>
      </c>
      <c r="E1765">
        <v>254.66300000000001</v>
      </c>
      <c r="G1765">
        <v>0</v>
      </c>
      <c r="H1765" t="s">
        <v>110</v>
      </c>
      <c r="I1765">
        <v>254.6</v>
      </c>
      <c r="J1765" t="s">
        <v>34</v>
      </c>
      <c r="K1765">
        <v>48.768050000000002</v>
      </c>
      <c r="L1765">
        <v>-122.46218399999999</v>
      </c>
      <c r="M1765" t="s">
        <v>2217</v>
      </c>
      <c r="N1765" t="s">
        <v>451</v>
      </c>
      <c r="O1765" t="s">
        <v>113</v>
      </c>
      <c r="P1765">
        <v>151</v>
      </c>
      <c r="Q1765">
        <v>1603</v>
      </c>
      <c r="R1765">
        <v>1508</v>
      </c>
      <c r="S1765">
        <v>1603</v>
      </c>
      <c r="T1765">
        <v>1508</v>
      </c>
      <c r="U1765">
        <v>1604</v>
      </c>
      <c r="V1765">
        <v>1604</v>
      </c>
      <c r="W1765">
        <v>9999</v>
      </c>
      <c r="X1765" t="s">
        <v>38</v>
      </c>
      <c r="Y1765">
        <v>1</v>
      </c>
      <c r="Z1765">
        <f>ROUND(Table_hqolymsql14p_BridgeInventoryLocation_BRIDGEUNDERLOCATIONS[[#This Row],[VCMIN]] / 100, 0) * 12 + MOD(Table_hqolymsql14p_BridgeInventoryLocation_BRIDGEUNDERLOCATIONS[[#This Row],[VCMIN]], 100)</f>
        <v>188</v>
      </c>
      <c r="AA1765">
        <f>Table_hqolymsql14p_BridgeInventoryLocation_BRIDGEUNDERLOCATIONS[[#This Row],[VCMIN_Inches]]-3</f>
        <v>185</v>
      </c>
      <c r="AB1765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766" spans="1:28" x14ac:dyDescent="0.3">
      <c r="A1766">
        <v>1765</v>
      </c>
      <c r="B1766" t="s">
        <v>1650</v>
      </c>
      <c r="C1766" t="s">
        <v>1651</v>
      </c>
      <c r="D1766" t="s">
        <v>2314</v>
      </c>
      <c r="E1766">
        <v>25.74</v>
      </c>
      <c r="G1766">
        <v>0</v>
      </c>
      <c r="H1766" t="s">
        <v>229</v>
      </c>
      <c r="I1766">
        <v>24.42</v>
      </c>
      <c r="J1766" t="s">
        <v>34</v>
      </c>
      <c r="K1766">
        <v>47.441166000000003</v>
      </c>
      <c r="L1766">
        <v>-122.217421</v>
      </c>
      <c r="M1766" t="s">
        <v>1652</v>
      </c>
      <c r="N1766" t="s">
        <v>1653</v>
      </c>
      <c r="O1766" t="s">
        <v>748</v>
      </c>
      <c r="P1766">
        <v>240</v>
      </c>
      <c r="Q1766">
        <v>1701</v>
      </c>
      <c r="R1766">
        <v>1701</v>
      </c>
      <c r="S1766">
        <v>1701</v>
      </c>
      <c r="T1766">
        <v>1701</v>
      </c>
      <c r="U1766">
        <v>1701</v>
      </c>
      <c r="V1766">
        <v>1701</v>
      </c>
      <c r="W1766">
        <v>9999</v>
      </c>
      <c r="X1766" t="s">
        <v>38</v>
      </c>
      <c r="Y1766">
        <v>1</v>
      </c>
      <c r="Z1766">
        <f>ROUND(Table_hqolymsql14p_BridgeInventoryLocation_BRIDGEUNDERLOCATIONS[[#This Row],[VCMIN]] / 100, 0) * 12 + MOD(Table_hqolymsql14p_BridgeInventoryLocation_BRIDGEUNDERLOCATIONS[[#This Row],[VCMIN]], 100)</f>
        <v>205</v>
      </c>
      <c r="AA1766">
        <f>Table_hqolymsql14p_BridgeInventoryLocation_BRIDGEUNDERLOCATIONS[[#This Row],[VCMIN_Inches]]-3</f>
        <v>202</v>
      </c>
      <c r="AB1766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767" spans="1:28" x14ac:dyDescent="0.3">
      <c r="A1767">
        <v>1766</v>
      </c>
      <c r="B1767" t="s">
        <v>833</v>
      </c>
      <c r="C1767" t="s">
        <v>834</v>
      </c>
      <c r="D1767" t="s">
        <v>2314</v>
      </c>
      <c r="E1767">
        <v>285.52999999999997</v>
      </c>
      <c r="G1767">
        <v>0</v>
      </c>
      <c r="H1767" t="s">
        <v>33</v>
      </c>
      <c r="I1767">
        <v>287.83</v>
      </c>
      <c r="J1767" t="s">
        <v>34</v>
      </c>
      <c r="K1767">
        <v>47.673547999999997</v>
      </c>
      <c r="L1767">
        <v>-117.28279999999999</v>
      </c>
      <c r="M1767" t="s">
        <v>835</v>
      </c>
      <c r="N1767" t="s">
        <v>836</v>
      </c>
      <c r="O1767" t="s">
        <v>37</v>
      </c>
      <c r="P1767">
        <v>216</v>
      </c>
      <c r="Q1767">
        <v>1611</v>
      </c>
      <c r="R1767">
        <v>1608</v>
      </c>
      <c r="S1767">
        <v>1611</v>
      </c>
      <c r="T1767">
        <v>1608</v>
      </c>
      <c r="U1767">
        <v>1611</v>
      </c>
      <c r="V1767">
        <v>1606</v>
      </c>
      <c r="W1767">
        <v>9999</v>
      </c>
      <c r="X1767" t="s">
        <v>38</v>
      </c>
      <c r="Y1767">
        <v>1</v>
      </c>
      <c r="Z1767">
        <f>ROUND(Table_hqolymsql14p_BridgeInventoryLocation_BRIDGEUNDERLOCATIONS[[#This Row],[VCMIN]] / 100, 0) * 12 + MOD(Table_hqolymsql14p_BridgeInventoryLocation_BRIDGEUNDERLOCATIONS[[#This Row],[VCMIN]], 100)</f>
        <v>200</v>
      </c>
      <c r="AA1767">
        <f>Table_hqolymsql14p_BridgeInventoryLocation_BRIDGEUNDERLOCATIONS[[#This Row],[VCMIN_Inches]]-3</f>
        <v>197</v>
      </c>
      <c r="AB176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768" spans="1:28" x14ac:dyDescent="0.3">
      <c r="A1768">
        <v>1767</v>
      </c>
      <c r="B1768" t="s">
        <v>2110</v>
      </c>
      <c r="C1768" t="s">
        <v>2111</v>
      </c>
      <c r="D1768" t="s">
        <v>2314</v>
      </c>
      <c r="E1768">
        <v>174.64</v>
      </c>
      <c r="G1768">
        <v>0</v>
      </c>
      <c r="H1768" t="s">
        <v>110</v>
      </c>
      <c r="I1768">
        <v>174.58</v>
      </c>
      <c r="J1768" t="s">
        <v>34</v>
      </c>
      <c r="K1768">
        <v>47.734071</v>
      </c>
      <c r="L1768">
        <v>-122.32475100000001</v>
      </c>
      <c r="M1768" t="s">
        <v>2112</v>
      </c>
      <c r="N1768" t="s">
        <v>2113</v>
      </c>
      <c r="O1768" t="s">
        <v>113</v>
      </c>
      <c r="P1768">
        <v>249</v>
      </c>
      <c r="Q1768">
        <v>1608</v>
      </c>
      <c r="R1768">
        <v>1608</v>
      </c>
      <c r="S1768">
        <v>1608</v>
      </c>
      <c r="T1768">
        <v>1608</v>
      </c>
      <c r="U1768">
        <v>1608</v>
      </c>
      <c r="V1768">
        <v>1608</v>
      </c>
      <c r="W1768">
        <v>9999</v>
      </c>
      <c r="X1768" t="s">
        <v>38</v>
      </c>
      <c r="Y1768">
        <v>1</v>
      </c>
      <c r="Z1768">
        <f>ROUND(Table_hqolymsql14p_BridgeInventoryLocation_BRIDGEUNDERLOCATIONS[[#This Row],[VCMIN]] / 100, 0) * 12 + MOD(Table_hqolymsql14p_BridgeInventoryLocation_BRIDGEUNDERLOCATIONS[[#This Row],[VCMIN]], 100)</f>
        <v>200</v>
      </c>
      <c r="AA1768">
        <f>Table_hqolymsql14p_BridgeInventoryLocation_BRIDGEUNDERLOCATIONS[[#This Row],[VCMIN_Inches]]-3</f>
        <v>197</v>
      </c>
      <c r="AB1768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769" spans="1:28" x14ac:dyDescent="0.3">
      <c r="A1769">
        <v>1768</v>
      </c>
      <c r="B1769" t="s">
        <v>1841</v>
      </c>
      <c r="C1769" t="s">
        <v>1842</v>
      </c>
      <c r="D1769" t="s">
        <v>2314</v>
      </c>
      <c r="E1769">
        <v>220.56299999999999</v>
      </c>
      <c r="G1769">
        <v>0</v>
      </c>
      <c r="H1769" t="s">
        <v>33</v>
      </c>
      <c r="I1769">
        <v>222.85</v>
      </c>
      <c r="J1769" t="s">
        <v>34</v>
      </c>
      <c r="K1769">
        <v>47.125540999999998</v>
      </c>
      <c r="L1769">
        <v>-118.352547</v>
      </c>
      <c r="M1769" t="s">
        <v>1843</v>
      </c>
      <c r="N1769" t="s">
        <v>862</v>
      </c>
      <c r="O1769" t="s">
        <v>37</v>
      </c>
      <c r="P1769">
        <v>341</v>
      </c>
      <c r="Q1769">
        <v>1704</v>
      </c>
      <c r="R1769">
        <v>1701</v>
      </c>
      <c r="S1769">
        <v>1704</v>
      </c>
      <c r="T1769">
        <v>1701</v>
      </c>
      <c r="U1769">
        <v>1705</v>
      </c>
      <c r="V1769">
        <v>1705</v>
      </c>
      <c r="W1769">
        <v>9999</v>
      </c>
      <c r="X1769" t="s">
        <v>38</v>
      </c>
      <c r="Y1769">
        <v>1</v>
      </c>
      <c r="Z1769">
        <f>ROUND(Table_hqolymsql14p_BridgeInventoryLocation_BRIDGEUNDERLOCATIONS[[#This Row],[VCMIN]] / 100, 0) * 12 + MOD(Table_hqolymsql14p_BridgeInventoryLocation_BRIDGEUNDERLOCATIONS[[#This Row],[VCMIN]], 100)</f>
        <v>205</v>
      </c>
      <c r="AA1769">
        <f>Table_hqolymsql14p_BridgeInventoryLocation_BRIDGEUNDERLOCATIONS[[#This Row],[VCMIN_Inches]]-3</f>
        <v>202</v>
      </c>
      <c r="AB176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770" spans="1:28" x14ac:dyDescent="0.3">
      <c r="A1770">
        <v>1769</v>
      </c>
      <c r="B1770" t="s">
        <v>2274</v>
      </c>
      <c r="C1770" t="s">
        <v>2275</v>
      </c>
      <c r="D1770" t="s">
        <v>2314</v>
      </c>
      <c r="E1770">
        <v>0.111</v>
      </c>
      <c r="G1770">
        <v>0</v>
      </c>
      <c r="H1770" t="s">
        <v>4454</v>
      </c>
      <c r="I1770">
        <v>0.11</v>
      </c>
      <c r="J1770" t="s">
        <v>34</v>
      </c>
      <c r="K1770">
        <v>47.572768000000003</v>
      </c>
      <c r="L1770">
        <v>-122.31943699999999</v>
      </c>
      <c r="M1770" t="s">
        <v>4275</v>
      </c>
      <c r="N1770" t="s">
        <v>2276</v>
      </c>
      <c r="O1770" t="s">
        <v>2277</v>
      </c>
      <c r="P1770">
        <v>1422</v>
      </c>
      <c r="Q1770">
        <v>1909</v>
      </c>
      <c r="R1770">
        <v>1810</v>
      </c>
      <c r="S1770">
        <v>1909</v>
      </c>
      <c r="T1770">
        <v>1810</v>
      </c>
      <c r="W1770">
        <v>9999</v>
      </c>
      <c r="X1770" t="s">
        <v>89</v>
      </c>
      <c r="Y1770">
        <v>1</v>
      </c>
      <c r="Z1770">
        <f>ROUND(Table_hqolymsql14p_BridgeInventoryLocation_BRIDGEUNDERLOCATIONS[[#This Row],[VCMIN]] / 100, 0) * 12 + MOD(Table_hqolymsql14p_BridgeInventoryLocation_BRIDGEUNDERLOCATIONS[[#This Row],[VCMIN]], 100)</f>
        <v>226</v>
      </c>
      <c r="AA1770">
        <f>Table_hqolymsql14p_BridgeInventoryLocation_BRIDGEUNDERLOCATIONS[[#This Row],[VCMIN_Inches]]-3</f>
        <v>223</v>
      </c>
      <c r="AB1770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771" spans="1:28" x14ac:dyDescent="0.3">
      <c r="A1771">
        <v>1770</v>
      </c>
      <c r="B1771" t="s">
        <v>3277</v>
      </c>
      <c r="C1771" t="s">
        <v>3278</v>
      </c>
      <c r="D1771" t="s">
        <v>2314</v>
      </c>
      <c r="E1771">
        <v>275.87</v>
      </c>
      <c r="G1771">
        <v>0</v>
      </c>
      <c r="H1771" t="s">
        <v>110</v>
      </c>
      <c r="I1771">
        <v>275.81</v>
      </c>
      <c r="J1771" t="s">
        <v>34</v>
      </c>
      <c r="K1771">
        <v>48.993997</v>
      </c>
      <c r="L1771">
        <v>-122.74521</v>
      </c>
      <c r="M1771" t="s">
        <v>3279</v>
      </c>
      <c r="N1771" t="s">
        <v>3280</v>
      </c>
      <c r="O1771" t="s">
        <v>113</v>
      </c>
      <c r="P1771">
        <v>284</v>
      </c>
      <c r="Q1771">
        <v>1710</v>
      </c>
      <c r="R1771">
        <v>1609</v>
      </c>
      <c r="S1771">
        <v>1710</v>
      </c>
      <c r="T1771">
        <v>1609</v>
      </c>
      <c r="U1771">
        <v>1800</v>
      </c>
      <c r="V1771">
        <v>1710</v>
      </c>
      <c r="W1771">
        <v>9999</v>
      </c>
      <c r="X1771" t="s">
        <v>38</v>
      </c>
      <c r="Y1771">
        <v>1</v>
      </c>
      <c r="Z1771">
        <f>ROUND(Table_hqolymsql14p_BridgeInventoryLocation_BRIDGEUNDERLOCATIONS[[#This Row],[VCMIN]] / 100, 0) * 12 + MOD(Table_hqolymsql14p_BridgeInventoryLocation_BRIDGEUNDERLOCATIONS[[#This Row],[VCMIN]], 100)</f>
        <v>201</v>
      </c>
      <c r="AA1771">
        <f>Table_hqolymsql14p_BridgeInventoryLocation_BRIDGEUNDERLOCATIONS[[#This Row],[VCMIN_Inches]]-3</f>
        <v>198</v>
      </c>
      <c r="AB177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72" spans="1:28" x14ac:dyDescent="0.3">
      <c r="A1772">
        <v>1771</v>
      </c>
      <c r="B1772" t="s">
        <v>1489</v>
      </c>
      <c r="C1772" t="s">
        <v>1490</v>
      </c>
      <c r="D1772" t="s">
        <v>2314</v>
      </c>
      <c r="E1772">
        <v>161.27000000000001</v>
      </c>
      <c r="G1772">
        <v>0</v>
      </c>
      <c r="H1772" t="s">
        <v>110</v>
      </c>
      <c r="I1772">
        <v>161.21</v>
      </c>
      <c r="J1772" t="s">
        <v>34</v>
      </c>
      <c r="K1772">
        <v>47.548566000000001</v>
      </c>
      <c r="L1772">
        <v>-122.311735</v>
      </c>
      <c r="M1772" t="s">
        <v>1491</v>
      </c>
      <c r="N1772" t="s">
        <v>1492</v>
      </c>
      <c r="O1772" t="s">
        <v>113</v>
      </c>
      <c r="P1772">
        <v>287</v>
      </c>
      <c r="Q1772">
        <v>1800</v>
      </c>
      <c r="R1772">
        <v>1604</v>
      </c>
      <c r="S1772">
        <v>1800</v>
      </c>
      <c r="T1772">
        <v>1604</v>
      </c>
      <c r="U1772">
        <v>1904</v>
      </c>
      <c r="V1772">
        <v>1608</v>
      </c>
      <c r="W1772">
        <v>9999</v>
      </c>
      <c r="X1772" t="s">
        <v>38</v>
      </c>
      <c r="Y1772">
        <v>1</v>
      </c>
      <c r="Z1772">
        <f>ROUND(Table_hqolymsql14p_BridgeInventoryLocation_BRIDGEUNDERLOCATIONS[[#This Row],[VCMIN]] / 100, 0) * 12 + MOD(Table_hqolymsql14p_BridgeInventoryLocation_BRIDGEUNDERLOCATIONS[[#This Row],[VCMIN]], 100)</f>
        <v>196</v>
      </c>
      <c r="AA1772">
        <f>Table_hqolymsql14p_BridgeInventoryLocation_BRIDGEUNDERLOCATIONS[[#This Row],[VCMIN_Inches]]-3</f>
        <v>193</v>
      </c>
      <c r="AB1772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773" spans="1:28" x14ac:dyDescent="0.3">
      <c r="A1773">
        <v>1772</v>
      </c>
      <c r="B1773" t="s">
        <v>600</v>
      </c>
      <c r="C1773" t="s">
        <v>601</v>
      </c>
      <c r="D1773" t="s">
        <v>2314</v>
      </c>
      <c r="E1773">
        <v>7.8109999999999999</v>
      </c>
      <c r="G1773">
        <v>0</v>
      </c>
      <c r="H1773" t="s">
        <v>33</v>
      </c>
      <c r="I1773">
        <v>9.75</v>
      </c>
      <c r="J1773" t="s">
        <v>34</v>
      </c>
      <c r="K1773">
        <v>47.580005</v>
      </c>
      <c r="L1773">
        <v>-122.178152</v>
      </c>
      <c r="M1773" t="s">
        <v>602</v>
      </c>
      <c r="N1773" t="s">
        <v>603</v>
      </c>
      <c r="O1773" t="s">
        <v>604</v>
      </c>
      <c r="P1773">
        <v>617</v>
      </c>
      <c r="Q1773">
        <v>1904</v>
      </c>
      <c r="R1773">
        <v>1811</v>
      </c>
      <c r="S1773">
        <v>1904</v>
      </c>
      <c r="T1773">
        <v>1811</v>
      </c>
      <c r="U1773">
        <v>1904</v>
      </c>
      <c r="V1773">
        <v>1805</v>
      </c>
      <c r="W1773">
        <v>9999</v>
      </c>
      <c r="X1773" t="s">
        <v>38</v>
      </c>
      <c r="Y1773">
        <v>1</v>
      </c>
      <c r="Z1773">
        <f>ROUND(Table_hqolymsql14p_BridgeInventoryLocation_BRIDGEUNDERLOCATIONS[[#This Row],[VCMIN]] / 100, 0) * 12 + MOD(Table_hqolymsql14p_BridgeInventoryLocation_BRIDGEUNDERLOCATIONS[[#This Row],[VCMIN]], 100)</f>
        <v>227</v>
      </c>
      <c r="AA1773">
        <f>Table_hqolymsql14p_BridgeInventoryLocation_BRIDGEUNDERLOCATIONS[[#This Row],[VCMIN_Inches]]-3</f>
        <v>224</v>
      </c>
      <c r="AB1773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1774" spans="1:28" x14ac:dyDescent="0.3">
      <c r="A1774">
        <v>1773</v>
      </c>
      <c r="B1774" t="s">
        <v>1972</v>
      </c>
      <c r="C1774" t="s">
        <v>1973</v>
      </c>
      <c r="D1774" t="s">
        <v>2314</v>
      </c>
      <c r="E1774">
        <v>0.12</v>
      </c>
      <c r="G1774">
        <v>0</v>
      </c>
      <c r="H1774" t="s">
        <v>4455</v>
      </c>
      <c r="I1774">
        <v>0.12</v>
      </c>
      <c r="J1774" t="s">
        <v>34</v>
      </c>
      <c r="K1774">
        <v>46.606045999999999</v>
      </c>
      <c r="L1774">
        <v>-120.48707899999999</v>
      </c>
      <c r="M1774" t="s">
        <v>4456</v>
      </c>
      <c r="N1774" t="s">
        <v>422</v>
      </c>
      <c r="O1774" t="s">
        <v>95</v>
      </c>
      <c r="P1774">
        <v>366</v>
      </c>
      <c r="Q1774">
        <v>1600</v>
      </c>
      <c r="R1774">
        <v>1600</v>
      </c>
      <c r="S1774">
        <v>1600</v>
      </c>
      <c r="T1774">
        <v>1600</v>
      </c>
      <c r="W1774">
        <v>9999</v>
      </c>
      <c r="X1774" t="s">
        <v>32</v>
      </c>
      <c r="Y1774">
        <v>1</v>
      </c>
      <c r="Z1774">
        <f>ROUND(Table_hqolymsql14p_BridgeInventoryLocation_BRIDGEUNDERLOCATIONS[[#This Row],[VCMIN]] / 100, 0) * 12 + MOD(Table_hqolymsql14p_BridgeInventoryLocation_BRIDGEUNDERLOCATIONS[[#This Row],[VCMIN]], 100)</f>
        <v>192</v>
      </c>
      <c r="AA1774">
        <f>Table_hqolymsql14p_BridgeInventoryLocation_BRIDGEUNDERLOCATIONS[[#This Row],[VCMIN_Inches]]-3</f>
        <v>189</v>
      </c>
      <c r="AB1774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775" spans="1:28" x14ac:dyDescent="0.3">
      <c r="A1775">
        <v>1774</v>
      </c>
      <c r="B1775" t="s">
        <v>4457</v>
      </c>
      <c r="C1775" t="s">
        <v>4458</v>
      </c>
      <c r="D1775" t="s">
        <v>2314</v>
      </c>
      <c r="E1775">
        <v>76.75</v>
      </c>
      <c r="G1775">
        <v>0</v>
      </c>
      <c r="H1775" t="s">
        <v>296</v>
      </c>
      <c r="I1775">
        <v>76.86</v>
      </c>
      <c r="J1775" t="s">
        <v>34</v>
      </c>
      <c r="K1775">
        <v>45.687344000000003</v>
      </c>
      <c r="L1775">
        <v>-121.274248</v>
      </c>
      <c r="M1775" t="s">
        <v>4459</v>
      </c>
      <c r="N1775" t="s">
        <v>298</v>
      </c>
      <c r="O1775" t="s">
        <v>2912</v>
      </c>
      <c r="P1775">
        <v>268</v>
      </c>
      <c r="Q1775">
        <v>1401</v>
      </c>
      <c r="R1775">
        <v>1300</v>
      </c>
      <c r="S1775">
        <v>1401</v>
      </c>
      <c r="T1775">
        <v>1300</v>
      </c>
      <c r="W1775">
        <v>9999</v>
      </c>
      <c r="X1775" t="s">
        <v>38</v>
      </c>
      <c r="Y1775">
        <v>1</v>
      </c>
      <c r="Z1775">
        <f>ROUND(Table_hqolymsql14p_BridgeInventoryLocation_BRIDGEUNDERLOCATIONS[[#This Row],[VCMIN]] / 100, 0) * 12 + MOD(Table_hqolymsql14p_BridgeInventoryLocation_BRIDGEUNDERLOCATIONS[[#This Row],[VCMIN]], 100)</f>
        <v>156</v>
      </c>
      <c r="AA1775">
        <f>Table_hqolymsql14p_BridgeInventoryLocation_BRIDGEUNDERLOCATIONS[[#This Row],[VCMIN_Inches]]-3</f>
        <v>153</v>
      </c>
      <c r="AB1775">
        <f>(TRUNC((Table_hqolymsql14p_BridgeInventoryLocation_BRIDGEUNDERLOCATIONS[[#This Row],[Reported Inches]]/12))*100) + MOD(Table_hqolymsql14p_BridgeInventoryLocation_BRIDGEUNDERLOCATIONS[[#This Row],[Reported Inches]], 12)</f>
        <v>1209</v>
      </c>
    </row>
    <row r="1776" spans="1:28" x14ac:dyDescent="0.3">
      <c r="A1776">
        <v>1775</v>
      </c>
      <c r="B1776" t="s">
        <v>4460</v>
      </c>
      <c r="C1776" t="s">
        <v>4461</v>
      </c>
      <c r="D1776" t="s">
        <v>2314</v>
      </c>
      <c r="E1776">
        <v>0.93100000000000005</v>
      </c>
      <c r="G1776">
        <v>0</v>
      </c>
      <c r="H1776" t="s">
        <v>2894</v>
      </c>
      <c r="I1776">
        <v>166.22</v>
      </c>
      <c r="J1776" t="s">
        <v>34</v>
      </c>
      <c r="K1776">
        <v>47.616374999999998</v>
      </c>
      <c r="L1776">
        <v>-122.328935</v>
      </c>
      <c r="M1776" t="s">
        <v>4462</v>
      </c>
      <c r="N1776" t="s">
        <v>4463</v>
      </c>
      <c r="O1776" t="s">
        <v>4462</v>
      </c>
      <c r="P1776">
        <v>801</v>
      </c>
      <c r="Q1776">
        <v>1500</v>
      </c>
      <c r="R1776">
        <v>1410</v>
      </c>
      <c r="S1776">
        <v>1500</v>
      </c>
      <c r="T1776">
        <v>1410</v>
      </c>
      <c r="U1776">
        <v>1500</v>
      </c>
      <c r="V1776">
        <v>1410</v>
      </c>
      <c r="W1776">
        <v>9999</v>
      </c>
      <c r="X1776" t="s">
        <v>38</v>
      </c>
      <c r="Y1776">
        <v>1</v>
      </c>
      <c r="Z1776">
        <f>ROUND(Table_hqolymsql14p_BridgeInventoryLocation_BRIDGEUNDERLOCATIONS[[#This Row],[VCMIN]] / 100, 0) * 12 + MOD(Table_hqolymsql14p_BridgeInventoryLocation_BRIDGEUNDERLOCATIONS[[#This Row],[VCMIN]], 100)</f>
        <v>178</v>
      </c>
      <c r="AA1776">
        <f>Table_hqolymsql14p_BridgeInventoryLocation_BRIDGEUNDERLOCATIONS[[#This Row],[VCMIN_Inches]]-3</f>
        <v>175</v>
      </c>
      <c r="AB1776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777" spans="1:28" x14ac:dyDescent="0.3">
      <c r="A1777">
        <v>1776</v>
      </c>
      <c r="B1777" t="s">
        <v>4464</v>
      </c>
      <c r="C1777" t="s">
        <v>4465</v>
      </c>
      <c r="D1777" t="s">
        <v>2314</v>
      </c>
      <c r="E1777">
        <v>0.13600000000000001</v>
      </c>
      <c r="G1777">
        <v>0</v>
      </c>
      <c r="H1777" t="s">
        <v>3135</v>
      </c>
      <c r="I1777">
        <v>0.14000000000000001</v>
      </c>
      <c r="J1777" t="s">
        <v>34</v>
      </c>
      <c r="K1777">
        <v>47.981738999999997</v>
      </c>
      <c r="L1777">
        <v>-122.187692</v>
      </c>
      <c r="M1777" t="s">
        <v>4466</v>
      </c>
      <c r="N1777" t="s">
        <v>4467</v>
      </c>
      <c r="O1777" t="s">
        <v>1063</v>
      </c>
      <c r="P1777">
        <v>53</v>
      </c>
      <c r="Q1777">
        <v>1608</v>
      </c>
      <c r="R1777">
        <v>1608</v>
      </c>
      <c r="U1777">
        <v>1608</v>
      </c>
      <c r="V1777">
        <v>1608</v>
      </c>
      <c r="W1777">
        <v>9999</v>
      </c>
      <c r="X1777" t="s">
        <v>38</v>
      </c>
      <c r="Y1777">
        <v>1</v>
      </c>
      <c r="Z1777">
        <f>ROUND(Table_hqolymsql14p_BridgeInventoryLocation_BRIDGEUNDERLOCATIONS[[#This Row],[VCMIN]] / 100, 0) * 12 + MOD(Table_hqolymsql14p_BridgeInventoryLocation_BRIDGEUNDERLOCATIONS[[#This Row],[VCMIN]], 100)</f>
        <v>200</v>
      </c>
      <c r="AA1777">
        <f>Table_hqolymsql14p_BridgeInventoryLocation_BRIDGEUNDERLOCATIONS[[#This Row],[VCMIN_Inches]]-3</f>
        <v>197</v>
      </c>
      <c r="AB1777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778" spans="1:28" x14ac:dyDescent="0.3">
      <c r="A1778">
        <v>1777</v>
      </c>
      <c r="B1778" t="s">
        <v>1630</v>
      </c>
      <c r="C1778" t="s">
        <v>1631</v>
      </c>
      <c r="D1778" t="s">
        <v>2314</v>
      </c>
      <c r="E1778">
        <v>82.48</v>
      </c>
      <c r="G1778">
        <v>0</v>
      </c>
      <c r="H1778" t="s">
        <v>33</v>
      </c>
      <c r="I1778">
        <v>84.2</v>
      </c>
      <c r="J1778" t="s">
        <v>34</v>
      </c>
      <c r="K1778">
        <v>47.191035999999997</v>
      </c>
      <c r="L1778">
        <v>-120.936252</v>
      </c>
      <c r="M1778" t="s">
        <v>1632</v>
      </c>
      <c r="N1778" t="s">
        <v>1633</v>
      </c>
      <c r="O1778" t="s">
        <v>37</v>
      </c>
      <c r="P1778">
        <v>225</v>
      </c>
      <c r="Q1778">
        <v>1605</v>
      </c>
      <c r="R1778">
        <v>1605</v>
      </c>
      <c r="S1778">
        <v>1605</v>
      </c>
      <c r="T1778">
        <v>1605</v>
      </c>
      <c r="U1778">
        <v>1606</v>
      </c>
      <c r="V1778">
        <v>1605</v>
      </c>
      <c r="W1778">
        <v>9999</v>
      </c>
      <c r="X1778" t="s">
        <v>38</v>
      </c>
      <c r="Y1778">
        <v>1</v>
      </c>
      <c r="Z1778">
        <f>ROUND(Table_hqolymsql14p_BridgeInventoryLocation_BRIDGEUNDERLOCATIONS[[#This Row],[VCMIN]] / 100, 0) * 12 + MOD(Table_hqolymsql14p_BridgeInventoryLocation_BRIDGEUNDERLOCATIONS[[#This Row],[VCMIN]], 100)</f>
        <v>197</v>
      </c>
      <c r="AA1778">
        <f>Table_hqolymsql14p_BridgeInventoryLocation_BRIDGEUNDERLOCATIONS[[#This Row],[VCMIN_Inches]]-3</f>
        <v>194</v>
      </c>
      <c r="AB177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779" spans="1:28" x14ac:dyDescent="0.3">
      <c r="A1779">
        <v>1778</v>
      </c>
      <c r="B1779" t="s">
        <v>49</v>
      </c>
      <c r="C1779" t="s">
        <v>50</v>
      </c>
      <c r="D1779" t="s">
        <v>2314</v>
      </c>
      <c r="E1779">
        <v>34.840000000000003</v>
      </c>
      <c r="G1779">
        <v>0</v>
      </c>
      <c r="H1779" t="s">
        <v>51</v>
      </c>
      <c r="I1779">
        <v>34.869999999999997</v>
      </c>
      <c r="J1779" t="s">
        <v>34</v>
      </c>
      <c r="K1779">
        <v>47.530859999999997</v>
      </c>
      <c r="L1779">
        <v>-122.69404299999999</v>
      </c>
      <c r="M1779" t="s">
        <v>52</v>
      </c>
      <c r="N1779" t="s">
        <v>53</v>
      </c>
      <c r="O1779" t="s">
        <v>54</v>
      </c>
      <c r="P1779">
        <v>100</v>
      </c>
      <c r="Q1779">
        <v>1506</v>
      </c>
      <c r="R1779">
        <v>1503</v>
      </c>
      <c r="S1779">
        <v>1506</v>
      </c>
      <c r="T1779">
        <v>1503</v>
      </c>
      <c r="U1779">
        <v>1502</v>
      </c>
      <c r="V1779">
        <v>1502</v>
      </c>
      <c r="W1779">
        <v>9999</v>
      </c>
      <c r="X1779" t="s">
        <v>38</v>
      </c>
      <c r="Y1779">
        <v>1</v>
      </c>
      <c r="Z1779">
        <f>ROUND(Table_hqolymsql14p_BridgeInventoryLocation_BRIDGEUNDERLOCATIONS[[#This Row],[VCMIN]] / 100, 0) * 12 + MOD(Table_hqolymsql14p_BridgeInventoryLocation_BRIDGEUNDERLOCATIONS[[#This Row],[VCMIN]], 100)</f>
        <v>183</v>
      </c>
      <c r="AA1779">
        <f>Table_hqolymsql14p_BridgeInventoryLocation_BRIDGEUNDERLOCATIONS[[#This Row],[VCMIN_Inches]]-3</f>
        <v>180</v>
      </c>
      <c r="AB1779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780" spans="1:28" x14ac:dyDescent="0.3">
      <c r="A1780">
        <v>1779</v>
      </c>
      <c r="B1780" t="s">
        <v>2307</v>
      </c>
      <c r="C1780" t="s">
        <v>2308</v>
      </c>
      <c r="D1780" t="s">
        <v>2314</v>
      </c>
      <c r="E1780">
        <v>0.22</v>
      </c>
      <c r="G1780">
        <v>0</v>
      </c>
      <c r="H1780" t="s">
        <v>2894</v>
      </c>
      <c r="I1780">
        <v>165.51</v>
      </c>
      <c r="J1780" t="s">
        <v>34</v>
      </c>
      <c r="K1780">
        <v>47.606358</v>
      </c>
      <c r="L1780">
        <v>-122.329256</v>
      </c>
      <c r="M1780" t="s">
        <v>4468</v>
      </c>
      <c r="N1780" t="s">
        <v>2310</v>
      </c>
      <c r="O1780" t="s">
        <v>2311</v>
      </c>
      <c r="P1780">
        <v>972</v>
      </c>
      <c r="Q1780">
        <v>1503</v>
      </c>
      <c r="R1780">
        <v>1503</v>
      </c>
      <c r="S1780">
        <v>1503</v>
      </c>
      <c r="T1780">
        <v>1503</v>
      </c>
      <c r="W1780">
        <v>9999</v>
      </c>
      <c r="X1780" t="s">
        <v>239</v>
      </c>
      <c r="Y1780">
        <v>1</v>
      </c>
      <c r="Z1780">
        <f>ROUND(Table_hqolymsql14p_BridgeInventoryLocation_BRIDGEUNDERLOCATIONS[[#This Row],[VCMIN]] / 100, 0) * 12 + MOD(Table_hqolymsql14p_BridgeInventoryLocation_BRIDGEUNDERLOCATIONS[[#This Row],[VCMIN]], 100)</f>
        <v>183</v>
      </c>
      <c r="AA1780">
        <f>Table_hqolymsql14p_BridgeInventoryLocation_BRIDGEUNDERLOCATIONS[[#This Row],[VCMIN_Inches]]-3</f>
        <v>180</v>
      </c>
      <c r="AB1780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781" spans="1:28" x14ac:dyDescent="0.3">
      <c r="A1781">
        <v>1780</v>
      </c>
      <c r="B1781" t="s">
        <v>4469</v>
      </c>
      <c r="C1781" t="s">
        <v>4470</v>
      </c>
      <c r="D1781" t="s">
        <v>2314</v>
      </c>
      <c r="E1781">
        <v>0.08</v>
      </c>
      <c r="G1781">
        <v>0</v>
      </c>
      <c r="H1781" t="s">
        <v>4240</v>
      </c>
      <c r="I1781">
        <v>0.08</v>
      </c>
      <c r="J1781" t="s">
        <v>34</v>
      </c>
      <c r="K1781">
        <v>47.030746000000001</v>
      </c>
      <c r="L1781">
        <v>-122.89328500000001</v>
      </c>
      <c r="M1781" t="s">
        <v>4471</v>
      </c>
      <c r="N1781" t="s">
        <v>113</v>
      </c>
      <c r="O1781" t="s">
        <v>4243</v>
      </c>
      <c r="P1781">
        <v>87</v>
      </c>
      <c r="Q1781">
        <v>1508</v>
      </c>
      <c r="R1781">
        <v>1411</v>
      </c>
      <c r="S1781">
        <v>1508</v>
      </c>
      <c r="T1781">
        <v>1411</v>
      </c>
      <c r="W1781">
        <v>9999</v>
      </c>
      <c r="X1781" t="s">
        <v>38</v>
      </c>
      <c r="Y1781">
        <v>1</v>
      </c>
      <c r="Z1781">
        <f>ROUND(Table_hqolymsql14p_BridgeInventoryLocation_BRIDGEUNDERLOCATIONS[[#This Row],[VCMIN]] / 100, 0) * 12 + MOD(Table_hqolymsql14p_BridgeInventoryLocation_BRIDGEUNDERLOCATIONS[[#This Row],[VCMIN]], 100)</f>
        <v>179</v>
      </c>
      <c r="AA1781">
        <f>Table_hqolymsql14p_BridgeInventoryLocation_BRIDGEUNDERLOCATIONS[[#This Row],[VCMIN_Inches]]-3</f>
        <v>176</v>
      </c>
      <c r="AB1781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1782" spans="1:28" x14ac:dyDescent="0.3">
      <c r="A1782">
        <v>1781</v>
      </c>
      <c r="B1782" t="s">
        <v>4472</v>
      </c>
      <c r="C1782" t="s">
        <v>4473</v>
      </c>
      <c r="D1782" t="s">
        <v>2314</v>
      </c>
      <c r="E1782">
        <v>0.39300000000000002</v>
      </c>
      <c r="G1782">
        <v>0</v>
      </c>
      <c r="H1782" t="s">
        <v>4474</v>
      </c>
      <c r="I1782">
        <v>0.39</v>
      </c>
      <c r="J1782" t="s">
        <v>34</v>
      </c>
      <c r="K1782">
        <v>47.457597999999997</v>
      </c>
      <c r="L1782">
        <v>-122.263198</v>
      </c>
      <c r="M1782" t="s">
        <v>4475</v>
      </c>
      <c r="N1782" t="s">
        <v>4476</v>
      </c>
      <c r="O1782" t="s">
        <v>113</v>
      </c>
      <c r="P1782">
        <v>189</v>
      </c>
      <c r="Q1782">
        <v>1703</v>
      </c>
      <c r="R1782">
        <v>1703</v>
      </c>
      <c r="S1782">
        <v>1703</v>
      </c>
      <c r="T1782">
        <v>1703</v>
      </c>
      <c r="W1782">
        <v>9999</v>
      </c>
      <c r="X1782" t="s">
        <v>89</v>
      </c>
      <c r="Y1782">
        <v>1</v>
      </c>
      <c r="Z1782">
        <f>ROUND(Table_hqolymsql14p_BridgeInventoryLocation_BRIDGEUNDERLOCATIONS[[#This Row],[VCMIN]] / 100, 0) * 12 + MOD(Table_hqolymsql14p_BridgeInventoryLocation_BRIDGEUNDERLOCATIONS[[#This Row],[VCMIN]], 100)</f>
        <v>207</v>
      </c>
      <c r="AA1782">
        <f>Table_hqolymsql14p_BridgeInventoryLocation_BRIDGEUNDERLOCATIONS[[#This Row],[VCMIN_Inches]]-3</f>
        <v>204</v>
      </c>
      <c r="AB1782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783" spans="1:28" x14ac:dyDescent="0.3">
      <c r="A1783">
        <v>1782</v>
      </c>
      <c r="B1783" t="s">
        <v>2952</v>
      </c>
      <c r="C1783" t="s">
        <v>2953</v>
      </c>
      <c r="D1783" t="s">
        <v>2314</v>
      </c>
      <c r="E1783">
        <v>0.78100000000000003</v>
      </c>
      <c r="G1783">
        <v>0</v>
      </c>
      <c r="H1783" t="s">
        <v>33</v>
      </c>
      <c r="I1783">
        <v>2.72</v>
      </c>
      <c r="J1783" t="s">
        <v>34</v>
      </c>
      <c r="K1783">
        <v>47.594762000000003</v>
      </c>
      <c r="L1783">
        <v>-122.317089</v>
      </c>
      <c r="M1783" t="s">
        <v>2954</v>
      </c>
      <c r="N1783" t="s">
        <v>2955</v>
      </c>
      <c r="O1783" t="s">
        <v>37</v>
      </c>
      <c r="P1783">
        <v>366</v>
      </c>
      <c r="Q1783">
        <v>4000</v>
      </c>
      <c r="R1783">
        <v>4000</v>
      </c>
      <c r="U1783">
        <v>4000</v>
      </c>
      <c r="V1783">
        <v>4000</v>
      </c>
      <c r="W1783">
        <v>9999</v>
      </c>
      <c r="X1783" t="s">
        <v>38</v>
      </c>
      <c r="Y1783">
        <v>1</v>
      </c>
      <c r="Z1783">
        <f>ROUND(Table_hqolymsql14p_BridgeInventoryLocation_BRIDGEUNDERLOCATIONS[[#This Row],[VCMIN]] / 100, 0) * 12 + MOD(Table_hqolymsql14p_BridgeInventoryLocation_BRIDGEUNDERLOCATIONS[[#This Row],[VCMIN]], 100)</f>
        <v>480</v>
      </c>
      <c r="AA1783">
        <f>Table_hqolymsql14p_BridgeInventoryLocation_BRIDGEUNDERLOCATIONS[[#This Row],[VCMIN_Inches]]-3</f>
        <v>477</v>
      </c>
      <c r="AB1783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1784" spans="1:28" x14ac:dyDescent="0.3">
      <c r="A1784">
        <v>1783</v>
      </c>
      <c r="B1784" t="s">
        <v>3088</v>
      </c>
      <c r="C1784" t="s">
        <v>3089</v>
      </c>
      <c r="D1784" t="s">
        <v>2314</v>
      </c>
      <c r="E1784">
        <v>6.52</v>
      </c>
      <c r="G1784">
        <v>0</v>
      </c>
      <c r="H1784" t="s">
        <v>2296</v>
      </c>
      <c r="I1784">
        <v>12.5</v>
      </c>
      <c r="J1784" t="s">
        <v>34</v>
      </c>
      <c r="K1784">
        <v>47.502685</v>
      </c>
      <c r="L1784">
        <v>-122.19690900000001</v>
      </c>
      <c r="M1784" t="s">
        <v>4477</v>
      </c>
      <c r="N1784" t="s">
        <v>101</v>
      </c>
      <c r="O1784" t="s">
        <v>2871</v>
      </c>
      <c r="P1784">
        <v>215</v>
      </c>
      <c r="Q1784">
        <v>2006</v>
      </c>
      <c r="R1784">
        <v>1903</v>
      </c>
      <c r="U1784">
        <v>2006</v>
      </c>
      <c r="V1784">
        <v>1903</v>
      </c>
      <c r="W1784">
        <v>9999</v>
      </c>
      <c r="X1784" t="s">
        <v>89</v>
      </c>
      <c r="Y1784">
        <v>1</v>
      </c>
      <c r="Z1784">
        <f>ROUND(Table_hqolymsql14p_BridgeInventoryLocation_BRIDGEUNDERLOCATIONS[[#This Row],[VCMIN]] / 100, 0) * 12 + MOD(Table_hqolymsql14p_BridgeInventoryLocation_BRIDGEUNDERLOCATIONS[[#This Row],[VCMIN]], 100)</f>
        <v>231</v>
      </c>
      <c r="AA1784">
        <f>Table_hqolymsql14p_BridgeInventoryLocation_BRIDGEUNDERLOCATIONS[[#This Row],[VCMIN_Inches]]-3</f>
        <v>228</v>
      </c>
      <c r="AB1784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785" spans="1:28" x14ac:dyDescent="0.3">
      <c r="A1785">
        <v>1784</v>
      </c>
      <c r="B1785" t="s">
        <v>148</v>
      </c>
      <c r="C1785" t="s">
        <v>149</v>
      </c>
      <c r="D1785" t="s">
        <v>2314</v>
      </c>
      <c r="E1785">
        <v>1.1459999999999999</v>
      </c>
      <c r="G1785">
        <v>0</v>
      </c>
      <c r="H1785" t="s">
        <v>2842</v>
      </c>
      <c r="I1785">
        <v>1.1499999999999999</v>
      </c>
      <c r="J1785" t="s">
        <v>34</v>
      </c>
      <c r="K1785">
        <v>47.601700999999998</v>
      </c>
      <c r="L1785">
        <v>-122.324229</v>
      </c>
      <c r="M1785" t="s">
        <v>4478</v>
      </c>
      <c r="N1785" t="s">
        <v>151</v>
      </c>
      <c r="O1785" t="s">
        <v>113</v>
      </c>
      <c r="P1785">
        <v>391</v>
      </c>
      <c r="Q1785">
        <v>2111</v>
      </c>
      <c r="R1785">
        <v>1909</v>
      </c>
      <c r="S1785">
        <v>2111</v>
      </c>
      <c r="T1785">
        <v>1909</v>
      </c>
      <c r="W1785">
        <v>9999</v>
      </c>
      <c r="X1785" t="s">
        <v>239</v>
      </c>
      <c r="Y1785">
        <v>1</v>
      </c>
      <c r="Z1785">
        <f>ROUND(Table_hqolymsql14p_BridgeInventoryLocation_BRIDGEUNDERLOCATIONS[[#This Row],[VCMIN]] / 100, 0) * 12 + MOD(Table_hqolymsql14p_BridgeInventoryLocation_BRIDGEUNDERLOCATIONS[[#This Row],[VCMIN]], 100)</f>
        <v>237</v>
      </c>
      <c r="AA1785">
        <f>Table_hqolymsql14p_BridgeInventoryLocation_BRIDGEUNDERLOCATIONS[[#This Row],[VCMIN_Inches]]-3</f>
        <v>234</v>
      </c>
      <c r="AB1785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786" spans="1:28" x14ac:dyDescent="0.3">
      <c r="A1786">
        <v>1785</v>
      </c>
      <c r="B1786" t="s">
        <v>4479</v>
      </c>
      <c r="C1786" t="s">
        <v>4480</v>
      </c>
      <c r="D1786" t="s">
        <v>2314</v>
      </c>
      <c r="E1786">
        <v>4</v>
      </c>
      <c r="G1786">
        <v>0</v>
      </c>
      <c r="H1786" t="s">
        <v>4481</v>
      </c>
      <c r="I1786">
        <v>3.97</v>
      </c>
      <c r="J1786" t="s">
        <v>34</v>
      </c>
      <c r="K1786">
        <v>47.534086000000002</v>
      </c>
      <c r="L1786">
        <v>-122.625829</v>
      </c>
      <c r="M1786" t="s">
        <v>4482</v>
      </c>
      <c r="N1786" t="s">
        <v>1042</v>
      </c>
      <c r="O1786" t="s">
        <v>4483</v>
      </c>
      <c r="P1786">
        <v>157</v>
      </c>
      <c r="Q1786">
        <v>2200</v>
      </c>
      <c r="R1786">
        <v>2200</v>
      </c>
      <c r="S1786">
        <v>2200</v>
      </c>
      <c r="T1786">
        <v>2200</v>
      </c>
      <c r="W1786">
        <v>9999</v>
      </c>
      <c r="X1786" t="s">
        <v>38</v>
      </c>
      <c r="Y1786">
        <v>1</v>
      </c>
      <c r="Z1786">
        <f>ROUND(Table_hqolymsql14p_BridgeInventoryLocation_BRIDGEUNDERLOCATIONS[[#This Row],[VCMIN]] / 100, 0) * 12 + MOD(Table_hqolymsql14p_BridgeInventoryLocation_BRIDGEUNDERLOCATIONS[[#This Row],[VCMIN]], 100)</f>
        <v>264</v>
      </c>
      <c r="AA1786">
        <f>Table_hqolymsql14p_BridgeInventoryLocation_BRIDGEUNDERLOCATIONS[[#This Row],[VCMIN_Inches]]-3</f>
        <v>261</v>
      </c>
      <c r="AB1786">
        <f>(TRUNC((Table_hqolymsql14p_BridgeInventoryLocation_BRIDGEUNDERLOCATIONS[[#This Row],[Reported Inches]]/12))*100) + MOD(Table_hqolymsql14p_BridgeInventoryLocation_BRIDGEUNDERLOCATIONS[[#This Row],[Reported Inches]], 12)</f>
        <v>2109</v>
      </c>
    </row>
    <row r="1787" spans="1:28" x14ac:dyDescent="0.3">
      <c r="A1787">
        <v>1786</v>
      </c>
      <c r="B1787" t="s">
        <v>826</v>
      </c>
      <c r="C1787" t="s">
        <v>827</v>
      </c>
      <c r="D1787" t="s">
        <v>2314</v>
      </c>
      <c r="E1787">
        <v>0</v>
      </c>
      <c r="G1787">
        <v>0</v>
      </c>
      <c r="H1787" t="s">
        <v>4484</v>
      </c>
      <c r="I1787">
        <v>0</v>
      </c>
      <c r="J1787" t="s">
        <v>34</v>
      </c>
      <c r="K1787">
        <v>47.777583999999997</v>
      </c>
      <c r="L1787">
        <v>-122.317864</v>
      </c>
      <c r="M1787" t="s">
        <v>4485</v>
      </c>
      <c r="N1787" t="s">
        <v>113</v>
      </c>
      <c r="O1787" t="s">
        <v>673</v>
      </c>
      <c r="P1787">
        <v>200</v>
      </c>
      <c r="Q1787">
        <v>1811</v>
      </c>
      <c r="R1787">
        <v>1808</v>
      </c>
      <c r="S1787">
        <v>1811</v>
      </c>
      <c r="T1787">
        <v>1808</v>
      </c>
      <c r="W1787">
        <v>9999</v>
      </c>
      <c r="X1787" t="s">
        <v>32</v>
      </c>
      <c r="Y1787">
        <v>1</v>
      </c>
      <c r="Z1787">
        <f>ROUND(Table_hqolymsql14p_BridgeInventoryLocation_BRIDGEUNDERLOCATIONS[[#This Row],[VCMIN]] / 100, 0) * 12 + MOD(Table_hqolymsql14p_BridgeInventoryLocation_BRIDGEUNDERLOCATIONS[[#This Row],[VCMIN]], 100)</f>
        <v>224</v>
      </c>
      <c r="AA1787">
        <f>Table_hqolymsql14p_BridgeInventoryLocation_BRIDGEUNDERLOCATIONS[[#This Row],[VCMIN_Inches]]-3</f>
        <v>221</v>
      </c>
      <c r="AB1787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788" spans="1:28" x14ac:dyDescent="0.3">
      <c r="A1788">
        <v>1787</v>
      </c>
      <c r="B1788" t="s">
        <v>3281</v>
      </c>
      <c r="C1788" t="s">
        <v>3282</v>
      </c>
      <c r="D1788" t="s">
        <v>2314</v>
      </c>
      <c r="E1788">
        <v>68.48</v>
      </c>
      <c r="G1788">
        <v>0</v>
      </c>
      <c r="H1788" t="s">
        <v>110</v>
      </c>
      <c r="I1788">
        <v>68.41</v>
      </c>
      <c r="J1788" t="s">
        <v>34</v>
      </c>
      <c r="K1788">
        <v>46.547351999999997</v>
      </c>
      <c r="L1788">
        <v>-122.876486</v>
      </c>
      <c r="M1788" t="s">
        <v>543</v>
      </c>
      <c r="N1788" t="s">
        <v>365</v>
      </c>
      <c r="O1788" t="s">
        <v>113</v>
      </c>
      <c r="P1788">
        <v>205</v>
      </c>
      <c r="Q1788">
        <v>1610</v>
      </c>
      <c r="R1788">
        <v>1610</v>
      </c>
      <c r="S1788">
        <v>1610</v>
      </c>
      <c r="T1788">
        <v>1610</v>
      </c>
      <c r="U1788">
        <v>1610</v>
      </c>
      <c r="V1788">
        <v>1610</v>
      </c>
      <c r="W1788">
        <v>9999</v>
      </c>
      <c r="X1788" t="s">
        <v>38</v>
      </c>
      <c r="Y1788">
        <v>1</v>
      </c>
      <c r="Z1788">
        <f>ROUND(Table_hqolymsql14p_BridgeInventoryLocation_BRIDGEUNDERLOCATIONS[[#This Row],[VCMIN]] / 100, 0) * 12 + MOD(Table_hqolymsql14p_BridgeInventoryLocation_BRIDGEUNDERLOCATIONS[[#This Row],[VCMIN]], 100)</f>
        <v>202</v>
      </c>
      <c r="AA1788">
        <f>Table_hqolymsql14p_BridgeInventoryLocation_BRIDGEUNDERLOCATIONS[[#This Row],[VCMIN_Inches]]-3</f>
        <v>199</v>
      </c>
      <c r="AB1788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789" spans="1:28" x14ac:dyDescent="0.3">
      <c r="A1789">
        <v>1788</v>
      </c>
      <c r="B1789" t="s">
        <v>2545</v>
      </c>
      <c r="C1789" t="s">
        <v>2546</v>
      </c>
      <c r="D1789" t="s">
        <v>2314</v>
      </c>
      <c r="E1789">
        <v>0.23100000000000001</v>
      </c>
      <c r="G1789">
        <v>0</v>
      </c>
      <c r="H1789" t="s">
        <v>4486</v>
      </c>
      <c r="I1789">
        <v>0.23</v>
      </c>
      <c r="J1789" t="s">
        <v>34</v>
      </c>
      <c r="K1789">
        <v>47.571576</v>
      </c>
      <c r="L1789">
        <v>-122.324994</v>
      </c>
      <c r="M1789" t="s">
        <v>4487</v>
      </c>
      <c r="N1789" t="s">
        <v>2547</v>
      </c>
      <c r="O1789" t="s">
        <v>2548</v>
      </c>
      <c r="P1789">
        <v>1708</v>
      </c>
      <c r="Q1789">
        <v>2004</v>
      </c>
      <c r="R1789">
        <v>1702</v>
      </c>
      <c r="S1789">
        <v>2004</v>
      </c>
      <c r="T1789">
        <v>1702</v>
      </c>
      <c r="W1789">
        <v>9999</v>
      </c>
      <c r="X1789" t="s">
        <v>89</v>
      </c>
      <c r="Y1789">
        <v>1</v>
      </c>
      <c r="Z1789">
        <f>ROUND(Table_hqolymsql14p_BridgeInventoryLocation_BRIDGEUNDERLOCATIONS[[#This Row],[VCMIN]] / 100, 0) * 12 + MOD(Table_hqolymsql14p_BridgeInventoryLocation_BRIDGEUNDERLOCATIONS[[#This Row],[VCMIN]], 100)</f>
        <v>206</v>
      </c>
      <c r="AA1789">
        <f>Table_hqolymsql14p_BridgeInventoryLocation_BRIDGEUNDERLOCATIONS[[#This Row],[VCMIN_Inches]]-3</f>
        <v>203</v>
      </c>
      <c r="AB1789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1790" spans="1:28" x14ac:dyDescent="0.3">
      <c r="A1790">
        <v>1789</v>
      </c>
      <c r="B1790" t="s">
        <v>366</v>
      </c>
      <c r="C1790" t="s">
        <v>367</v>
      </c>
      <c r="D1790" t="s">
        <v>2314</v>
      </c>
      <c r="E1790">
        <v>187.17</v>
      </c>
      <c r="G1790">
        <v>0</v>
      </c>
      <c r="H1790" t="s">
        <v>33</v>
      </c>
      <c r="I1790">
        <v>188.89</v>
      </c>
      <c r="J1790" t="s">
        <v>34</v>
      </c>
      <c r="K1790">
        <v>47.085636000000001</v>
      </c>
      <c r="L1790">
        <v>-119.044737</v>
      </c>
      <c r="M1790" t="s">
        <v>368</v>
      </c>
      <c r="N1790" t="s">
        <v>369</v>
      </c>
      <c r="O1790" t="s">
        <v>37</v>
      </c>
      <c r="P1790">
        <v>191</v>
      </c>
      <c r="Q1790">
        <v>1609</v>
      </c>
      <c r="R1790">
        <v>1609</v>
      </c>
      <c r="S1790">
        <v>1609</v>
      </c>
      <c r="T1790">
        <v>1609</v>
      </c>
      <c r="U1790">
        <v>1511</v>
      </c>
      <c r="V1790">
        <v>1511</v>
      </c>
      <c r="W1790">
        <v>9999</v>
      </c>
      <c r="X1790" t="s">
        <v>38</v>
      </c>
      <c r="Y1790">
        <v>1</v>
      </c>
      <c r="Z1790">
        <f>ROUND(Table_hqolymsql14p_BridgeInventoryLocation_BRIDGEUNDERLOCATIONS[[#This Row],[VCMIN]] / 100, 0) * 12 + MOD(Table_hqolymsql14p_BridgeInventoryLocation_BRIDGEUNDERLOCATIONS[[#This Row],[VCMIN]], 100)</f>
        <v>201</v>
      </c>
      <c r="AA1790">
        <f>Table_hqolymsql14p_BridgeInventoryLocation_BRIDGEUNDERLOCATIONS[[#This Row],[VCMIN_Inches]]-3</f>
        <v>198</v>
      </c>
      <c r="AB179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91" spans="1:28" x14ac:dyDescent="0.3">
      <c r="A1791">
        <v>1790</v>
      </c>
      <c r="B1791" t="s">
        <v>1190</v>
      </c>
      <c r="C1791" t="s">
        <v>1191</v>
      </c>
      <c r="D1791" t="s">
        <v>2314</v>
      </c>
      <c r="E1791">
        <v>0.17299999999999999</v>
      </c>
      <c r="G1791">
        <v>0</v>
      </c>
      <c r="H1791" t="s">
        <v>4488</v>
      </c>
      <c r="I1791">
        <v>0.17</v>
      </c>
      <c r="J1791" t="s">
        <v>34</v>
      </c>
      <c r="K1791">
        <v>47.592889999999997</v>
      </c>
      <c r="L1791">
        <v>-122.321646</v>
      </c>
      <c r="M1791" t="s">
        <v>3756</v>
      </c>
      <c r="N1791" t="s">
        <v>422</v>
      </c>
      <c r="O1791" t="s">
        <v>113</v>
      </c>
      <c r="P1791">
        <v>1282</v>
      </c>
      <c r="Q1791">
        <v>1609</v>
      </c>
      <c r="R1791">
        <v>1609</v>
      </c>
      <c r="U1791">
        <v>1609</v>
      </c>
      <c r="V1791">
        <v>1609</v>
      </c>
      <c r="W1791">
        <v>9999</v>
      </c>
      <c r="X1791" t="s">
        <v>645</v>
      </c>
      <c r="Y1791">
        <v>1</v>
      </c>
      <c r="Z1791">
        <f>ROUND(Table_hqolymsql14p_BridgeInventoryLocation_BRIDGEUNDERLOCATIONS[[#This Row],[VCMIN]] / 100, 0) * 12 + MOD(Table_hqolymsql14p_BridgeInventoryLocation_BRIDGEUNDERLOCATIONS[[#This Row],[VCMIN]], 100)</f>
        <v>201</v>
      </c>
      <c r="AA1791">
        <f>Table_hqolymsql14p_BridgeInventoryLocation_BRIDGEUNDERLOCATIONS[[#This Row],[VCMIN_Inches]]-3</f>
        <v>198</v>
      </c>
      <c r="AB179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792" spans="1:28" x14ac:dyDescent="0.3">
      <c r="A1792">
        <v>1791</v>
      </c>
      <c r="B1792" t="s">
        <v>4489</v>
      </c>
      <c r="C1792" t="s">
        <v>4490</v>
      </c>
      <c r="D1792" t="s">
        <v>2314</v>
      </c>
      <c r="E1792">
        <v>0.38500000000000001</v>
      </c>
      <c r="G1792">
        <v>0</v>
      </c>
      <c r="H1792" t="s">
        <v>4491</v>
      </c>
      <c r="I1792">
        <v>0.39</v>
      </c>
      <c r="J1792" t="s">
        <v>34</v>
      </c>
      <c r="K1792">
        <v>47.411802999999999</v>
      </c>
      <c r="L1792">
        <v>-120.293443</v>
      </c>
      <c r="M1792" t="s">
        <v>4492</v>
      </c>
      <c r="N1792" t="s">
        <v>4493</v>
      </c>
      <c r="O1792" t="s">
        <v>4494</v>
      </c>
      <c r="P1792">
        <v>130</v>
      </c>
      <c r="Q1792">
        <v>1503</v>
      </c>
      <c r="R1792">
        <v>1407</v>
      </c>
      <c r="U1792">
        <v>1503</v>
      </c>
      <c r="V1792">
        <v>1407</v>
      </c>
      <c r="W1792">
        <v>9999</v>
      </c>
      <c r="X1792" t="s">
        <v>38</v>
      </c>
      <c r="Y1792">
        <v>1</v>
      </c>
      <c r="Z1792">
        <f>ROUND(Table_hqolymsql14p_BridgeInventoryLocation_BRIDGEUNDERLOCATIONS[[#This Row],[VCMIN]] / 100, 0) * 12 + MOD(Table_hqolymsql14p_BridgeInventoryLocation_BRIDGEUNDERLOCATIONS[[#This Row],[VCMIN]], 100)</f>
        <v>175</v>
      </c>
      <c r="AA1792">
        <f>Table_hqolymsql14p_BridgeInventoryLocation_BRIDGEUNDERLOCATIONS[[#This Row],[VCMIN_Inches]]-3</f>
        <v>172</v>
      </c>
      <c r="AB1792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793" spans="1:28" x14ac:dyDescent="0.3">
      <c r="A1793">
        <v>1792</v>
      </c>
      <c r="B1793" t="s">
        <v>108</v>
      </c>
      <c r="C1793" t="s">
        <v>109</v>
      </c>
      <c r="D1793" t="s">
        <v>2314</v>
      </c>
      <c r="E1793">
        <v>169.69</v>
      </c>
      <c r="G1793">
        <v>0</v>
      </c>
      <c r="H1793" t="s">
        <v>110</v>
      </c>
      <c r="I1793">
        <v>169.63</v>
      </c>
      <c r="J1793" t="s">
        <v>34</v>
      </c>
      <c r="K1793">
        <v>47.664959000000003</v>
      </c>
      <c r="L1793">
        <v>-122.321752</v>
      </c>
      <c r="M1793" t="s">
        <v>111</v>
      </c>
      <c r="N1793" t="s">
        <v>112</v>
      </c>
      <c r="O1793" t="s">
        <v>113</v>
      </c>
      <c r="P1793">
        <v>241</v>
      </c>
      <c r="Q1793">
        <v>1502</v>
      </c>
      <c r="R1793">
        <v>1409</v>
      </c>
      <c r="S1793">
        <v>1502</v>
      </c>
      <c r="T1793">
        <v>1409</v>
      </c>
      <c r="U1793">
        <v>1605</v>
      </c>
      <c r="V1793">
        <v>1602</v>
      </c>
      <c r="W1793">
        <v>9999</v>
      </c>
      <c r="X1793" t="s">
        <v>38</v>
      </c>
      <c r="Y1793">
        <v>1</v>
      </c>
      <c r="Z1793">
        <f>ROUND(Table_hqolymsql14p_BridgeInventoryLocation_BRIDGEUNDERLOCATIONS[[#This Row],[VCMIN]] / 100, 0) * 12 + MOD(Table_hqolymsql14p_BridgeInventoryLocation_BRIDGEUNDERLOCATIONS[[#This Row],[VCMIN]], 100)</f>
        <v>177</v>
      </c>
      <c r="AA1793">
        <f>Table_hqolymsql14p_BridgeInventoryLocation_BRIDGEUNDERLOCATIONS[[#This Row],[VCMIN_Inches]]-3</f>
        <v>174</v>
      </c>
      <c r="AB1793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794" spans="1:28" x14ac:dyDescent="0.3">
      <c r="A1794">
        <v>1793</v>
      </c>
      <c r="B1794" t="s">
        <v>928</v>
      </c>
      <c r="C1794" t="s">
        <v>929</v>
      </c>
      <c r="D1794" t="s">
        <v>2314</v>
      </c>
      <c r="E1794">
        <v>178.8</v>
      </c>
      <c r="G1794">
        <v>0</v>
      </c>
      <c r="H1794" t="s">
        <v>110</v>
      </c>
      <c r="I1794">
        <v>178.74</v>
      </c>
      <c r="J1794" t="s">
        <v>34</v>
      </c>
      <c r="K1794">
        <v>47.791680999999997</v>
      </c>
      <c r="L1794">
        <v>-122.316093</v>
      </c>
      <c r="M1794" t="s">
        <v>930</v>
      </c>
      <c r="N1794" t="s">
        <v>931</v>
      </c>
      <c r="O1794" t="s">
        <v>113</v>
      </c>
      <c r="P1794">
        <v>338</v>
      </c>
      <c r="Q1794">
        <v>1902</v>
      </c>
      <c r="R1794">
        <v>1704</v>
      </c>
      <c r="S1794">
        <v>1902</v>
      </c>
      <c r="T1794">
        <v>1704</v>
      </c>
      <c r="U1794">
        <v>2207</v>
      </c>
      <c r="V1794">
        <v>2011</v>
      </c>
      <c r="W1794">
        <v>9999</v>
      </c>
      <c r="X1794" t="s">
        <v>38</v>
      </c>
      <c r="Y1794">
        <v>1</v>
      </c>
      <c r="Z1794">
        <f>ROUND(Table_hqolymsql14p_BridgeInventoryLocation_BRIDGEUNDERLOCATIONS[[#This Row],[VCMIN]] / 100, 0) * 12 + MOD(Table_hqolymsql14p_BridgeInventoryLocation_BRIDGEUNDERLOCATIONS[[#This Row],[VCMIN]], 100)</f>
        <v>208</v>
      </c>
      <c r="AA1794">
        <f>Table_hqolymsql14p_BridgeInventoryLocation_BRIDGEUNDERLOCATIONS[[#This Row],[VCMIN_Inches]]-3</f>
        <v>205</v>
      </c>
      <c r="AB179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795" spans="1:28" x14ac:dyDescent="0.3">
      <c r="A1795">
        <v>1794</v>
      </c>
      <c r="B1795" t="s">
        <v>1205</v>
      </c>
      <c r="C1795" t="s">
        <v>1206</v>
      </c>
      <c r="D1795" t="s">
        <v>2314</v>
      </c>
      <c r="E1795">
        <v>225.691</v>
      </c>
      <c r="G1795">
        <v>0</v>
      </c>
      <c r="H1795" t="s">
        <v>110</v>
      </c>
      <c r="I1795">
        <v>225.64</v>
      </c>
      <c r="J1795" t="s">
        <v>34</v>
      </c>
      <c r="K1795">
        <v>48.406582999999998</v>
      </c>
      <c r="L1795">
        <v>-122.330941</v>
      </c>
      <c r="M1795" t="s">
        <v>1207</v>
      </c>
      <c r="N1795" t="s">
        <v>1208</v>
      </c>
      <c r="O1795" t="s">
        <v>113</v>
      </c>
      <c r="P1795">
        <v>194</v>
      </c>
      <c r="Q1795">
        <v>1709</v>
      </c>
      <c r="R1795">
        <v>1507</v>
      </c>
      <c r="S1795">
        <v>1709</v>
      </c>
      <c r="T1795">
        <v>1507</v>
      </c>
      <c r="U1795">
        <v>1608</v>
      </c>
      <c r="V1795">
        <v>1510</v>
      </c>
      <c r="W1795">
        <v>9999</v>
      </c>
      <c r="X1795" t="s">
        <v>38</v>
      </c>
      <c r="Y1795">
        <v>1</v>
      </c>
      <c r="Z1795">
        <f>ROUND(Table_hqolymsql14p_BridgeInventoryLocation_BRIDGEUNDERLOCATIONS[[#This Row],[VCMIN]] / 100, 0) * 12 + MOD(Table_hqolymsql14p_BridgeInventoryLocation_BRIDGEUNDERLOCATIONS[[#This Row],[VCMIN]], 100)</f>
        <v>187</v>
      </c>
      <c r="AA1795">
        <f>Table_hqolymsql14p_BridgeInventoryLocation_BRIDGEUNDERLOCATIONS[[#This Row],[VCMIN_Inches]]-3</f>
        <v>184</v>
      </c>
      <c r="AB1795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1796" spans="1:28" x14ac:dyDescent="0.3">
      <c r="A1796">
        <v>1795</v>
      </c>
      <c r="B1796" t="s">
        <v>1161</v>
      </c>
      <c r="C1796" t="s">
        <v>1162</v>
      </c>
      <c r="D1796" t="s">
        <v>2314</v>
      </c>
      <c r="E1796">
        <v>6.04</v>
      </c>
      <c r="G1796">
        <v>0</v>
      </c>
      <c r="H1796" t="s">
        <v>1163</v>
      </c>
      <c r="I1796">
        <v>11.36</v>
      </c>
      <c r="J1796" t="s">
        <v>34</v>
      </c>
      <c r="K1796">
        <v>47.463735999999997</v>
      </c>
      <c r="L1796">
        <v>-122.24551700000001</v>
      </c>
      <c r="M1796" t="s">
        <v>1164</v>
      </c>
      <c r="N1796" t="s">
        <v>101</v>
      </c>
      <c r="O1796" t="s">
        <v>1165</v>
      </c>
      <c r="P1796">
        <v>173</v>
      </c>
      <c r="Q1796">
        <v>1806</v>
      </c>
      <c r="R1796">
        <v>1804</v>
      </c>
      <c r="S1796">
        <v>1806</v>
      </c>
      <c r="T1796">
        <v>1804</v>
      </c>
      <c r="U1796">
        <v>1707</v>
      </c>
      <c r="V1796">
        <v>1706</v>
      </c>
      <c r="W1796">
        <v>9999</v>
      </c>
      <c r="X1796" t="s">
        <v>38</v>
      </c>
      <c r="Y1796">
        <v>1</v>
      </c>
      <c r="Z1796">
        <f>ROUND(Table_hqolymsql14p_BridgeInventoryLocation_BRIDGEUNDERLOCATIONS[[#This Row],[VCMIN]] / 100, 0) * 12 + MOD(Table_hqolymsql14p_BridgeInventoryLocation_BRIDGEUNDERLOCATIONS[[#This Row],[VCMIN]], 100)</f>
        <v>220</v>
      </c>
      <c r="AA1796">
        <f>Table_hqolymsql14p_BridgeInventoryLocation_BRIDGEUNDERLOCATIONS[[#This Row],[VCMIN_Inches]]-3</f>
        <v>217</v>
      </c>
      <c r="AB1796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797" spans="1:28" x14ac:dyDescent="0.3">
      <c r="A1797">
        <v>1796</v>
      </c>
      <c r="B1797" t="s">
        <v>3183</v>
      </c>
      <c r="C1797" t="s">
        <v>3184</v>
      </c>
      <c r="D1797" t="s">
        <v>2314</v>
      </c>
      <c r="E1797">
        <v>129.65</v>
      </c>
      <c r="G1797">
        <v>0</v>
      </c>
      <c r="H1797" t="s">
        <v>110</v>
      </c>
      <c r="I1797">
        <v>129.59</v>
      </c>
      <c r="J1797" t="s">
        <v>34</v>
      </c>
      <c r="K1797">
        <v>47.190778999999999</v>
      </c>
      <c r="L1797">
        <v>-122.46229</v>
      </c>
      <c r="M1797" t="s">
        <v>3185</v>
      </c>
      <c r="N1797" t="s">
        <v>3186</v>
      </c>
      <c r="O1797" t="s">
        <v>113</v>
      </c>
      <c r="P1797">
        <v>183</v>
      </c>
      <c r="Q1797">
        <v>1610</v>
      </c>
      <c r="R1797">
        <v>1411</v>
      </c>
      <c r="S1797">
        <v>1610</v>
      </c>
      <c r="T1797">
        <v>1411</v>
      </c>
      <c r="U1797">
        <v>1904</v>
      </c>
      <c r="V1797">
        <v>1703</v>
      </c>
      <c r="W1797">
        <v>9999</v>
      </c>
      <c r="X1797" t="s">
        <v>38</v>
      </c>
      <c r="Y1797">
        <v>1</v>
      </c>
      <c r="Z1797">
        <f>ROUND(Table_hqolymsql14p_BridgeInventoryLocation_BRIDGEUNDERLOCATIONS[[#This Row],[VCMIN]] / 100, 0) * 12 + MOD(Table_hqolymsql14p_BridgeInventoryLocation_BRIDGEUNDERLOCATIONS[[#This Row],[VCMIN]], 100)</f>
        <v>179</v>
      </c>
      <c r="AA1797">
        <f>Table_hqolymsql14p_BridgeInventoryLocation_BRIDGEUNDERLOCATIONS[[#This Row],[VCMIN_Inches]]-3</f>
        <v>176</v>
      </c>
      <c r="AB1797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1798" spans="1:28" x14ac:dyDescent="0.3">
      <c r="A1798">
        <v>1797</v>
      </c>
      <c r="B1798" t="s">
        <v>180</v>
      </c>
      <c r="C1798" t="s">
        <v>181</v>
      </c>
      <c r="D1798" t="s">
        <v>2314</v>
      </c>
      <c r="E1798">
        <v>0.40699999999999997</v>
      </c>
      <c r="G1798">
        <v>0</v>
      </c>
      <c r="H1798" t="s">
        <v>4495</v>
      </c>
      <c r="I1798">
        <v>0.41</v>
      </c>
      <c r="J1798" t="s">
        <v>34</v>
      </c>
      <c r="K1798">
        <v>47.571340999999997</v>
      </c>
      <c r="L1798">
        <v>-122.321461</v>
      </c>
      <c r="M1798" t="s">
        <v>3684</v>
      </c>
      <c r="N1798" t="s">
        <v>70</v>
      </c>
      <c r="O1798" t="s">
        <v>183</v>
      </c>
      <c r="P1798">
        <v>1664</v>
      </c>
      <c r="Q1798">
        <v>1901</v>
      </c>
      <c r="R1798">
        <v>1804</v>
      </c>
      <c r="S1798">
        <v>1901</v>
      </c>
      <c r="T1798">
        <v>1804</v>
      </c>
      <c r="W1798">
        <v>9999</v>
      </c>
      <c r="X1798" t="s">
        <v>89</v>
      </c>
      <c r="Y1798">
        <v>1</v>
      </c>
      <c r="Z1798">
        <f>ROUND(Table_hqolymsql14p_BridgeInventoryLocation_BRIDGEUNDERLOCATIONS[[#This Row],[VCMIN]] / 100, 0) * 12 + MOD(Table_hqolymsql14p_BridgeInventoryLocation_BRIDGEUNDERLOCATIONS[[#This Row],[VCMIN]], 100)</f>
        <v>220</v>
      </c>
      <c r="AA1798">
        <f>Table_hqolymsql14p_BridgeInventoryLocation_BRIDGEUNDERLOCATIONS[[#This Row],[VCMIN_Inches]]-3</f>
        <v>217</v>
      </c>
      <c r="AB1798">
        <f>(TRUNC((Table_hqolymsql14p_BridgeInventoryLocation_BRIDGEUNDERLOCATIONS[[#This Row],[Reported Inches]]/12))*100) + MOD(Table_hqolymsql14p_BridgeInventoryLocation_BRIDGEUNDERLOCATIONS[[#This Row],[Reported Inches]], 12)</f>
        <v>1801</v>
      </c>
    </row>
    <row r="1799" spans="1:28" x14ac:dyDescent="0.3">
      <c r="A1799">
        <v>1798</v>
      </c>
      <c r="B1799" t="s">
        <v>4496</v>
      </c>
      <c r="C1799" t="s">
        <v>4497</v>
      </c>
      <c r="D1799" t="s">
        <v>2314</v>
      </c>
      <c r="E1799">
        <v>0</v>
      </c>
      <c r="G1799">
        <v>0</v>
      </c>
      <c r="H1799" t="s">
        <v>229</v>
      </c>
      <c r="I1799">
        <v>0</v>
      </c>
      <c r="J1799" t="s">
        <v>34</v>
      </c>
      <c r="K1799">
        <v>47.239362999999997</v>
      </c>
      <c r="L1799">
        <v>-122.407263</v>
      </c>
      <c r="M1799" t="s">
        <v>4498</v>
      </c>
      <c r="N1799" t="s">
        <v>113</v>
      </c>
      <c r="O1799" t="s">
        <v>4499</v>
      </c>
      <c r="P1799">
        <v>121</v>
      </c>
      <c r="Q1799">
        <v>1610</v>
      </c>
      <c r="R1799">
        <v>1608</v>
      </c>
      <c r="S1799">
        <v>1610</v>
      </c>
      <c r="T1799">
        <v>1608</v>
      </c>
      <c r="W1799">
        <v>9999</v>
      </c>
      <c r="X1799" t="s">
        <v>38</v>
      </c>
      <c r="Y1799">
        <v>1</v>
      </c>
      <c r="Z1799">
        <f>ROUND(Table_hqolymsql14p_BridgeInventoryLocation_BRIDGEUNDERLOCATIONS[[#This Row],[VCMIN]] / 100, 0) * 12 + MOD(Table_hqolymsql14p_BridgeInventoryLocation_BRIDGEUNDERLOCATIONS[[#This Row],[VCMIN]], 100)</f>
        <v>200</v>
      </c>
      <c r="AA1799">
        <f>Table_hqolymsql14p_BridgeInventoryLocation_BRIDGEUNDERLOCATIONS[[#This Row],[VCMIN_Inches]]-3</f>
        <v>197</v>
      </c>
      <c r="AB179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800" spans="1:28" x14ac:dyDescent="0.3">
      <c r="A1800">
        <v>1799</v>
      </c>
      <c r="B1800" t="s">
        <v>2506</v>
      </c>
      <c r="C1800" t="s">
        <v>2507</v>
      </c>
      <c r="D1800" t="s">
        <v>2314</v>
      </c>
      <c r="E1800">
        <v>0.92700000000000005</v>
      </c>
      <c r="G1800">
        <v>0</v>
      </c>
      <c r="H1800" t="s">
        <v>2764</v>
      </c>
      <c r="I1800">
        <v>0.93</v>
      </c>
      <c r="J1800" t="s">
        <v>34</v>
      </c>
      <c r="K1800">
        <v>47.610047999999999</v>
      </c>
      <c r="L1800">
        <v>-122.188872</v>
      </c>
      <c r="M1800" t="s">
        <v>4500</v>
      </c>
      <c r="N1800" t="s">
        <v>2509</v>
      </c>
      <c r="O1800" t="s">
        <v>101</v>
      </c>
      <c r="P1800">
        <v>260</v>
      </c>
      <c r="Q1800">
        <v>1411</v>
      </c>
      <c r="R1800">
        <v>1411</v>
      </c>
      <c r="U1800">
        <v>1411</v>
      </c>
      <c r="V1800">
        <v>1411</v>
      </c>
      <c r="W1800">
        <v>9999</v>
      </c>
      <c r="X1800" t="s">
        <v>645</v>
      </c>
      <c r="Y1800">
        <v>1</v>
      </c>
      <c r="Z1800">
        <f>ROUND(Table_hqolymsql14p_BridgeInventoryLocation_BRIDGEUNDERLOCATIONS[[#This Row],[VCMIN]] / 100, 0) * 12 + MOD(Table_hqolymsql14p_BridgeInventoryLocation_BRIDGEUNDERLOCATIONS[[#This Row],[VCMIN]], 100)</f>
        <v>179</v>
      </c>
      <c r="AA1800">
        <f>Table_hqolymsql14p_BridgeInventoryLocation_BRIDGEUNDERLOCATIONS[[#This Row],[VCMIN_Inches]]-3</f>
        <v>176</v>
      </c>
      <c r="AB1800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1801" spans="1:28" x14ac:dyDescent="0.3">
      <c r="A1801">
        <v>1800</v>
      </c>
      <c r="B1801" t="s">
        <v>4501</v>
      </c>
      <c r="C1801" t="s">
        <v>4502</v>
      </c>
      <c r="D1801" t="s">
        <v>2314</v>
      </c>
      <c r="E1801">
        <v>58.36</v>
      </c>
      <c r="G1801">
        <v>0</v>
      </c>
      <c r="H1801" t="s">
        <v>296</v>
      </c>
      <c r="I1801">
        <v>58.45</v>
      </c>
      <c r="J1801" t="s">
        <v>34</v>
      </c>
      <c r="K1801">
        <v>45.714692999999997</v>
      </c>
      <c r="L1801">
        <v>-121.619139</v>
      </c>
      <c r="M1801" t="s">
        <v>4503</v>
      </c>
      <c r="N1801" t="s">
        <v>298</v>
      </c>
      <c r="O1801" t="s">
        <v>4503</v>
      </c>
      <c r="P1801">
        <v>408</v>
      </c>
      <c r="Q1801">
        <v>1401</v>
      </c>
      <c r="R1801">
        <v>1307</v>
      </c>
      <c r="S1801">
        <v>1401</v>
      </c>
      <c r="T1801">
        <v>1307</v>
      </c>
      <c r="W1801">
        <v>9999</v>
      </c>
      <c r="X1801" t="s">
        <v>38</v>
      </c>
      <c r="Y1801">
        <v>1</v>
      </c>
      <c r="Z1801">
        <f>ROUND(Table_hqolymsql14p_BridgeInventoryLocation_BRIDGEUNDERLOCATIONS[[#This Row],[VCMIN]] / 100, 0) * 12 + MOD(Table_hqolymsql14p_BridgeInventoryLocation_BRIDGEUNDERLOCATIONS[[#This Row],[VCMIN]], 100)</f>
        <v>163</v>
      </c>
      <c r="AA1801">
        <f>Table_hqolymsql14p_BridgeInventoryLocation_BRIDGEUNDERLOCATIONS[[#This Row],[VCMIN_Inches]]-3</f>
        <v>160</v>
      </c>
      <c r="AB1801">
        <f>(TRUNC((Table_hqolymsql14p_BridgeInventoryLocation_BRIDGEUNDERLOCATIONS[[#This Row],[Reported Inches]]/12))*100) + MOD(Table_hqolymsql14p_BridgeInventoryLocation_BRIDGEUNDERLOCATIONS[[#This Row],[Reported Inches]], 12)</f>
        <v>1304</v>
      </c>
    </row>
    <row r="1802" spans="1:28" x14ac:dyDescent="0.3">
      <c r="A1802">
        <v>1801</v>
      </c>
      <c r="B1802" t="s">
        <v>1683</v>
      </c>
      <c r="C1802" t="s">
        <v>1684</v>
      </c>
      <c r="D1802" t="s">
        <v>2314</v>
      </c>
      <c r="E1802">
        <v>24.46</v>
      </c>
      <c r="G1802">
        <v>0</v>
      </c>
      <c r="H1802" t="s">
        <v>98</v>
      </c>
      <c r="I1802">
        <v>24.48</v>
      </c>
      <c r="J1802" t="s">
        <v>34</v>
      </c>
      <c r="K1802">
        <v>47.768709000000001</v>
      </c>
      <c r="L1802">
        <v>-122.189339</v>
      </c>
      <c r="M1802" t="s">
        <v>1685</v>
      </c>
      <c r="N1802" t="s">
        <v>1686</v>
      </c>
      <c r="O1802" t="s">
        <v>101</v>
      </c>
      <c r="P1802">
        <v>252</v>
      </c>
      <c r="Q1802">
        <v>1906</v>
      </c>
      <c r="R1802">
        <v>1711</v>
      </c>
      <c r="S1802">
        <v>1906</v>
      </c>
      <c r="T1802">
        <v>1711</v>
      </c>
      <c r="U1802">
        <v>1706</v>
      </c>
      <c r="V1802">
        <v>1608</v>
      </c>
      <c r="W1802">
        <v>9999</v>
      </c>
      <c r="X1802" t="s">
        <v>38</v>
      </c>
      <c r="Y1802">
        <v>1</v>
      </c>
      <c r="Z1802">
        <f>ROUND(Table_hqolymsql14p_BridgeInventoryLocation_BRIDGEUNDERLOCATIONS[[#This Row],[VCMIN]] / 100, 0) * 12 + MOD(Table_hqolymsql14p_BridgeInventoryLocation_BRIDGEUNDERLOCATIONS[[#This Row],[VCMIN]], 100)</f>
        <v>215</v>
      </c>
      <c r="AA1802">
        <f>Table_hqolymsql14p_BridgeInventoryLocation_BRIDGEUNDERLOCATIONS[[#This Row],[VCMIN_Inches]]-3</f>
        <v>212</v>
      </c>
      <c r="AB1802">
        <f>(TRUNC((Table_hqolymsql14p_BridgeInventoryLocation_BRIDGEUNDERLOCATIONS[[#This Row],[Reported Inches]]/12))*100) + MOD(Table_hqolymsql14p_BridgeInventoryLocation_BRIDGEUNDERLOCATIONS[[#This Row],[Reported Inches]], 12)</f>
        <v>1708</v>
      </c>
    </row>
    <row r="1803" spans="1:28" x14ac:dyDescent="0.3">
      <c r="A1803">
        <v>1802</v>
      </c>
      <c r="B1803" t="s">
        <v>4504</v>
      </c>
      <c r="C1803" t="s">
        <v>4505</v>
      </c>
      <c r="D1803" t="s">
        <v>2314</v>
      </c>
      <c r="E1803">
        <v>21.3</v>
      </c>
      <c r="G1803">
        <v>0</v>
      </c>
      <c r="H1803" t="s">
        <v>3122</v>
      </c>
      <c r="I1803">
        <v>21.28</v>
      </c>
      <c r="J1803" t="s">
        <v>34</v>
      </c>
      <c r="K1803">
        <v>48.713901999999997</v>
      </c>
      <c r="L1803">
        <v>-122.474402</v>
      </c>
      <c r="M1803" t="s">
        <v>3123</v>
      </c>
      <c r="N1803" t="s">
        <v>113</v>
      </c>
      <c r="O1803" t="s">
        <v>3124</v>
      </c>
      <c r="P1803">
        <v>169</v>
      </c>
      <c r="Q1803">
        <v>1604</v>
      </c>
      <c r="R1803">
        <v>1601</v>
      </c>
      <c r="S1803">
        <v>1604</v>
      </c>
      <c r="T1803">
        <v>1601</v>
      </c>
      <c r="W1803">
        <v>9999</v>
      </c>
      <c r="X1803" t="s">
        <v>38</v>
      </c>
      <c r="Y1803">
        <v>1</v>
      </c>
      <c r="Z1803">
        <f>ROUND(Table_hqolymsql14p_BridgeInventoryLocation_BRIDGEUNDERLOCATIONS[[#This Row],[VCMIN]] / 100, 0) * 12 + MOD(Table_hqolymsql14p_BridgeInventoryLocation_BRIDGEUNDERLOCATIONS[[#This Row],[VCMIN]], 100)</f>
        <v>193</v>
      </c>
      <c r="AA1803">
        <f>Table_hqolymsql14p_BridgeInventoryLocation_BRIDGEUNDERLOCATIONS[[#This Row],[VCMIN_Inches]]-3</f>
        <v>190</v>
      </c>
      <c r="AB1803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804" spans="1:28" x14ac:dyDescent="0.3">
      <c r="A1804">
        <v>1803</v>
      </c>
      <c r="B1804" t="s">
        <v>1364</v>
      </c>
      <c r="C1804" t="s">
        <v>1365</v>
      </c>
      <c r="D1804" t="s">
        <v>2314</v>
      </c>
      <c r="E1804">
        <v>0.30099999999999999</v>
      </c>
      <c r="G1804">
        <v>0</v>
      </c>
      <c r="H1804" t="s">
        <v>4506</v>
      </c>
      <c r="I1804">
        <v>0.3</v>
      </c>
      <c r="J1804" t="s">
        <v>34</v>
      </c>
      <c r="K1804">
        <v>47.672701000000004</v>
      </c>
      <c r="L1804">
        <v>-117.10884799999999</v>
      </c>
      <c r="M1804" t="s">
        <v>4507</v>
      </c>
      <c r="N1804" t="s">
        <v>1367</v>
      </c>
      <c r="O1804" t="s">
        <v>37</v>
      </c>
      <c r="P1804">
        <v>215</v>
      </c>
      <c r="Q1804">
        <v>1703</v>
      </c>
      <c r="R1804">
        <v>1703</v>
      </c>
      <c r="U1804">
        <v>1703</v>
      </c>
      <c r="V1804">
        <v>1703</v>
      </c>
      <c r="W1804">
        <v>9999</v>
      </c>
      <c r="X1804" t="s">
        <v>89</v>
      </c>
      <c r="Y1804">
        <v>1</v>
      </c>
      <c r="Z1804">
        <f>ROUND(Table_hqolymsql14p_BridgeInventoryLocation_BRIDGEUNDERLOCATIONS[[#This Row],[VCMIN]] / 100, 0) * 12 + MOD(Table_hqolymsql14p_BridgeInventoryLocation_BRIDGEUNDERLOCATIONS[[#This Row],[VCMIN]], 100)</f>
        <v>207</v>
      </c>
      <c r="AA1804">
        <f>Table_hqolymsql14p_BridgeInventoryLocation_BRIDGEUNDERLOCATIONS[[#This Row],[VCMIN_Inches]]-3</f>
        <v>204</v>
      </c>
      <c r="AB1804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805" spans="1:28" x14ac:dyDescent="0.3">
      <c r="A1805">
        <v>1804</v>
      </c>
      <c r="B1805" t="s">
        <v>2595</v>
      </c>
      <c r="C1805" t="s">
        <v>2596</v>
      </c>
      <c r="D1805" t="s">
        <v>2314</v>
      </c>
      <c r="E1805">
        <v>29.536000000000001</v>
      </c>
      <c r="G1805">
        <v>0</v>
      </c>
      <c r="H1805" t="s">
        <v>344</v>
      </c>
      <c r="I1805">
        <v>35.799999999999997</v>
      </c>
      <c r="J1805" t="s">
        <v>34</v>
      </c>
      <c r="K1805">
        <v>47.666649</v>
      </c>
      <c r="L1805">
        <v>-122.34729299999999</v>
      </c>
      <c r="M1805" t="s">
        <v>345</v>
      </c>
      <c r="N1805" t="s">
        <v>346</v>
      </c>
      <c r="O1805" t="s">
        <v>347</v>
      </c>
      <c r="P1805">
        <v>77</v>
      </c>
      <c r="Q1805">
        <v>1809</v>
      </c>
      <c r="R1805">
        <v>1509</v>
      </c>
      <c r="S1805">
        <v>1809</v>
      </c>
      <c r="T1805">
        <v>1509</v>
      </c>
      <c r="U1805">
        <v>1810</v>
      </c>
      <c r="V1805">
        <v>1504</v>
      </c>
      <c r="W1805">
        <v>9999</v>
      </c>
      <c r="X1805" t="s">
        <v>38</v>
      </c>
      <c r="Y1805">
        <v>1</v>
      </c>
      <c r="Z1805">
        <f>ROUND(Table_hqolymsql14p_BridgeInventoryLocation_BRIDGEUNDERLOCATIONS[[#This Row],[VCMIN]] / 100, 0) * 12 + MOD(Table_hqolymsql14p_BridgeInventoryLocation_BRIDGEUNDERLOCATIONS[[#This Row],[VCMIN]], 100)</f>
        <v>189</v>
      </c>
      <c r="AA1805">
        <f>Table_hqolymsql14p_BridgeInventoryLocation_BRIDGEUNDERLOCATIONS[[#This Row],[VCMIN_Inches]]-3</f>
        <v>186</v>
      </c>
      <c r="AB1805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806" spans="1:28" x14ac:dyDescent="0.3">
      <c r="A1806">
        <v>1805</v>
      </c>
      <c r="B1806" t="s">
        <v>2511</v>
      </c>
      <c r="C1806" t="s">
        <v>2512</v>
      </c>
      <c r="D1806" t="s">
        <v>2314</v>
      </c>
      <c r="E1806">
        <v>0.14599999999999999</v>
      </c>
      <c r="G1806">
        <v>0</v>
      </c>
      <c r="H1806" t="s">
        <v>4508</v>
      </c>
      <c r="I1806">
        <v>0.15</v>
      </c>
      <c r="J1806" t="s">
        <v>34</v>
      </c>
      <c r="K1806">
        <v>47.618482999999998</v>
      </c>
      <c r="L1806">
        <v>-122.32807699999999</v>
      </c>
      <c r="M1806" t="s">
        <v>4509</v>
      </c>
      <c r="N1806" t="s">
        <v>2514</v>
      </c>
      <c r="O1806" t="s">
        <v>113</v>
      </c>
      <c r="P1806">
        <v>321</v>
      </c>
      <c r="Q1806">
        <v>1500</v>
      </c>
      <c r="R1806">
        <v>1500</v>
      </c>
      <c r="S1806">
        <v>1500</v>
      </c>
      <c r="T1806">
        <v>1500</v>
      </c>
      <c r="W1806">
        <v>9999</v>
      </c>
      <c r="X1806" t="s">
        <v>645</v>
      </c>
      <c r="Y1806">
        <v>1</v>
      </c>
      <c r="Z1806">
        <f>ROUND(Table_hqolymsql14p_BridgeInventoryLocation_BRIDGEUNDERLOCATIONS[[#This Row],[VCMIN]] / 100, 0) * 12 + MOD(Table_hqolymsql14p_BridgeInventoryLocation_BRIDGEUNDERLOCATIONS[[#This Row],[VCMIN]], 100)</f>
        <v>180</v>
      </c>
      <c r="AA1806">
        <f>Table_hqolymsql14p_BridgeInventoryLocation_BRIDGEUNDERLOCATIONS[[#This Row],[VCMIN_Inches]]-3</f>
        <v>177</v>
      </c>
      <c r="AB1806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1807" spans="1:28" x14ac:dyDescent="0.3">
      <c r="A1807">
        <v>1806</v>
      </c>
      <c r="B1807" t="s">
        <v>170</v>
      </c>
      <c r="C1807" t="s">
        <v>171</v>
      </c>
      <c r="D1807" t="s">
        <v>2314</v>
      </c>
      <c r="E1807">
        <v>12.56</v>
      </c>
      <c r="G1807">
        <v>0</v>
      </c>
      <c r="H1807" t="s">
        <v>110</v>
      </c>
      <c r="I1807">
        <v>12.56</v>
      </c>
      <c r="J1807" t="s">
        <v>34</v>
      </c>
      <c r="K1807">
        <v>45.793824000000001</v>
      </c>
      <c r="L1807">
        <v>-122.67590800000001</v>
      </c>
      <c r="M1807" t="s">
        <v>172</v>
      </c>
      <c r="N1807" t="s">
        <v>173</v>
      </c>
      <c r="O1807" t="s">
        <v>113</v>
      </c>
      <c r="P1807">
        <v>276</v>
      </c>
      <c r="Q1807">
        <v>1606</v>
      </c>
      <c r="R1807">
        <v>1606</v>
      </c>
      <c r="S1807">
        <v>1606</v>
      </c>
      <c r="T1807">
        <v>1606</v>
      </c>
      <c r="U1807">
        <v>1701</v>
      </c>
      <c r="V1807">
        <v>1610</v>
      </c>
      <c r="W1807">
        <v>9999</v>
      </c>
      <c r="X1807" t="s">
        <v>38</v>
      </c>
      <c r="Y1807">
        <v>1</v>
      </c>
      <c r="Z1807">
        <f>ROUND(Table_hqolymsql14p_BridgeInventoryLocation_BRIDGEUNDERLOCATIONS[[#This Row],[VCMIN]] / 100, 0) * 12 + MOD(Table_hqolymsql14p_BridgeInventoryLocation_BRIDGEUNDERLOCATIONS[[#This Row],[VCMIN]], 100)</f>
        <v>198</v>
      </c>
      <c r="AA1807">
        <f>Table_hqolymsql14p_BridgeInventoryLocation_BRIDGEUNDERLOCATIONS[[#This Row],[VCMIN_Inches]]-3</f>
        <v>195</v>
      </c>
      <c r="AB180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808" spans="1:28" x14ac:dyDescent="0.3">
      <c r="A1808">
        <v>1807</v>
      </c>
      <c r="B1808" t="s">
        <v>2836</v>
      </c>
      <c r="C1808" t="s">
        <v>2837</v>
      </c>
      <c r="D1808" t="s">
        <v>2314</v>
      </c>
      <c r="E1808">
        <v>0.68</v>
      </c>
      <c r="G1808">
        <v>0</v>
      </c>
      <c r="H1808" t="s">
        <v>1061</v>
      </c>
      <c r="I1808">
        <v>2.67</v>
      </c>
      <c r="J1808" t="s">
        <v>34</v>
      </c>
      <c r="K1808">
        <v>47.594766999999997</v>
      </c>
      <c r="L1808">
        <v>-122.31794499999999</v>
      </c>
      <c r="M1808" t="s">
        <v>3291</v>
      </c>
      <c r="N1808" t="s">
        <v>2840</v>
      </c>
      <c r="O1808" t="s">
        <v>2841</v>
      </c>
      <c r="P1808">
        <v>865</v>
      </c>
      <c r="Q1808">
        <v>1511</v>
      </c>
      <c r="R1808">
        <v>1511</v>
      </c>
      <c r="S1808">
        <v>1511</v>
      </c>
      <c r="T1808">
        <v>1511</v>
      </c>
      <c r="U1808">
        <v>1502</v>
      </c>
      <c r="V1808">
        <v>1502</v>
      </c>
      <c r="W1808">
        <v>9999</v>
      </c>
      <c r="X1808" t="s">
        <v>89</v>
      </c>
      <c r="Y1808">
        <v>1</v>
      </c>
      <c r="Z1808">
        <f>ROUND(Table_hqolymsql14p_BridgeInventoryLocation_BRIDGEUNDERLOCATIONS[[#This Row],[VCMIN]] / 100, 0) * 12 + MOD(Table_hqolymsql14p_BridgeInventoryLocation_BRIDGEUNDERLOCATIONS[[#This Row],[VCMIN]], 100)</f>
        <v>191</v>
      </c>
      <c r="AA1808">
        <f>Table_hqolymsql14p_BridgeInventoryLocation_BRIDGEUNDERLOCATIONS[[#This Row],[VCMIN_Inches]]-3</f>
        <v>188</v>
      </c>
      <c r="AB1808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809" spans="1:28" x14ac:dyDescent="0.3">
      <c r="A1809">
        <v>1808</v>
      </c>
      <c r="B1809" t="s">
        <v>4510</v>
      </c>
      <c r="C1809" t="s">
        <v>4511</v>
      </c>
      <c r="D1809" t="s">
        <v>2314</v>
      </c>
      <c r="E1809">
        <v>9.9529999999999994</v>
      </c>
      <c r="G1809">
        <v>0</v>
      </c>
      <c r="H1809" t="s">
        <v>207</v>
      </c>
      <c r="I1809">
        <v>10</v>
      </c>
      <c r="J1809" t="s">
        <v>34</v>
      </c>
      <c r="K1809">
        <v>47.759362000000003</v>
      </c>
      <c r="L1809">
        <v>-122.20370699999999</v>
      </c>
      <c r="M1809" t="s">
        <v>4512</v>
      </c>
      <c r="N1809" t="s">
        <v>4513</v>
      </c>
      <c r="O1809" t="s">
        <v>1824</v>
      </c>
      <c r="P1809">
        <v>247</v>
      </c>
      <c r="Q1809">
        <v>1508</v>
      </c>
      <c r="R1809">
        <v>1508</v>
      </c>
      <c r="S1809">
        <v>1508</v>
      </c>
      <c r="T1809">
        <v>1508</v>
      </c>
      <c r="W1809">
        <v>9999</v>
      </c>
      <c r="X1809" t="s">
        <v>38</v>
      </c>
      <c r="Y1809">
        <v>1</v>
      </c>
      <c r="Z1809">
        <f>ROUND(Table_hqolymsql14p_BridgeInventoryLocation_BRIDGEUNDERLOCATIONS[[#This Row],[VCMIN]] / 100, 0) * 12 + MOD(Table_hqolymsql14p_BridgeInventoryLocation_BRIDGEUNDERLOCATIONS[[#This Row],[VCMIN]], 100)</f>
        <v>188</v>
      </c>
      <c r="AA1809">
        <f>Table_hqolymsql14p_BridgeInventoryLocation_BRIDGEUNDERLOCATIONS[[#This Row],[VCMIN_Inches]]-3</f>
        <v>185</v>
      </c>
      <c r="AB1809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810" spans="1:28" x14ac:dyDescent="0.3">
      <c r="A1810">
        <v>1809</v>
      </c>
      <c r="B1810" t="s">
        <v>1575</v>
      </c>
      <c r="C1810" t="s">
        <v>1576</v>
      </c>
      <c r="D1810" t="s">
        <v>2314</v>
      </c>
      <c r="E1810">
        <v>0.25700000000000001</v>
      </c>
      <c r="G1810">
        <v>0</v>
      </c>
      <c r="H1810" t="s">
        <v>2370</v>
      </c>
      <c r="I1810">
        <v>0.26</v>
      </c>
      <c r="J1810" t="s">
        <v>34</v>
      </c>
      <c r="K1810">
        <v>47.607813</v>
      </c>
      <c r="L1810">
        <v>-122.33116699999999</v>
      </c>
      <c r="M1810" t="s">
        <v>4514</v>
      </c>
      <c r="N1810" t="s">
        <v>1578</v>
      </c>
      <c r="O1810" t="s">
        <v>113</v>
      </c>
      <c r="P1810">
        <v>279</v>
      </c>
      <c r="Q1810">
        <v>1711</v>
      </c>
      <c r="R1810">
        <v>1705</v>
      </c>
      <c r="U1810">
        <v>1711</v>
      </c>
      <c r="V1810">
        <v>1705</v>
      </c>
      <c r="W1810">
        <v>9999</v>
      </c>
      <c r="X1810" t="s">
        <v>89</v>
      </c>
      <c r="Y1810">
        <v>1</v>
      </c>
      <c r="Z1810">
        <f>ROUND(Table_hqolymsql14p_BridgeInventoryLocation_BRIDGEUNDERLOCATIONS[[#This Row],[VCMIN]] / 100, 0) * 12 + MOD(Table_hqolymsql14p_BridgeInventoryLocation_BRIDGEUNDERLOCATIONS[[#This Row],[VCMIN]], 100)</f>
        <v>209</v>
      </c>
      <c r="AA1810">
        <f>Table_hqolymsql14p_BridgeInventoryLocation_BRIDGEUNDERLOCATIONS[[#This Row],[VCMIN_Inches]]-3</f>
        <v>206</v>
      </c>
      <c r="AB1810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811" spans="1:28" x14ac:dyDescent="0.3">
      <c r="A1811">
        <v>1810</v>
      </c>
      <c r="B1811" t="s">
        <v>1555</v>
      </c>
      <c r="C1811" t="s">
        <v>1556</v>
      </c>
      <c r="D1811" t="s">
        <v>2314</v>
      </c>
      <c r="E1811">
        <v>104.84</v>
      </c>
      <c r="G1811">
        <v>0</v>
      </c>
      <c r="H1811" t="s">
        <v>110</v>
      </c>
      <c r="I1811">
        <v>104.77</v>
      </c>
      <c r="J1811" t="s">
        <v>34</v>
      </c>
      <c r="K1811">
        <v>47.025132999999997</v>
      </c>
      <c r="L1811">
        <v>-122.898872</v>
      </c>
      <c r="M1811" t="s">
        <v>1557</v>
      </c>
      <c r="N1811" t="s">
        <v>1558</v>
      </c>
      <c r="O1811" t="s">
        <v>113</v>
      </c>
      <c r="P1811">
        <v>283</v>
      </c>
      <c r="Q1811">
        <v>2500</v>
      </c>
      <c r="R1811">
        <v>1806</v>
      </c>
      <c r="S1811">
        <v>2500</v>
      </c>
      <c r="T1811">
        <v>1806</v>
      </c>
      <c r="U1811">
        <v>2500</v>
      </c>
      <c r="V1811">
        <v>1806</v>
      </c>
      <c r="W1811">
        <v>9999</v>
      </c>
      <c r="X1811" t="s">
        <v>38</v>
      </c>
      <c r="Y1811">
        <v>1</v>
      </c>
      <c r="Z1811">
        <f>ROUND(Table_hqolymsql14p_BridgeInventoryLocation_BRIDGEUNDERLOCATIONS[[#This Row],[VCMIN]] / 100, 0) * 12 + MOD(Table_hqolymsql14p_BridgeInventoryLocation_BRIDGEUNDERLOCATIONS[[#This Row],[VCMIN]], 100)</f>
        <v>222</v>
      </c>
      <c r="AA1811">
        <f>Table_hqolymsql14p_BridgeInventoryLocation_BRIDGEUNDERLOCATIONS[[#This Row],[VCMIN_Inches]]-3</f>
        <v>219</v>
      </c>
      <c r="AB1811">
        <f>(TRUNC((Table_hqolymsql14p_BridgeInventoryLocation_BRIDGEUNDERLOCATIONS[[#This Row],[Reported Inches]]/12))*100) + MOD(Table_hqolymsql14p_BridgeInventoryLocation_BRIDGEUNDERLOCATIONS[[#This Row],[Reported Inches]], 12)</f>
        <v>1803</v>
      </c>
    </row>
    <row r="1812" spans="1:28" x14ac:dyDescent="0.3">
      <c r="A1812">
        <v>1811</v>
      </c>
      <c r="B1812" t="s">
        <v>4515</v>
      </c>
      <c r="C1812" t="s">
        <v>4516</v>
      </c>
      <c r="D1812" t="s">
        <v>2314</v>
      </c>
      <c r="E1812">
        <v>6.9</v>
      </c>
      <c r="G1812">
        <v>0</v>
      </c>
      <c r="H1812" t="s">
        <v>1125</v>
      </c>
      <c r="I1812">
        <v>6.93</v>
      </c>
      <c r="J1812" t="s">
        <v>34</v>
      </c>
      <c r="K1812">
        <v>47.469062999999998</v>
      </c>
      <c r="L1812">
        <v>-122.207925</v>
      </c>
      <c r="M1812" t="s">
        <v>4517</v>
      </c>
      <c r="N1812" t="s">
        <v>101</v>
      </c>
      <c r="O1812" t="s">
        <v>4518</v>
      </c>
      <c r="P1812">
        <v>215</v>
      </c>
      <c r="Q1812">
        <v>2400</v>
      </c>
      <c r="R1812">
        <v>2108</v>
      </c>
      <c r="S1812">
        <v>2400</v>
      </c>
      <c r="T1812">
        <v>2108</v>
      </c>
      <c r="W1812">
        <v>9999</v>
      </c>
      <c r="X1812" t="s">
        <v>38</v>
      </c>
      <c r="Y1812">
        <v>1</v>
      </c>
      <c r="Z1812">
        <f>ROUND(Table_hqolymsql14p_BridgeInventoryLocation_BRIDGEUNDERLOCATIONS[[#This Row],[VCMIN]] / 100, 0) * 12 + MOD(Table_hqolymsql14p_BridgeInventoryLocation_BRIDGEUNDERLOCATIONS[[#This Row],[VCMIN]], 100)</f>
        <v>260</v>
      </c>
      <c r="AA1812">
        <f>Table_hqolymsql14p_BridgeInventoryLocation_BRIDGEUNDERLOCATIONS[[#This Row],[VCMIN_Inches]]-3</f>
        <v>257</v>
      </c>
      <c r="AB1812">
        <f>(TRUNC((Table_hqolymsql14p_BridgeInventoryLocation_BRIDGEUNDERLOCATIONS[[#This Row],[Reported Inches]]/12))*100) + MOD(Table_hqolymsql14p_BridgeInventoryLocation_BRIDGEUNDERLOCATIONS[[#This Row],[Reported Inches]], 12)</f>
        <v>2105</v>
      </c>
    </row>
    <row r="1813" spans="1:28" x14ac:dyDescent="0.3">
      <c r="A1813">
        <v>1812</v>
      </c>
      <c r="B1813" t="s">
        <v>60</v>
      </c>
      <c r="C1813" t="s">
        <v>61</v>
      </c>
      <c r="D1813" t="s">
        <v>2314</v>
      </c>
      <c r="E1813">
        <v>1.39</v>
      </c>
      <c r="G1813">
        <v>0</v>
      </c>
      <c r="H1813" t="s">
        <v>62</v>
      </c>
      <c r="I1813">
        <v>1.39</v>
      </c>
      <c r="J1813" t="s">
        <v>34</v>
      </c>
      <c r="K1813">
        <v>47.497543</v>
      </c>
      <c r="L1813">
        <v>-122.28717899999999</v>
      </c>
      <c r="M1813" t="s">
        <v>63</v>
      </c>
      <c r="N1813" t="s">
        <v>64</v>
      </c>
      <c r="O1813" t="s">
        <v>65</v>
      </c>
      <c r="P1813">
        <v>240</v>
      </c>
      <c r="Q1813">
        <v>1800</v>
      </c>
      <c r="R1813">
        <v>1700</v>
      </c>
      <c r="S1813">
        <v>1800</v>
      </c>
      <c r="T1813">
        <v>1700</v>
      </c>
      <c r="U1813">
        <v>1705</v>
      </c>
      <c r="V1813">
        <v>1608</v>
      </c>
      <c r="W1813">
        <v>9999</v>
      </c>
      <c r="X1813" t="s">
        <v>38</v>
      </c>
      <c r="Y1813">
        <v>1</v>
      </c>
      <c r="Z1813">
        <f>ROUND(Table_hqolymsql14p_BridgeInventoryLocation_BRIDGEUNDERLOCATIONS[[#This Row],[VCMIN]] / 100, 0) * 12 + MOD(Table_hqolymsql14p_BridgeInventoryLocation_BRIDGEUNDERLOCATIONS[[#This Row],[VCMIN]], 100)</f>
        <v>204</v>
      </c>
      <c r="AA1813">
        <f>Table_hqolymsql14p_BridgeInventoryLocation_BRIDGEUNDERLOCATIONS[[#This Row],[VCMIN_Inches]]-3</f>
        <v>201</v>
      </c>
      <c r="AB181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814" spans="1:28" x14ac:dyDescent="0.3">
      <c r="A1814">
        <v>1813</v>
      </c>
      <c r="B1814" t="s">
        <v>4519</v>
      </c>
      <c r="C1814" t="s">
        <v>4520</v>
      </c>
      <c r="D1814" t="s">
        <v>2314</v>
      </c>
      <c r="E1814">
        <v>3.343</v>
      </c>
      <c r="G1814">
        <v>0</v>
      </c>
      <c r="H1814" t="s">
        <v>2755</v>
      </c>
      <c r="I1814">
        <v>3.34</v>
      </c>
      <c r="J1814" t="s">
        <v>34</v>
      </c>
      <c r="K1814">
        <v>46.169550999999998</v>
      </c>
      <c r="L1814">
        <v>-122.914952</v>
      </c>
      <c r="M1814" t="s">
        <v>4521</v>
      </c>
      <c r="N1814" t="s">
        <v>4522</v>
      </c>
      <c r="O1814" t="s">
        <v>4523</v>
      </c>
      <c r="P1814">
        <v>121</v>
      </c>
      <c r="Q1814">
        <v>2606</v>
      </c>
      <c r="R1814">
        <v>2002</v>
      </c>
      <c r="S1814">
        <v>2606</v>
      </c>
      <c r="T1814">
        <v>2002</v>
      </c>
      <c r="W1814">
        <v>9999</v>
      </c>
      <c r="X1814" t="s">
        <v>38</v>
      </c>
      <c r="Y1814">
        <v>1</v>
      </c>
      <c r="Z1814">
        <f>ROUND(Table_hqolymsql14p_BridgeInventoryLocation_BRIDGEUNDERLOCATIONS[[#This Row],[VCMIN]] / 100, 0) * 12 + MOD(Table_hqolymsql14p_BridgeInventoryLocation_BRIDGEUNDERLOCATIONS[[#This Row],[VCMIN]], 100)</f>
        <v>242</v>
      </c>
      <c r="AA1814">
        <f>Table_hqolymsql14p_BridgeInventoryLocation_BRIDGEUNDERLOCATIONS[[#This Row],[VCMIN_Inches]]-3</f>
        <v>239</v>
      </c>
      <c r="AB1814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1815" spans="1:28" x14ac:dyDescent="0.3">
      <c r="A1815">
        <v>1814</v>
      </c>
      <c r="B1815" t="s">
        <v>3147</v>
      </c>
      <c r="C1815" t="s">
        <v>3148</v>
      </c>
      <c r="D1815" t="s">
        <v>2314</v>
      </c>
      <c r="E1815">
        <v>26.27</v>
      </c>
      <c r="G1815">
        <v>0</v>
      </c>
      <c r="H1815" t="s">
        <v>68</v>
      </c>
      <c r="I1815">
        <v>19.510000000000002</v>
      </c>
      <c r="J1815" t="s">
        <v>34</v>
      </c>
      <c r="K1815">
        <v>46.234197999999999</v>
      </c>
      <c r="L1815">
        <v>-119.13175699999999</v>
      </c>
      <c r="M1815" t="s">
        <v>3221</v>
      </c>
      <c r="N1815" t="s">
        <v>3151</v>
      </c>
      <c r="O1815" t="s">
        <v>237</v>
      </c>
      <c r="P1815">
        <v>252</v>
      </c>
      <c r="Q1815">
        <v>1701</v>
      </c>
      <c r="R1815">
        <v>1605</v>
      </c>
      <c r="S1815">
        <v>1701</v>
      </c>
      <c r="T1815">
        <v>1605</v>
      </c>
      <c r="U1815">
        <v>1605</v>
      </c>
      <c r="V1815">
        <v>1605</v>
      </c>
      <c r="W1815">
        <v>9999</v>
      </c>
      <c r="X1815" t="s">
        <v>38</v>
      </c>
      <c r="Y1815">
        <v>1</v>
      </c>
      <c r="Z1815">
        <f>ROUND(Table_hqolymsql14p_BridgeInventoryLocation_BRIDGEUNDERLOCATIONS[[#This Row],[VCMIN]] / 100, 0) * 12 + MOD(Table_hqolymsql14p_BridgeInventoryLocation_BRIDGEUNDERLOCATIONS[[#This Row],[VCMIN]], 100)</f>
        <v>197</v>
      </c>
      <c r="AA1815">
        <f>Table_hqolymsql14p_BridgeInventoryLocation_BRIDGEUNDERLOCATIONS[[#This Row],[VCMIN_Inches]]-3</f>
        <v>194</v>
      </c>
      <c r="AB181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816" spans="1:28" x14ac:dyDescent="0.3">
      <c r="A1816">
        <v>1815</v>
      </c>
      <c r="B1816" t="s">
        <v>4524</v>
      </c>
      <c r="C1816" t="s">
        <v>4525</v>
      </c>
      <c r="D1816" t="s">
        <v>2314</v>
      </c>
      <c r="E1816">
        <v>78.867999999999995</v>
      </c>
      <c r="G1816">
        <v>0</v>
      </c>
      <c r="H1816" t="s">
        <v>481</v>
      </c>
      <c r="I1816">
        <v>81.459999999999994</v>
      </c>
      <c r="J1816" t="s">
        <v>34</v>
      </c>
      <c r="K1816">
        <v>47.453878000000003</v>
      </c>
      <c r="L1816">
        <v>-117.38529699999999</v>
      </c>
      <c r="M1816" t="s">
        <v>482</v>
      </c>
      <c r="N1816" t="s">
        <v>53</v>
      </c>
      <c r="O1816" t="s">
        <v>569</v>
      </c>
      <c r="P1816">
        <v>127</v>
      </c>
      <c r="Q1816">
        <v>1502</v>
      </c>
      <c r="R1816">
        <v>1407</v>
      </c>
      <c r="S1816">
        <v>1502</v>
      </c>
      <c r="T1816">
        <v>1407</v>
      </c>
      <c r="W1816">
        <v>9999</v>
      </c>
      <c r="X1816" t="s">
        <v>38</v>
      </c>
      <c r="Y1816">
        <v>1</v>
      </c>
      <c r="Z1816">
        <f>ROUND(Table_hqolymsql14p_BridgeInventoryLocation_BRIDGEUNDERLOCATIONS[[#This Row],[VCMIN]] / 100, 0) * 12 + MOD(Table_hqolymsql14p_BridgeInventoryLocation_BRIDGEUNDERLOCATIONS[[#This Row],[VCMIN]], 100)</f>
        <v>175</v>
      </c>
      <c r="AA1816">
        <f>Table_hqolymsql14p_BridgeInventoryLocation_BRIDGEUNDERLOCATIONS[[#This Row],[VCMIN_Inches]]-3</f>
        <v>172</v>
      </c>
      <c r="AB1816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817" spans="1:28" x14ac:dyDescent="0.3">
      <c r="A1817">
        <v>1816</v>
      </c>
      <c r="B1817" t="s">
        <v>1437</v>
      </c>
      <c r="C1817" t="s">
        <v>1438</v>
      </c>
      <c r="D1817" t="s">
        <v>2314</v>
      </c>
      <c r="E1817">
        <v>0.54</v>
      </c>
      <c r="G1817">
        <v>0</v>
      </c>
      <c r="H1817" t="s">
        <v>45</v>
      </c>
      <c r="I1817">
        <v>0.01</v>
      </c>
      <c r="J1817" t="s">
        <v>34</v>
      </c>
      <c r="K1817">
        <v>47.289574000000002</v>
      </c>
      <c r="L1817">
        <v>-122.306358</v>
      </c>
      <c r="M1817" t="s">
        <v>262</v>
      </c>
      <c r="N1817" t="s">
        <v>113</v>
      </c>
      <c r="O1817" t="s">
        <v>48</v>
      </c>
      <c r="P1817">
        <v>206</v>
      </c>
      <c r="Q1817">
        <v>1506</v>
      </c>
      <c r="R1817">
        <v>1502</v>
      </c>
      <c r="S1817">
        <v>1506</v>
      </c>
      <c r="T1817">
        <v>1502</v>
      </c>
      <c r="U1817">
        <v>1508</v>
      </c>
      <c r="V1817">
        <v>1503</v>
      </c>
      <c r="W1817">
        <v>9999</v>
      </c>
      <c r="X1817" t="s">
        <v>38</v>
      </c>
      <c r="Y1817">
        <v>1</v>
      </c>
      <c r="Z1817">
        <f>ROUND(Table_hqolymsql14p_BridgeInventoryLocation_BRIDGEUNDERLOCATIONS[[#This Row],[VCMIN]] / 100, 0) * 12 + MOD(Table_hqolymsql14p_BridgeInventoryLocation_BRIDGEUNDERLOCATIONS[[#This Row],[VCMIN]], 100)</f>
        <v>182</v>
      </c>
      <c r="AA1817">
        <f>Table_hqolymsql14p_BridgeInventoryLocation_BRIDGEUNDERLOCATIONS[[#This Row],[VCMIN_Inches]]-3</f>
        <v>179</v>
      </c>
      <c r="AB1817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818" spans="1:28" x14ac:dyDescent="0.3">
      <c r="A1818">
        <v>1817</v>
      </c>
      <c r="B1818" t="s">
        <v>4526</v>
      </c>
      <c r="C1818" t="s">
        <v>4527</v>
      </c>
      <c r="D1818" t="s">
        <v>2314</v>
      </c>
      <c r="E1818">
        <v>13.85</v>
      </c>
      <c r="G1818">
        <v>0</v>
      </c>
      <c r="H1818" t="s">
        <v>4528</v>
      </c>
      <c r="I1818">
        <v>13.85</v>
      </c>
      <c r="J1818" t="s">
        <v>34</v>
      </c>
      <c r="K1818">
        <v>48.997847</v>
      </c>
      <c r="L1818">
        <v>-122.75202</v>
      </c>
      <c r="M1818" t="s">
        <v>4529</v>
      </c>
      <c r="N1818" t="s">
        <v>113</v>
      </c>
      <c r="O1818" t="s">
        <v>4530</v>
      </c>
      <c r="P1818">
        <v>158</v>
      </c>
      <c r="Q1818">
        <v>1701</v>
      </c>
      <c r="R1818">
        <v>1609</v>
      </c>
      <c r="S1818">
        <v>1701</v>
      </c>
      <c r="T1818">
        <v>1609</v>
      </c>
      <c r="W1818">
        <v>9999</v>
      </c>
      <c r="X1818" t="s">
        <v>38</v>
      </c>
      <c r="Y1818">
        <v>1</v>
      </c>
      <c r="Z1818">
        <f>ROUND(Table_hqolymsql14p_BridgeInventoryLocation_BRIDGEUNDERLOCATIONS[[#This Row],[VCMIN]] / 100, 0) * 12 + MOD(Table_hqolymsql14p_BridgeInventoryLocation_BRIDGEUNDERLOCATIONS[[#This Row],[VCMIN]], 100)</f>
        <v>201</v>
      </c>
      <c r="AA1818">
        <f>Table_hqolymsql14p_BridgeInventoryLocation_BRIDGEUNDERLOCATIONS[[#This Row],[VCMIN_Inches]]-3</f>
        <v>198</v>
      </c>
      <c r="AB181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819" spans="1:28" x14ac:dyDescent="0.3">
      <c r="A1819">
        <v>1818</v>
      </c>
      <c r="B1819" t="s">
        <v>1982</v>
      </c>
      <c r="C1819" t="s">
        <v>1983</v>
      </c>
      <c r="D1819" t="s">
        <v>2314</v>
      </c>
      <c r="E1819">
        <v>171.56</v>
      </c>
      <c r="G1819">
        <v>0</v>
      </c>
      <c r="H1819" t="s">
        <v>110</v>
      </c>
      <c r="I1819">
        <v>171.5</v>
      </c>
      <c r="J1819" t="s">
        <v>34</v>
      </c>
      <c r="K1819">
        <v>47.690269999999998</v>
      </c>
      <c r="L1819">
        <v>-122.328919</v>
      </c>
      <c r="M1819" t="s">
        <v>1984</v>
      </c>
      <c r="N1819" t="s">
        <v>1985</v>
      </c>
      <c r="O1819" t="s">
        <v>113</v>
      </c>
      <c r="P1819">
        <v>416</v>
      </c>
      <c r="Q1819">
        <v>1911</v>
      </c>
      <c r="R1819">
        <v>1807</v>
      </c>
      <c r="S1819">
        <v>1911</v>
      </c>
      <c r="T1819">
        <v>1807</v>
      </c>
      <c r="U1819">
        <v>1806</v>
      </c>
      <c r="V1819">
        <v>1609</v>
      </c>
      <c r="W1819">
        <v>9999</v>
      </c>
      <c r="X1819" t="s">
        <v>38</v>
      </c>
      <c r="Y1819">
        <v>1</v>
      </c>
      <c r="Z1819">
        <f>ROUND(Table_hqolymsql14p_BridgeInventoryLocation_BRIDGEUNDERLOCATIONS[[#This Row],[VCMIN]] / 100, 0) * 12 + MOD(Table_hqolymsql14p_BridgeInventoryLocation_BRIDGEUNDERLOCATIONS[[#This Row],[VCMIN]], 100)</f>
        <v>223</v>
      </c>
      <c r="AA1819">
        <f>Table_hqolymsql14p_BridgeInventoryLocation_BRIDGEUNDERLOCATIONS[[#This Row],[VCMIN_Inches]]-3</f>
        <v>220</v>
      </c>
      <c r="AB1819">
        <f>(TRUNC((Table_hqolymsql14p_BridgeInventoryLocation_BRIDGEUNDERLOCATIONS[[#This Row],[Reported Inches]]/12))*100) + MOD(Table_hqolymsql14p_BridgeInventoryLocation_BRIDGEUNDERLOCATIONS[[#This Row],[Reported Inches]], 12)</f>
        <v>1804</v>
      </c>
    </row>
    <row r="1820" spans="1:28" x14ac:dyDescent="0.3">
      <c r="A1820">
        <v>1819</v>
      </c>
      <c r="B1820" t="s">
        <v>2027</v>
      </c>
      <c r="C1820" t="s">
        <v>2028</v>
      </c>
      <c r="D1820" t="s">
        <v>2314</v>
      </c>
      <c r="E1820">
        <v>0.19</v>
      </c>
      <c r="G1820">
        <v>0</v>
      </c>
      <c r="H1820" t="s">
        <v>4198</v>
      </c>
      <c r="I1820">
        <v>0.19</v>
      </c>
      <c r="J1820" t="s">
        <v>34</v>
      </c>
      <c r="K1820">
        <v>47.163226000000002</v>
      </c>
      <c r="L1820">
        <v>-122.480003</v>
      </c>
      <c r="M1820" t="s">
        <v>4531</v>
      </c>
      <c r="N1820" t="s">
        <v>76</v>
      </c>
      <c r="O1820" t="s">
        <v>113</v>
      </c>
      <c r="P1820">
        <v>211</v>
      </c>
      <c r="Q1820">
        <v>1603</v>
      </c>
      <c r="R1820">
        <v>1602</v>
      </c>
      <c r="U1820">
        <v>1603</v>
      </c>
      <c r="V1820">
        <v>1602</v>
      </c>
      <c r="W1820">
        <v>9999</v>
      </c>
      <c r="X1820" t="s">
        <v>239</v>
      </c>
      <c r="Y1820">
        <v>1</v>
      </c>
      <c r="Z1820">
        <f>ROUND(Table_hqolymsql14p_BridgeInventoryLocation_BRIDGEUNDERLOCATIONS[[#This Row],[VCMIN]] / 100, 0) * 12 + MOD(Table_hqolymsql14p_BridgeInventoryLocation_BRIDGEUNDERLOCATIONS[[#This Row],[VCMIN]], 100)</f>
        <v>194</v>
      </c>
      <c r="AA1820">
        <f>Table_hqolymsql14p_BridgeInventoryLocation_BRIDGEUNDERLOCATIONS[[#This Row],[VCMIN_Inches]]-3</f>
        <v>191</v>
      </c>
      <c r="AB182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821" spans="1:28" x14ac:dyDescent="0.3">
      <c r="A1821">
        <v>1820</v>
      </c>
      <c r="B1821" t="s">
        <v>2023</v>
      </c>
      <c r="C1821" t="s">
        <v>2024</v>
      </c>
      <c r="D1821" t="s">
        <v>2314</v>
      </c>
      <c r="E1821">
        <v>0.27800000000000002</v>
      </c>
      <c r="G1821">
        <v>0</v>
      </c>
      <c r="H1821" t="s">
        <v>3100</v>
      </c>
      <c r="I1821">
        <v>0.28000000000000003</v>
      </c>
      <c r="J1821" t="s">
        <v>34</v>
      </c>
      <c r="K1821">
        <v>47.626052000000001</v>
      </c>
      <c r="L1821">
        <v>-122.32902300000001</v>
      </c>
      <c r="M1821" t="s">
        <v>4532</v>
      </c>
      <c r="N1821" t="s">
        <v>2026</v>
      </c>
      <c r="O1821" t="s">
        <v>113</v>
      </c>
      <c r="P1821">
        <v>1215</v>
      </c>
      <c r="Q1821">
        <v>4900</v>
      </c>
      <c r="R1821">
        <v>4900</v>
      </c>
      <c r="S1821">
        <v>4900</v>
      </c>
      <c r="T1821">
        <v>4900</v>
      </c>
      <c r="W1821">
        <v>9999</v>
      </c>
      <c r="X1821" t="s">
        <v>3106</v>
      </c>
      <c r="Y1821">
        <v>1</v>
      </c>
      <c r="Z1821">
        <f>ROUND(Table_hqolymsql14p_BridgeInventoryLocation_BRIDGEUNDERLOCATIONS[[#This Row],[VCMIN]] / 100, 0) * 12 + MOD(Table_hqolymsql14p_BridgeInventoryLocation_BRIDGEUNDERLOCATIONS[[#This Row],[VCMIN]], 100)</f>
        <v>588</v>
      </c>
      <c r="AA1821">
        <f>Table_hqolymsql14p_BridgeInventoryLocation_BRIDGEUNDERLOCATIONS[[#This Row],[VCMIN_Inches]]-3</f>
        <v>585</v>
      </c>
      <c r="AB1821">
        <f>(TRUNC((Table_hqolymsql14p_BridgeInventoryLocation_BRIDGEUNDERLOCATIONS[[#This Row],[Reported Inches]]/12))*100) + MOD(Table_hqolymsql14p_BridgeInventoryLocation_BRIDGEUNDERLOCATIONS[[#This Row],[Reported Inches]], 12)</f>
        <v>4809</v>
      </c>
    </row>
    <row r="1822" spans="1:28" x14ac:dyDescent="0.3">
      <c r="A1822">
        <v>1821</v>
      </c>
      <c r="B1822" t="s">
        <v>2589</v>
      </c>
      <c r="C1822" t="s">
        <v>2590</v>
      </c>
      <c r="D1822" t="s">
        <v>2314</v>
      </c>
      <c r="E1822">
        <v>157.4</v>
      </c>
      <c r="G1822">
        <v>0</v>
      </c>
      <c r="H1822" t="s">
        <v>110</v>
      </c>
      <c r="I1822">
        <v>157.34</v>
      </c>
      <c r="J1822" t="s">
        <v>34</v>
      </c>
      <c r="K1822">
        <v>47.499352000000002</v>
      </c>
      <c r="L1822">
        <v>-122.27361000000001</v>
      </c>
      <c r="M1822" t="s">
        <v>583</v>
      </c>
      <c r="N1822" t="s">
        <v>36</v>
      </c>
      <c r="O1822" t="s">
        <v>113</v>
      </c>
      <c r="P1822">
        <v>450</v>
      </c>
      <c r="Q1822">
        <v>1907</v>
      </c>
      <c r="R1822">
        <v>1808</v>
      </c>
      <c r="S1822">
        <v>1907</v>
      </c>
      <c r="T1822">
        <v>1808</v>
      </c>
      <c r="U1822">
        <v>1708</v>
      </c>
      <c r="V1822">
        <v>1610</v>
      </c>
      <c r="W1822">
        <v>9999</v>
      </c>
      <c r="X1822" t="s">
        <v>38</v>
      </c>
      <c r="Y1822">
        <v>1</v>
      </c>
      <c r="Z1822">
        <f>ROUND(Table_hqolymsql14p_BridgeInventoryLocation_BRIDGEUNDERLOCATIONS[[#This Row],[VCMIN]] / 100, 0) * 12 + MOD(Table_hqolymsql14p_BridgeInventoryLocation_BRIDGEUNDERLOCATIONS[[#This Row],[VCMIN]], 100)</f>
        <v>224</v>
      </c>
      <c r="AA1822">
        <f>Table_hqolymsql14p_BridgeInventoryLocation_BRIDGEUNDERLOCATIONS[[#This Row],[VCMIN_Inches]]-3</f>
        <v>221</v>
      </c>
      <c r="AB1822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823" spans="1:28" x14ac:dyDescent="0.3">
      <c r="A1823">
        <v>1822</v>
      </c>
      <c r="B1823" t="s">
        <v>2479</v>
      </c>
      <c r="C1823" t="s">
        <v>2480</v>
      </c>
      <c r="D1823" t="s">
        <v>2314</v>
      </c>
      <c r="E1823">
        <v>86.411000000000001</v>
      </c>
      <c r="G1823">
        <v>0</v>
      </c>
      <c r="H1823" t="s">
        <v>110</v>
      </c>
      <c r="I1823">
        <v>86.34</v>
      </c>
      <c r="J1823" t="s">
        <v>34</v>
      </c>
      <c r="K1823">
        <v>46.77561</v>
      </c>
      <c r="L1823">
        <v>-122.999004</v>
      </c>
      <c r="M1823" t="s">
        <v>2481</v>
      </c>
      <c r="N1823" t="s">
        <v>2482</v>
      </c>
      <c r="O1823" t="s">
        <v>2483</v>
      </c>
      <c r="P1823">
        <v>357</v>
      </c>
      <c r="Q1823">
        <v>2202</v>
      </c>
      <c r="R1823">
        <v>2201</v>
      </c>
      <c r="S1823">
        <v>2202</v>
      </c>
      <c r="T1823">
        <v>2201</v>
      </c>
      <c r="U1823">
        <v>2210</v>
      </c>
      <c r="V1823">
        <v>2210</v>
      </c>
      <c r="W1823">
        <v>9999</v>
      </c>
      <c r="X1823" t="s">
        <v>38</v>
      </c>
      <c r="Y1823">
        <v>1</v>
      </c>
      <c r="Z1823">
        <f>ROUND(Table_hqolymsql14p_BridgeInventoryLocation_BRIDGEUNDERLOCATIONS[[#This Row],[VCMIN]] / 100, 0) * 12 + MOD(Table_hqolymsql14p_BridgeInventoryLocation_BRIDGEUNDERLOCATIONS[[#This Row],[VCMIN]], 100)</f>
        <v>265</v>
      </c>
      <c r="AA1823">
        <f>Table_hqolymsql14p_BridgeInventoryLocation_BRIDGEUNDERLOCATIONS[[#This Row],[VCMIN_Inches]]-3</f>
        <v>262</v>
      </c>
      <c r="AB1823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1824" spans="1:28" x14ac:dyDescent="0.3">
      <c r="A1824">
        <v>1823</v>
      </c>
      <c r="B1824" t="s">
        <v>263</v>
      </c>
      <c r="C1824" t="s">
        <v>264</v>
      </c>
      <c r="D1824" t="s">
        <v>2314</v>
      </c>
      <c r="E1824">
        <v>171.07</v>
      </c>
      <c r="G1824">
        <v>0</v>
      </c>
      <c r="H1824" t="s">
        <v>110</v>
      </c>
      <c r="I1824">
        <v>171.01</v>
      </c>
      <c r="J1824" t="s">
        <v>34</v>
      </c>
      <c r="K1824">
        <v>47.684339999999999</v>
      </c>
      <c r="L1824">
        <v>-122.322896</v>
      </c>
      <c r="M1824" t="s">
        <v>265</v>
      </c>
      <c r="N1824" t="s">
        <v>266</v>
      </c>
      <c r="O1824" t="s">
        <v>113</v>
      </c>
      <c r="P1824">
        <v>326</v>
      </c>
      <c r="Q1824">
        <v>2105</v>
      </c>
      <c r="R1824">
        <v>1706</v>
      </c>
      <c r="S1824">
        <v>2105</v>
      </c>
      <c r="T1824">
        <v>1706</v>
      </c>
      <c r="U1824">
        <v>1902</v>
      </c>
      <c r="V1824">
        <v>1707</v>
      </c>
      <c r="W1824">
        <v>9999</v>
      </c>
      <c r="X1824" t="s">
        <v>38</v>
      </c>
      <c r="Y1824">
        <v>1</v>
      </c>
      <c r="Z1824">
        <f>ROUND(Table_hqolymsql14p_BridgeInventoryLocation_BRIDGEUNDERLOCATIONS[[#This Row],[VCMIN]] / 100, 0) * 12 + MOD(Table_hqolymsql14p_BridgeInventoryLocation_BRIDGEUNDERLOCATIONS[[#This Row],[VCMIN]], 100)</f>
        <v>210</v>
      </c>
      <c r="AA1824">
        <f>Table_hqolymsql14p_BridgeInventoryLocation_BRIDGEUNDERLOCATIONS[[#This Row],[VCMIN_Inches]]-3</f>
        <v>207</v>
      </c>
      <c r="AB182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825" spans="1:28" x14ac:dyDescent="0.3">
      <c r="A1825">
        <v>1824</v>
      </c>
      <c r="B1825" t="s">
        <v>4357</v>
      </c>
      <c r="C1825" t="s">
        <v>4358</v>
      </c>
      <c r="D1825" t="s">
        <v>2314</v>
      </c>
      <c r="E1825">
        <v>0.12</v>
      </c>
      <c r="G1825">
        <v>0</v>
      </c>
      <c r="H1825" t="s">
        <v>2896</v>
      </c>
      <c r="I1825">
        <v>0.12</v>
      </c>
      <c r="J1825" t="s">
        <v>34</v>
      </c>
      <c r="K1825">
        <v>47.681297999999998</v>
      </c>
      <c r="L1825">
        <v>-122.320526</v>
      </c>
      <c r="M1825" t="s">
        <v>4533</v>
      </c>
      <c r="N1825" t="s">
        <v>4360</v>
      </c>
      <c r="O1825" t="s">
        <v>4361</v>
      </c>
      <c r="P1825">
        <v>424</v>
      </c>
      <c r="Q1825">
        <v>2202</v>
      </c>
      <c r="R1825">
        <v>2202</v>
      </c>
      <c r="S1825">
        <v>2202</v>
      </c>
      <c r="T1825">
        <v>2202</v>
      </c>
      <c r="W1825">
        <v>9999</v>
      </c>
      <c r="X1825" t="s">
        <v>239</v>
      </c>
      <c r="Y1825">
        <v>1</v>
      </c>
      <c r="Z1825">
        <f>ROUND(Table_hqolymsql14p_BridgeInventoryLocation_BRIDGEUNDERLOCATIONS[[#This Row],[VCMIN]] / 100, 0) * 12 + MOD(Table_hqolymsql14p_BridgeInventoryLocation_BRIDGEUNDERLOCATIONS[[#This Row],[VCMIN]], 100)</f>
        <v>266</v>
      </c>
      <c r="AA1825">
        <f>Table_hqolymsql14p_BridgeInventoryLocation_BRIDGEUNDERLOCATIONS[[#This Row],[VCMIN_Inches]]-3</f>
        <v>263</v>
      </c>
      <c r="AB1825">
        <f>(TRUNC((Table_hqolymsql14p_BridgeInventoryLocation_BRIDGEUNDERLOCATIONS[[#This Row],[Reported Inches]]/12))*100) + MOD(Table_hqolymsql14p_BridgeInventoryLocation_BRIDGEUNDERLOCATIONS[[#This Row],[Reported Inches]], 12)</f>
        <v>2111</v>
      </c>
    </row>
    <row r="1826" spans="1:28" x14ac:dyDescent="0.3">
      <c r="A1826">
        <v>1825</v>
      </c>
      <c r="B1826" t="s">
        <v>759</v>
      </c>
      <c r="C1826" t="s">
        <v>760</v>
      </c>
      <c r="D1826" t="s">
        <v>2314</v>
      </c>
      <c r="E1826">
        <v>2.5000000000000001E-2</v>
      </c>
      <c r="G1826">
        <v>0</v>
      </c>
      <c r="H1826" t="s">
        <v>2370</v>
      </c>
      <c r="I1826">
        <v>0.02</v>
      </c>
      <c r="J1826" t="s">
        <v>34</v>
      </c>
      <c r="K1826">
        <v>47.611128000000001</v>
      </c>
      <c r="L1826">
        <v>-122.33135</v>
      </c>
      <c r="M1826" t="s">
        <v>4534</v>
      </c>
      <c r="N1826" t="s">
        <v>762</v>
      </c>
      <c r="O1826" t="s">
        <v>113</v>
      </c>
      <c r="P1826">
        <v>859</v>
      </c>
      <c r="Q1826">
        <v>1611</v>
      </c>
      <c r="R1826">
        <v>1511</v>
      </c>
      <c r="U1826">
        <v>1611</v>
      </c>
      <c r="V1826">
        <v>1511</v>
      </c>
      <c r="W1826">
        <v>9999</v>
      </c>
      <c r="X1826" t="s">
        <v>645</v>
      </c>
      <c r="Y1826">
        <v>1</v>
      </c>
      <c r="Z1826">
        <f>ROUND(Table_hqolymsql14p_BridgeInventoryLocation_BRIDGEUNDERLOCATIONS[[#This Row],[VCMIN]] / 100, 0) * 12 + MOD(Table_hqolymsql14p_BridgeInventoryLocation_BRIDGEUNDERLOCATIONS[[#This Row],[VCMIN]], 100)</f>
        <v>191</v>
      </c>
      <c r="AA1826">
        <f>Table_hqolymsql14p_BridgeInventoryLocation_BRIDGEUNDERLOCATIONS[[#This Row],[VCMIN_Inches]]-3</f>
        <v>188</v>
      </c>
      <c r="AB1826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827" spans="1:28" x14ac:dyDescent="0.3">
      <c r="A1827">
        <v>1826</v>
      </c>
      <c r="B1827" t="s">
        <v>951</v>
      </c>
      <c r="C1827" t="s">
        <v>952</v>
      </c>
      <c r="D1827" t="s">
        <v>2314</v>
      </c>
      <c r="E1827">
        <v>23.72</v>
      </c>
      <c r="G1827">
        <v>0</v>
      </c>
      <c r="H1827" t="s">
        <v>229</v>
      </c>
      <c r="I1827">
        <v>22.4</v>
      </c>
      <c r="J1827" t="s">
        <v>34</v>
      </c>
      <c r="K1827">
        <v>47.412104999999997</v>
      </c>
      <c r="L1827">
        <v>-122.22046400000001</v>
      </c>
      <c r="M1827" t="s">
        <v>953</v>
      </c>
      <c r="N1827" t="s">
        <v>954</v>
      </c>
      <c r="O1827" t="s">
        <v>955</v>
      </c>
      <c r="P1827">
        <v>317</v>
      </c>
      <c r="Q1827">
        <v>1803</v>
      </c>
      <c r="R1827">
        <v>1803</v>
      </c>
      <c r="S1827">
        <v>1803</v>
      </c>
      <c r="T1827">
        <v>1803</v>
      </c>
      <c r="U1827">
        <v>1609</v>
      </c>
      <c r="V1827">
        <v>1609</v>
      </c>
      <c r="W1827">
        <v>9999</v>
      </c>
      <c r="X1827" t="s">
        <v>38</v>
      </c>
      <c r="Y1827">
        <v>1</v>
      </c>
      <c r="Z1827">
        <f>ROUND(Table_hqolymsql14p_BridgeInventoryLocation_BRIDGEUNDERLOCATIONS[[#This Row],[VCMIN]] / 100, 0) * 12 + MOD(Table_hqolymsql14p_BridgeInventoryLocation_BRIDGEUNDERLOCATIONS[[#This Row],[VCMIN]], 100)</f>
        <v>219</v>
      </c>
      <c r="AA1827">
        <f>Table_hqolymsql14p_BridgeInventoryLocation_BRIDGEUNDERLOCATIONS[[#This Row],[VCMIN_Inches]]-3</f>
        <v>216</v>
      </c>
      <c r="AB1827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1828" spans="1:28" x14ac:dyDescent="0.3">
      <c r="A1828">
        <v>1827</v>
      </c>
      <c r="B1828" t="s">
        <v>638</v>
      </c>
      <c r="C1828" t="s">
        <v>639</v>
      </c>
      <c r="D1828" t="s">
        <v>2314</v>
      </c>
      <c r="E1828">
        <v>0.20200000000000001</v>
      </c>
      <c r="G1828">
        <v>0</v>
      </c>
      <c r="H1828" t="s">
        <v>4535</v>
      </c>
      <c r="I1828">
        <v>0.2</v>
      </c>
      <c r="J1828" t="s">
        <v>34</v>
      </c>
      <c r="K1828">
        <v>47.241134000000002</v>
      </c>
      <c r="L1828">
        <v>-122.357024</v>
      </c>
      <c r="M1828" t="s">
        <v>4536</v>
      </c>
      <c r="N1828" t="s">
        <v>640</v>
      </c>
      <c r="O1828" t="s">
        <v>113</v>
      </c>
      <c r="P1828">
        <v>321</v>
      </c>
      <c r="Q1828">
        <v>1611</v>
      </c>
      <c r="R1828">
        <v>1611</v>
      </c>
      <c r="U1828">
        <v>1611</v>
      </c>
      <c r="V1828">
        <v>1611</v>
      </c>
      <c r="W1828">
        <v>9999</v>
      </c>
      <c r="X1828" t="s">
        <v>239</v>
      </c>
      <c r="Y1828">
        <v>1</v>
      </c>
      <c r="Z1828">
        <f>ROUND(Table_hqolymsql14p_BridgeInventoryLocation_BRIDGEUNDERLOCATIONS[[#This Row],[VCMIN]] / 100, 0) * 12 + MOD(Table_hqolymsql14p_BridgeInventoryLocation_BRIDGEUNDERLOCATIONS[[#This Row],[VCMIN]], 100)</f>
        <v>203</v>
      </c>
      <c r="AA1828">
        <f>Table_hqolymsql14p_BridgeInventoryLocation_BRIDGEUNDERLOCATIONS[[#This Row],[VCMIN_Inches]]-3</f>
        <v>200</v>
      </c>
      <c r="AB1828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829" spans="1:28" x14ac:dyDescent="0.3">
      <c r="A1829">
        <v>1828</v>
      </c>
      <c r="B1829" t="s">
        <v>4367</v>
      </c>
      <c r="C1829" t="s">
        <v>4368</v>
      </c>
      <c r="D1829" t="s">
        <v>2314</v>
      </c>
      <c r="E1829">
        <v>2.7E-2</v>
      </c>
      <c r="G1829">
        <v>0</v>
      </c>
      <c r="H1829" t="s">
        <v>4537</v>
      </c>
      <c r="I1829">
        <v>0.03</v>
      </c>
      <c r="J1829" t="s">
        <v>34</v>
      </c>
      <c r="K1829">
        <v>47.652718</v>
      </c>
      <c r="L1829">
        <v>-117.413265</v>
      </c>
      <c r="M1829" t="s">
        <v>4370</v>
      </c>
      <c r="N1829" t="s">
        <v>37</v>
      </c>
      <c r="O1829" t="s">
        <v>4371</v>
      </c>
      <c r="P1829">
        <v>2765</v>
      </c>
      <c r="Q1829">
        <v>1907</v>
      </c>
      <c r="R1829">
        <v>1903</v>
      </c>
      <c r="S1829">
        <v>1907</v>
      </c>
      <c r="T1829">
        <v>1903</v>
      </c>
      <c r="W1829">
        <v>9999</v>
      </c>
      <c r="X1829" t="s">
        <v>239</v>
      </c>
      <c r="Y1829">
        <v>1</v>
      </c>
      <c r="Z1829">
        <f>ROUND(Table_hqolymsql14p_BridgeInventoryLocation_BRIDGEUNDERLOCATIONS[[#This Row],[VCMIN]] / 100, 0) * 12 + MOD(Table_hqolymsql14p_BridgeInventoryLocation_BRIDGEUNDERLOCATIONS[[#This Row],[VCMIN]], 100)</f>
        <v>231</v>
      </c>
      <c r="AA1829">
        <f>Table_hqolymsql14p_BridgeInventoryLocation_BRIDGEUNDERLOCATIONS[[#This Row],[VCMIN_Inches]]-3</f>
        <v>228</v>
      </c>
      <c r="AB1829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830" spans="1:28" x14ac:dyDescent="0.3">
      <c r="A1830">
        <v>1829</v>
      </c>
      <c r="B1830" t="s">
        <v>3098</v>
      </c>
      <c r="C1830" t="s">
        <v>3099</v>
      </c>
      <c r="D1830" t="s">
        <v>2314</v>
      </c>
      <c r="E1830">
        <v>0.28000000000000003</v>
      </c>
      <c r="G1830">
        <v>0</v>
      </c>
      <c r="H1830" t="s">
        <v>2934</v>
      </c>
      <c r="I1830">
        <v>0.28000000000000003</v>
      </c>
      <c r="J1830" t="s">
        <v>34</v>
      </c>
      <c r="K1830">
        <v>47.626168999999997</v>
      </c>
      <c r="L1830">
        <v>-122.329207</v>
      </c>
      <c r="M1830" t="s">
        <v>4538</v>
      </c>
      <c r="N1830" t="s">
        <v>3102</v>
      </c>
      <c r="O1830" t="s">
        <v>3103</v>
      </c>
      <c r="P1830">
        <v>125</v>
      </c>
      <c r="Q1830">
        <v>1700</v>
      </c>
      <c r="R1830">
        <v>1700</v>
      </c>
      <c r="U1830">
        <v>1700</v>
      </c>
      <c r="V1830">
        <v>1700</v>
      </c>
      <c r="W1830">
        <v>9999</v>
      </c>
      <c r="X1830" t="s">
        <v>38</v>
      </c>
      <c r="Y1830">
        <v>1</v>
      </c>
      <c r="Z1830">
        <f>ROUND(Table_hqolymsql14p_BridgeInventoryLocation_BRIDGEUNDERLOCATIONS[[#This Row],[VCMIN]] / 100, 0) * 12 + MOD(Table_hqolymsql14p_BridgeInventoryLocation_BRIDGEUNDERLOCATIONS[[#This Row],[VCMIN]], 100)</f>
        <v>204</v>
      </c>
      <c r="AA1830">
        <f>Table_hqolymsql14p_BridgeInventoryLocation_BRIDGEUNDERLOCATIONS[[#This Row],[VCMIN_Inches]]-3</f>
        <v>201</v>
      </c>
      <c r="AB183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831" spans="1:28" x14ac:dyDescent="0.3">
      <c r="A1831">
        <v>1830</v>
      </c>
      <c r="B1831" t="s">
        <v>2436</v>
      </c>
      <c r="C1831" t="s">
        <v>2437</v>
      </c>
      <c r="D1831" t="s">
        <v>2314</v>
      </c>
      <c r="E1831">
        <v>91.9</v>
      </c>
      <c r="G1831">
        <v>0</v>
      </c>
      <c r="H1831" t="s">
        <v>33</v>
      </c>
      <c r="I1831">
        <v>93.62</v>
      </c>
      <c r="J1831" t="s">
        <v>34</v>
      </c>
      <c r="K1831">
        <v>47.114412000000002</v>
      </c>
      <c r="L1831">
        <v>-120.79078800000001</v>
      </c>
      <c r="M1831" t="s">
        <v>2438</v>
      </c>
      <c r="N1831" t="s">
        <v>2439</v>
      </c>
      <c r="O1831" t="s">
        <v>37</v>
      </c>
      <c r="P1831">
        <v>266</v>
      </c>
      <c r="Q1831">
        <v>1705</v>
      </c>
      <c r="R1831">
        <v>1705</v>
      </c>
      <c r="S1831">
        <v>1705</v>
      </c>
      <c r="T1831">
        <v>1705</v>
      </c>
      <c r="U1831">
        <v>1608</v>
      </c>
      <c r="V1831">
        <v>1607</v>
      </c>
      <c r="W1831">
        <v>9999</v>
      </c>
      <c r="X1831" t="s">
        <v>38</v>
      </c>
      <c r="Y1831">
        <v>1</v>
      </c>
      <c r="Z1831">
        <f>ROUND(Table_hqolymsql14p_BridgeInventoryLocation_BRIDGEUNDERLOCATIONS[[#This Row],[VCMIN]] / 100, 0) * 12 + MOD(Table_hqolymsql14p_BridgeInventoryLocation_BRIDGEUNDERLOCATIONS[[#This Row],[VCMIN]], 100)</f>
        <v>209</v>
      </c>
      <c r="AA1831">
        <f>Table_hqolymsql14p_BridgeInventoryLocation_BRIDGEUNDERLOCATIONS[[#This Row],[VCMIN_Inches]]-3</f>
        <v>206</v>
      </c>
      <c r="AB1831">
        <f>(TRUNC((Table_hqolymsql14p_BridgeInventoryLocation_BRIDGEUNDERLOCATIONS[[#This Row],[Reported Inches]]/12))*100) + MOD(Table_hqolymsql14p_BridgeInventoryLocation_BRIDGEUNDERLOCATIONS[[#This Row],[Reported Inches]], 12)</f>
        <v>1702</v>
      </c>
    </row>
    <row r="1832" spans="1:28" x14ac:dyDescent="0.3">
      <c r="A1832">
        <v>1831</v>
      </c>
      <c r="B1832" t="s">
        <v>2004</v>
      </c>
      <c r="C1832" t="s">
        <v>2005</v>
      </c>
      <c r="D1832" t="s">
        <v>2314</v>
      </c>
      <c r="E1832">
        <v>0.09</v>
      </c>
      <c r="G1832">
        <v>0</v>
      </c>
      <c r="H1832" t="s">
        <v>4539</v>
      </c>
      <c r="I1832">
        <v>0.09</v>
      </c>
      <c r="J1832" t="s">
        <v>34</v>
      </c>
      <c r="K1832">
        <v>47.524990000000003</v>
      </c>
      <c r="L1832">
        <v>-122.333738</v>
      </c>
      <c r="M1832" t="s">
        <v>4540</v>
      </c>
      <c r="N1832" t="s">
        <v>161</v>
      </c>
      <c r="O1832" t="s">
        <v>530</v>
      </c>
      <c r="P1832">
        <v>463</v>
      </c>
      <c r="Q1832">
        <v>2804</v>
      </c>
      <c r="R1832">
        <v>2804</v>
      </c>
      <c r="U1832">
        <v>2804</v>
      </c>
      <c r="V1832">
        <v>2804</v>
      </c>
      <c r="W1832">
        <v>9999</v>
      </c>
      <c r="X1832" t="s">
        <v>89</v>
      </c>
      <c r="Y1832">
        <v>1</v>
      </c>
      <c r="Z1832">
        <f>ROUND(Table_hqolymsql14p_BridgeInventoryLocation_BRIDGEUNDERLOCATIONS[[#This Row],[VCMIN]] / 100, 0) * 12 + MOD(Table_hqolymsql14p_BridgeInventoryLocation_BRIDGEUNDERLOCATIONS[[#This Row],[VCMIN]], 100)</f>
        <v>340</v>
      </c>
      <c r="AA1832">
        <f>Table_hqolymsql14p_BridgeInventoryLocation_BRIDGEUNDERLOCATIONS[[#This Row],[VCMIN_Inches]]-3</f>
        <v>337</v>
      </c>
      <c r="AB1832">
        <f>(TRUNC((Table_hqolymsql14p_BridgeInventoryLocation_BRIDGEUNDERLOCATIONS[[#This Row],[Reported Inches]]/12))*100) + MOD(Table_hqolymsql14p_BridgeInventoryLocation_BRIDGEUNDERLOCATIONS[[#This Row],[Reported Inches]], 12)</f>
        <v>2801</v>
      </c>
    </row>
    <row r="1833" spans="1:28" x14ac:dyDescent="0.3">
      <c r="A1833">
        <v>1832</v>
      </c>
      <c r="B1833" t="s">
        <v>781</v>
      </c>
      <c r="C1833" t="s">
        <v>782</v>
      </c>
      <c r="D1833" t="s">
        <v>2314</v>
      </c>
      <c r="E1833">
        <v>164.017</v>
      </c>
      <c r="G1833">
        <v>0</v>
      </c>
      <c r="H1833" t="s">
        <v>110</v>
      </c>
      <c r="I1833">
        <v>163.96</v>
      </c>
      <c r="J1833" t="s">
        <v>34</v>
      </c>
      <c r="K1833">
        <v>47.586086999999999</v>
      </c>
      <c r="L1833">
        <v>-122.320076</v>
      </c>
      <c r="M1833" t="s">
        <v>783</v>
      </c>
      <c r="N1833" t="s">
        <v>784</v>
      </c>
      <c r="O1833" t="s">
        <v>113</v>
      </c>
      <c r="P1833">
        <v>771</v>
      </c>
      <c r="Q1833">
        <v>2104</v>
      </c>
      <c r="R1833">
        <v>1610</v>
      </c>
      <c r="S1833">
        <v>2104</v>
      </c>
      <c r="T1833">
        <v>1610</v>
      </c>
      <c r="U1833">
        <v>3103</v>
      </c>
      <c r="V1833">
        <v>2603</v>
      </c>
      <c r="W1833">
        <v>9999</v>
      </c>
      <c r="X1833" t="s">
        <v>38</v>
      </c>
      <c r="Y1833">
        <v>1</v>
      </c>
      <c r="Z1833">
        <f>ROUND(Table_hqolymsql14p_BridgeInventoryLocation_BRIDGEUNDERLOCATIONS[[#This Row],[VCMIN]] / 100, 0) * 12 + MOD(Table_hqolymsql14p_BridgeInventoryLocation_BRIDGEUNDERLOCATIONS[[#This Row],[VCMIN]], 100)</f>
        <v>202</v>
      </c>
      <c r="AA1833">
        <f>Table_hqolymsql14p_BridgeInventoryLocation_BRIDGEUNDERLOCATIONS[[#This Row],[VCMIN_Inches]]-3</f>
        <v>199</v>
      </c>
      <c r="AB183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834" spans="1:28" x14ac:dyDescent="0.3">
      <c r="A1834">
        <v>1833</v>
      </c>
      <c r="B1834" t="s">
        <v>600</v>
      </c>
      <c r="C1834" t="s">
        <v>601</v>
      </c>
      <c r="D1834" t="s">
        <v>2314</v>
      </c>
      <c r="E1834">
        <v>0.35</v>
      </c>
      <c r="G1834">
        <v>0</v>
      </c>
      <c r="H1834" t="s">
        <v>4541</v>
      </c>
      <c r="I1834">
        <v>0.35</v>
      </c>
      <c r="J1834" t="s">
        <v>34</v>
      </c>
      <c r="K1834">
        <v>47.580705000000002</v>
      </c>
      <c r="L1834">
        <v>-122.17777599999999</v>
      </c>
      <c r="M1834" t="s">
        <v>4263</v>
      </c>
      <c r="N1834" t="s">
        <v>603</v>
      </c>
      <c r="O1834" t="s">
        <v>604</v>
      </c>
      <c r="P1834">
        <v>617</v>
      </c>
      <c r="Q1834">
        <v>2003</v>
      </c>
      <c r="R1834">
        <v>2003</v>
      </c>
      <c r="S1834">
        <v>2003</v>
      </c>
      <c r="T1834">
        <v>2003</v>
      </c>
      <c r="W1834">
        <v>9999</v>
      </c>
      <c r="X1834" t="s">
        <v>239</v>
      </c>
      <c r="Y1834">
        <v>1</v>
      </c>
      <c r="Z1834">
        <f>ROUND(Table_hqolymsql14p_BridgeInventoryLocation_BRIDGEUNDERLOCATIONS[[#This Row],[VCMIN]] / 100, 0) * 12 + MOD(Table_hqolymsql14p_BridgeInventoryLocation_BRIDGEUNDERLOCATIONS[[#This Row],[VCMIN]], 100)</f>
        <v>243</v>
      </c>
      <c r="AA1834">
        <f>Table_hqolymsql14p_BridgeInventoryLocation_BRIDGEUNDERLOCATIONS[[#This Row],[VCMIN_Inches]]-3</f>
        <v>240</v>
      </c>
      <c r="AB1834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1835" spans="1:28" x14ac:dyDescent="0.3">
      <c r="A1835">
        <v>1834</v>
      </c>
      <c r="B1835" t="s">
        <v>96</v>
      </c>
      <c r="C1835" t="s">
        <v>97</v>
      </c>
      <c r="D1835" t="s">
        <v>2314</v>
      </c>
      <c r="E1835">
        <v>0.34</v>
      </c>
      <c r="G1835">
        <v>0</v>
      </c>
      <c r="H1835" t="s">
        <v>98</v>
      </c>
      <c r="I1835">
        <v>0.34</v>
      </c>
      <c r="J1835" t="s">
        <v>34</v>
      </c>
      <c r="K1835">
        <v>47.462589000000001</v>
      </c>
      <c r="L1835">
        <v>-122.258335</v>
      </c>
      <c r="M1835" t="s">
        <v>99</v>
      </c>
      <c r="N1835" t="s">
        <v>100</v>
      </c>
      <c r="O1835" t="s">
        <v>101</v>
      </c>
      <c r="P1835">
        <v>205</v>
      </c>
      <c r="Q1835">
        <v>2105</v>
      </c>
      <c r="R1835">
        <v>2105</v>
      </c>
      <c r="S1835">
        <v>2105</v>
      </c>
      <c r="T1835">
        <v>2105</v>
      </c>
      <c r="U1835">
        <v>2506</v>
      </c>
      <c r="V1835">
        <v>2307</v>
      </c>
      <c r="W1835">
        <v>9999</v>
      </c>
      <c r="X1835" t="s">
        <v>38</v>
      </c>
      <c r="Y1835">
        <v>1</v>
      </c>
      <c r="Z1835">
        <f>ROUND(Table_hqolymsql14p_BridgeInventoryLocation_BRIDGEUNDERLOCATIONS[[#This Row],[VCMIN]] / 100, 0) * 12 + MOD(Table_hqolymsql14p_BridgeInventoryLocation_BRIDGEUNDERLOCATIONS[[#This Row],[VCMIN]], 100)</f>
        <v>257</v>
      </c>
      <c r="AA1835">
        <f>Table_hqolymsql14p_BridgeInventoryLocation_BRIDGEUNDERLOCATIONS[[#This Row],[VCMIN_Inches]]-3</f>
        <v>254</v>
      </c>
      <c r="AB1835">
        <f>(TRUNC((Table_hqolymsql14p_BridgeInventoryLocation_BRIDGEUNDERLOCATIONS[[#This Row],[Reported Inches]]/12))*100) + MOD(Table_hqolymsql14p_BridgeInventoryLocation_BRIDGEUNDERLOCATIONS[[#This Row],[Reported Inches]], 12)</f>
        <v>2102</v>
      </c>
    </row>
    <row r="1836" spans="1:28" x14ac:dyDescent="0.3">
      <c r="A1836">
        <v>1835</v>
      </c>
      <c r="B1836" t="s">
        <v>4542</v>
      </c>
      <c r="C1836" t="s">
        <v>4543</v>
      </c>
      <c r="D1836" t="s">
        <v>2314</v>
      </c>
      <c r="E1836">
        <v>71.891000000000005</v>
      </c>
      <c r="G1836">
        <v>0</v>
      </c>
      <c r="H1836" t="s">
        <v>397</v>
      </c>
      <c r="I1836">
        <v>71.790000000000006</v>
      </c>
      <c r="J1836" t="s">
        <v>34</v>
      </c>
      <c r="K1836">
        <v>47.769244</v>
      </c>
      <c r="L1836">
        <v>-120.984278</v>
      </c>
      <c r="M1836" t="s">
        <v>1516</v>
      </c>
      <c r="N1836" t="s">
        <v>169</v>
      </c>
      <c r="O1836" t="s">
        <v>1518</v>
      </c>
      <c r="P1836">
        <v>143</v>
      </c>
      <c r="Q1836">
        <v>1502</v>
      </c>
      <c r="R1836">
        <v>1502</v>
      </c>
      <c r="S1836">
        <v>1502</v>
      </c>
      <c r="T1836">
        <v>1502</v>
      </c>
      <c r="W1836">
        <v>9999</v>
      </c>
      <c r="X1836" t="s">
        <v>38</v>
      </c>
      <c r="Y1836">
        <v>1</v>
      </c>
      <c r="Z1836">
        <f>ROUND(Table_hqolymsql14p_BridgeInventoryLocation_BRIDGEUNDERLOCATIONS[[#This Row],[VCMIN]] / 100, 0) * 12 + MOD(Table_hqolymsql14p_BridgeInventoryLocation_BRIDGEUNDERLOCATIONS[[#This Row],[VCMIN]], 100)</f>
        <v>182</v>
      </c>
      <c r="AA1836">
        <f>Table_hqolymsql14p_BridgeInventoryLocation_BRIDGEUNDERLOCATIONS[[#This Row],[VCMIN_Inches]]-3</f>
        <v>179</v>
      </c>
      <c r="AB1836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1837" spans="1:28" x14ac:dyDescent="0.3">
      <c r="A1837">
        <v>1836</v>
      </c>
      <c r="B1837" t="s">
        <v>789</v>
      </c>
      <c r="C1837" t="s">
        <v>790</v>
      </c>
      <c r="D1837" t="s">
        <v>2314</v>
      </c>
      <c r="E1837">
        <v>33.21</v>
      </c>
      <c r="G1837">
        <v>0</v>
      </c>
      <c r="H1837" t="s">
        <v>92</v>
      </c>
      <c r="I1837">
        <v>33.24</v>
      </c>
      <c r="J1837" t="s">
        <v>34</v>
      </c>
      <c r="K1837">
        <v>46.605155000000003</v>
      </c>
      <c r="L1837">
        <v>-120.486029</v>
      </c>
      <c r="M1837" t="s">
        <v>791</v>
      </c>
      <c r="N1837" t="s">
        <v>792</v>
      </c>
      <c r="O1837" t="s">
        <v>95</v>
      </c>
      <c r="P1837">
        <v>256</v>
      </c>
      <c r="Q1837">
        <v>1510</v>
      </c>
      <c r="R1837">
        <v>1510</v>
      </c>
      <c r="S1837">
        <v>1510</v>
      </c>
      <c r="T1837">
        <v>1510</v>
      </c>
      <c r="U1837">
        <v>1604</v>
      </c>
      <c r="V1837">
        <v>1604</v>
      </c>
      <c r="W1837">
        <v>9999</v>
      </c>
      <c r="X1837" t="s">
        <v>38</v>
      </c>
      <c r="Y1837">
        <v>1</v>
      </c>
      <c r="Z1837">
        <f>ROUND(Table_hqolymsql14p_BridgeInventoryLocation_BRIDGEUNDERLOCATIONS[[#This Row],[VCMIN]] / 100, 0) * 12 + MOD(Table_hqolymsql14p_BridgeInventoryLocation_BRIDGEUNDERLOCATIONS[[#This Row],[VCMIN]], 100)</f>
        <v>190</v>
      </c>
      <c r="AA1837">
        <f>Table_hqolymsql14p_BridgeInventoryLocation_BRIDGEUNDERLOCATIONS[[#This Row],[VCMIN_Inches]]-3</f>
        <v>187</v>
      </c>
      <c r="AB1837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838" spans="1:28" x14ac:dyDescent="0.3">
      <c r="A1838">
        <v>1837</v>
      </c>
      <c r="B1838" t="s">
        <v>1404</v>
      </c>
      <c r="C1838" t="s">
        <v>1405</v>
      </c>
      <c r="D1838" t="s">
        <v>2314</v>
      </c>
      <c r="E1838">
        <v>110.47</v>
      </c>
      <c r="G1838">
        <v>0</v>
      </c>
      <c r="H1838" t="s">
        <v>110</v>
      </c>
      <c r="I1838">
        <v>110.4</v>
      </c>
      <c r="J1838" t="s">
        <v>34</v>
      </c>
      <c r="K1838">
        <v>47.058225999999998</v>
      </c>
      <c r="L1838">
        <v>-122.796959</v>
      </c>
      <c r="M1838" t="s">
        <v>1406</v>
      </c>
      <c r="N1838" t="s">
        <v>1407</v>
      </c>
      <c r="O1838" t="s">
        <v>113</v>
      </c>
      <c r="P1838">
        <v>356</v>
      </c>
      <c r="Q1838">
        <v>1806</v>
      </c>
      <c r="R1838">
        <v>1708</v>
      </c>
      <c r="S1838">
        <v>1806</v>
      </c>
      <c r="T1838">
        <v>1708</v>
      </c>
      <c r="U1838">
        <v>2403</v>
      </c>
      <c r="V1838">
        <v>2403</v>
      </c>
      <c r="W1838">
        <v>9999</v>
      </c>
      <c r="X1838" t="s">
        <v>38</v>
      </c>
      <c r="Y1838">
        <v>1</v>
      </c>
      <c r="Z1838">
        <f>ROUND(Table_hqolymsql14p_BridgeInventoryLocation_BRIDGEUNDERLOCATIONS[[#This Row],[VCMIN]] / 100, 0) * 12 + MOD(Table_hqolymsql14p_BridgeInventoryLocation_BRIDGEUNDERLOCATIONS[[#This Row],[VCMIN]], 100)</f>
        <v>212</v>
      </c>
      <c r="AA1838">
        <f>Table_hqolymsql14p_BridgeInventoryLocation_BRIDGEUNDERLOCATIONS[[#This Row],[VCMIN_Inches]]-3</f>
        <v>209</v>
      </c>
      <c r="AB1838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839" spans="1:28" x14ac:dyDescent="0.3">
      <c r="A1839">
        <v>1838</v>
      </c>
      <c r="B1839" t="s">
        <v>944</v>
      </c>
      <c r="C1839" t="s">
        <v>945</v>
      </c>
      <c r="D1839" t="s">
        <v>2314</v>
      </c>
      <c r="E1839">
        <v>12.41</v>
      </c>
      <c r="G1839">
        <v>0</v>
      </c>
      <c r="H1839" t="s">
        <v>296</v>
      </c>
      <c r="I1839">
        <v>12.4</v>
      </c>
      <c r="J1839" t="s">
        <v>34</v>
      </c>
      <c r="K1839">
        <v>45.58052</v>
      </c>
      <c r="L1839">
        <v>-122.428257</v>
      </c>
      <c r="M1839" t="s">
        <v>946</v>
      </c>
      <c r="N1839" t="s">
        <v>947</v>
      </c>
      <c r="O1839" t="s">
        <v>298</v>
      </c>
      <c r="P1839">
        <v>235</v>
      </c>
      <c r="Q1839">
        <v>1711</v>
      </c>
      <c r="R1839">
        <v>1704</v>
      </c>
      <c r="S1839">
        <v>1711</v>
      </c>
      <c r="T1839">
        <v>1704</v>
      </c>
      <c r="U1839">
        <v>1702</v>
      </c>
      <c r="V1839">
        <v>1605</v>
      </c>
      <c r="W1839">
        <v>9999</v>
      </c>
      <c r="X1839" t="s">
        <v>38</v>
      </c>
      <c r="Y1839">
        <v>1</v>
      </c>
      <c r="Z1839">
        <f>ROUND(Table_hqolymsql14p_BridgeInventoryLocation_BRIDGEUNDERLOCATIONS[[#This Row],[VCMIN]] / 100, 0) * 12 + MOD(Table_hqolymsql14p_BridgeInventoryLocation_BRIDGEUNDERLOCATIONS[[#This Row],[VCMIN]], 100)</f>
        <v>208</v>
      </c>
      <c r="AA1839">
        <f>Table_hqolymsql14p_BridgeInventoryLocation_BRIDGEUNDERLOCATIONS[[#This Row],[VCMIN_Inches]]-3</f>
        <v>205</v>
      </c>
      <c r="AB1839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840" spans="1:28" x14ac:dyDescent="0.3">
      <c r="A1840">
        <v>1839</v>
      </c>
      <c r="B1840" t="s">
        <v>4544</v>
      </c>
      <c r="C1840" t="s">
        <v>4545</v>
      </c>
      <c r="D1840" t="s">
        <v>2314</v>
      </c>
      <c r="E1840">
        <v>0.26100000000000001</v>
      </c>
      <c r="G1840">
        <v>0</v>
      </c>
      <c r="H1840" t="s">
        <v>4546</v>
      </c>
      <c r="I1840">
        <v>0.26</v>
      </c>
      <c r="J1840" t="s">
        <v>34</v>
      </c>
      <c r="K1840">
        <v>47.579917000000002</v>
      </c>
      <c r="L1840">
        <v>-122.170937</v>
      </c>
      <c r="M1840" t="s">
        <v>4547</v>
      </c>
      <c r="N1840" t="s">
        <v>4548</v>
      </c>
      <c r="O1840" t="s">
        <v>4549</v>
      </c>
      <c r="P1840">
        <v>82</v>
      </c>
      <c r="Q1840">
        <v>1606</v>
      </c>
      <c r="R1840">
        <v>1606</v>
      </c>
      <c r="S1840">
        <v>1606</v>
      </c>
      <c r="T1840">
        <v>1606</v>
      </c>
      <c r="W1840">
        <v>9999</v>
      </c>
      <c r="X1840" t="s">
        <v>38</v>
      </c>
      <c r="Y1840">
        <v>1</v>
      </c>
      <c r="Z1840">
        <f>ROUND(Table_hqolymsql14p_BridgeInventoryLocation_BRIDGEUNDERLOCATIONS[[#This Row],[VCMIN]] / 100, 0) * 12 + MOD(Table_hqolymsql14p_BridgeInventoryLocation_BRIDGEUNDERLOCATIONS[[#This Row],[VCMIN]], 100)</f>
        <v>198</v>
      </c>
      <c r="AA1840">
        <f>Table_hqolymsql14p_BridgeInventoryLocation_BRIDGEUNDERLOCATIONS[[#This Row],[VCMIN_Inches]]-3</f>
        <v>195</v>
      </c>
      <c r="AB184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841" spans="1:28" x14ac:dyDescent="0.3">
      <c r="A1841">
        <v>1840</v>
      </c>
      <c r="B1841" t="s">
        <v>4550</v>
      </c>
      <c r="C1841" t="s">
        <v>4551</v>
      </c>
      <c r="D1841" t="s">
        <v>2314</v>
      </c>
      <c r="E1841">
        <v>0.26700000000000002</v>
      </c>
      <c r="G1841">
        <v>0</v>
      </c>
      <c r="H1841" t="s">
        <v>2370</v>
      </c>
      <c r="I1841">
        <v>0.27</v>
      </c>
      <c r="J1841" t="s">
        <v>34</v>
      </c>
      <c r="K1841">
        <v>47.607680999999999</v>
      </c>
      <c r="L1841">
        <v>-122.331074</v>
      </c>
      <c r="M1841" t="s">
        <v>4552</v>
      </c>
      <c r="N1841" t="s">
        <v>4553</v>
      </c>
      <c r="O1841" t="s">
        <v>4554</v>
      </c>
      <c r="P1841">
        <v>177</v>
      </c>
      <c r="Q1841">
        <v>1710</v>
      </c>
      <c r="R1841">
        <v>1710</v>
      </c>
      <c r="U1841">
        <v>1710</v>
      </c>
      <c r="V1841">
        <v>1710</v>
      </c>
      <c r="W1841">
        <v>9999</v>
      </c>
      <c r="X1841" t="s">
        <v>38</v>
      </c>
      <c r="Y1841">
        <v>1</v>
      </c>
      <c r="Z1841">
        <f>ROUND(Table_hqolymsql14p_BridgeInventoryLocation_BRIDGEUNDERLOCATIONS[[#This Row],[VCMIN]] / 100, 0) * 12 + MOD(Table_hqolymsql14p_BridgeInventoryLocation_BRIDGEUNDERLOCATIONS[[#This Row],[VCMIN]], 100)</f>
        <v>214</v>
      </c>
      <c r="AA1841">
        <f>Table_hqolymsql14p_BridgeInventoryLocation_BRIDGEUNDERLOCATIONS[[#This Row],[VCMIN_Inches]]-3</f>
        <v>211</v>
      </c>
      <c r="AB1841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842" spans="1:28" x14ac:dyDescent="0.3">
      <c r="A1842">
        <v>1841</v>
      </c>
      <c r="B1842" t="s">
        <v>2529</v>
      </c>
      <c r="C1842" t="s">
        <v>2530</v>
      </c>
      <c r="D1842" t="s">
        <v>2314</v>
      </c>
      <c r="E1842">
        <v>276.92</v>
      </c>
      <c r="G1842">
        <v>0</v>
      </c>
      <c r="H1842" t="s">
        <v>33</v>
      </c>
      <c r="I1842">
        <v>279.20999999999998</v>
      </c>
      <c r="J1842" t="s">
        <v>34</v>
      </c>
      <c r="K1842">
        <v>47.645437000000001</v>
      </c>
      <c r="L1842">
        <v>-117.45384799999999</v>
      </c>
      <c r="M1842" t="s">
        <v>437</v>
      </c>
      <c r="N1842" t="s">
        <v>2531</v>
      </c>
      <c r="O1842" t="s">
        <v>37</v>
      </c>
      <c r="P1842">
        <v>220</v>
      </c>
      <c r="Q1842">
        <v>2311</v>
      </c>
      <c r="R1842">
        <v>2210</v>
      </c>
      <c r="S1842">
        <v>2311</v>
      </c>
      <c r="T1842">
        <v>2210</v>
      </c>
      <c r="U1842">
        <v>2300</v>
      </c>
      <c r="V1842">
        <v>2210</v>
      </c>
      <c r="W1842">
        <v>9999</v>
      </c>
      <c r="X1842" t="s">
        <v>38</v>
      </c>
      <c r="Y1842">
        <v>1</v>
      </c>
      <c r="Z1842">
        <f>ROUND(Table_hqolymsql14p_BridgeInventoryLocation_BRIDGEUNDERLOCATIONS[[#This Row],[VCMIN]] / 100, 0) * 12 + MOD(Table_hqolymsql14p_BridgeInventoryLocation_BRIDGEUNDERLOCATIONS[[#This Row],[VCMIN]], 100)</f>
        <v>274</v>
      </c>
      <c r="AA1842">
        <f>Table_hqolymsql14p_BridgeInventoryLocation_BRIDGEUNDERLOCATIONS[[#This Row],[VCMIN_Inches]]-3</f>
        <v>271</v>
      </c>
      <c r="AB1842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1843" spans="1:28" x14ac:dyDescent="0.3">
      <c r="A1843">
        <v>1842</v>
      </c>
      <c r="B1843" t="s">
        <v>4555</v>
      </c>
      <c r="C1843" t="s">
        <v>4556</v>
      </c>
      <c r="D1843" t="s">
        <v>2314</v>
      </c>
      <c r="E1843">
        <v>10.09</v>
      </c>
      <c r="G1843">
        <v>0</v>
      </c>
      <c r="H1843" t="s">
        <v>3303</v>
      </c>
      <c r="I1843">
        <v>10.09</v>
      </c>
      <c r="J1843" t="s">
        <v>34</v>
      </c>
      <c r="K1843">
        <v>48.238804999999999</v>
      </c>
      <c r="L1843">
        <v>-122.240762</v>
      </c>
      <c r="M1843" t="s">
        <v>3304</v>
      </c>
      <c r="N1843" t="s">
        <v>113</v>
      </c>
      <c r="O1843" t="s">
        <v>4557</v>
      </c>
      <c r="P1843">
        <v>135</v>
      </c>
      <c r="Q1843">
        <v>1608</v>
      </c>
      <c r="R1843">
        <v>1602</v>
      </c>
      <c r="S1843">
        <v>1608</v>
      </c>
      <c r="T1843">
        <v>1602</v>
      </c>
      <c r="W1843">
        <v>9999</v>
      </c>
      <c r="X1843" t="s">
        <v>38</v>
      </c>
      <c r="Y1843">
        <v>1</v>
      </c>
      <c r="Z1843">
        <f>ROUND(Table_hqolymsql14p_BridgeInventoryLocation_BRIDGEUNDERLOCATIONS[[#This Row],[VCMIN]] / 100, 0) * 12 + MOD(Table_hqolymsql14p_BridgeInventoryLocation_BRIDGEUNDERLOCATIONS[[#This Row],[VCMIN]], 100)</f>
        <v>194</v>
      </c>
      <c r="AA1843">
        <f>Table_hqolymsql14p_BridgeInventoryLocation_BRIDGEUNDERLOCATIONS[[#This Row],[VCMIN_Inches]]-3</f>
        <v>191</v>
      </c>
      <c r="AB1843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844" spans="1:28" x14ac:dyDescent="0.3">
      <c r="A1844">
        <v>1843</v>
      </c>
      <c r="B1844" t="s">
        <v>4558</v>
      </c>
      <c r="C1844" t="s">
        <v>4559</v>
      </c>
      <c r="D1844" t="s">
        <v>2314</v>
      </c>
      <c r="E1844">
        <v>0</v>
      </c>
      <c r="G1844">
        <v>0</v>
      </c>
      <c r="H1844" t="s">
        <v>98</v>
      </c>
      <c r="I1844">
        <v>0</v>
      </c>
      <c r="J1844" t="s">
        <v>34</v>
      </c>
      <c r="K1844">
        <v>47.461396999999998</v>
      </c>
      <c r="L1844">
        <v>-122.265097</v>
      </c>
      <c r="M1844" t="s">
        <v>4560</v>
      </c>
      <c r="N1844" t="s">
        <v>113</v>
      </c>
      <c r="O1844" t="s">
        <v>3082</v>
      </c>
      <c r="P1844">
        <v>146</v>
      </c>
      <c r="Q1844">
        <v>1700</v>
      </c>
      <c r="R1844">
        <v>1700</v>
      </c>
      <c r="S1844">
        <v>1700</v>
      </c>
      <c r="T1844">
        <v>1700</v>
      </c>
      <c r="W1844">
        <v>9999</v>
      </c>
      <c r="X1844" t="s">
        <v>38</v>
      </c>
      <c r="Y1844">
        <v>1</v>
      </c>
      <c r="Z1844">
        <f>ROUND(Table_hqolymsql14p_BridgeInventoryLocation_BRIDGEUNDERLOCATIONS[[#This Row],[VCMIN]] / 100, 0) * 12 + MOD(Table_hqolymsql14p_BridgeInventoryLocation_BRIDGEUNDERLOCATIONS[[#This Row],[VCMIN]], 100)</f>
        <v>204</v>
      </c>
      <c r="AA1844">
        <f>Table_hqolymsql14p_BridgeInventoryLocation_BRIDGEUNDERLOCATIONS[[#This Row],[VCMIN_Inches]]-3</f>
        <v>201</v>
      </c>
      <c r="AB184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845" spans="1:28" x14ac:dyDescent="0.3">
      <c r="A1845">
        <v>1844</v>
      </c>
      <c r="B1845" t="s">
        <v>1680</v>
      </c>
      <c r="C1845" t="s">
        <v>1681</v>
      </c>
      <c r="D1845" t="s">
        <v>2314</v>
      </c>
      <c r="E1845">
        <v>7.2999999999999995E-2</v>
      </c>
      <c r="G1845">
        <v>0</v>
      </c>
      <c r="H1845" t="s">
        <v>4546</v>
      </c>
      <c r="I1845">
        <v>7.0000000000000007E-2</v>
      </c>
      <c r="J1845" t="s">
        <v>34</v>
      </c>
      <c r="K1845">
        <v>47.580097000000002</v>
      </c>
      <c r="L1845">
        <v>-122.174864</v>
      </c>
      <c r="M1845" t="s">
        <v>4561</v>
      </c>
      <c r="N1845" t="s">
        <v>1682</v>
      </c>
      <c r="O1845" t="s">
        <v>988</v>
      </c>
      <c r="P1845">
        <v>454</v>
      </c>
      <c r="Q1845">
        <v>1608</v>
      </c>
      <c r="R1845">
        <v>1608</v>
      </c>
      <c r="S1845">
        <v>1608</v>
      </c>
      <c r="T1845">
        <v>1608</v>
      </c>
      <c r="W1845">
        <v>9999</v>
      </c>
      <c r="X1845" t="s">
        <v>89</v>
      </c>
      <c r="Y1845">
        <v>1</v>
      </c>
      <c r="Z1845">
        <f>ROUND(Table_hqolymsql14p_BridgeInventoryLocation_BRIDGEUNDERLOCATIONS[[#This Row],[VCMIN]] / 100, 0) * 12 + MOD(Table_hqolymsql14p_BridgeInventoryLocation_BRIDGEUNDERLOCATIONS[[#This Row],[VCMIN]], 100)</f>
        <v>200</v>
      </c>
      <c r="AA1845">
        <f>Table_hqolymsql14p_BridgeInventoryLocation_BRIDGEUNDERLOCATIONS[[#This Row],[VCMIN_Inches]]-3</f>
        <v>197</v>
      </c>
      <c r="AB1845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846" spans="1:28" x14ac:dyDescent="0.3">
      <c r="A1846">
        <v>1845</v>
      </c>
      <c r="B1846" t="s">
        <v>162</v>
      </c>
      <c r="C1846" t="s">
        <v>163</v>
      </c>
      <c r="D1846" t="s">
        <v>2314</v>
      </c>
      <c r="E1846">
        <v>119.22</v>
      </c>
      <c r="G1846">
        <v>0</v>
      </c>
      <c r="H1846" t="s">
        <v>33</v>
      </c>
      <c r="I1846">
        <v>120.94</v>
      </c>
      <c r="J1846" t="s">
        <v>34</v>
      </c>
      <c r="K1846">
        <v>46.956147999999999</v>
      </c>
      <c r="L1846">
        <v>-120.303895</v>
      </c>
      <c r="M1846" t="s">
        <v>164</v>
      </c>
      <c r="N1846" t="s">
        <v>165</v>
      </c>
      <c r="O1846" t="s">
        <v>37</v>
      </c>
      <c r="P1846">
        <v>678</v>
      </c>
      <c r="Q1846">
        <v>5000</v>
      </c>
      <c r="R1846">
        <v>5000</v>
      </c>
      <c r="S1846">
        <v>5000</v>
      </c>
      <c r="T1846">
        <v>5000</v>
      </c>
      <c r="U1846">
        <v>5000</v>
      </c>
      <c r="V1846">
        <v>5000</v>
      </c>
      <c r="W1846">
        <v>9999</v>
      </c>
      <c r="X1846" t="s">
        <v>38</v>
      </c>
      <c r="Y1846">
        <v>1</v>
      </c>
      <c r="Z1846">
        <f>ROUND(Table_hqolymsql14p_BridgeInventoryLocation_BRIDGEUNDERLOCATIONS[[#This Row],[VCMIN]] / 100, 0) * 12 + MOD(Table_hqolymsql14p_BridgeInventoryLocation_BRIDGEUNDERLOCATIONS[[#This Row],[VCMIN]], 100)</f>
        <v>600</v>
      </c>
      <c r="AA1846">
        <f>Table_hqolymsql14p_BridgeInventoryLocation_BRIDGEUNDERLOCATIONS[[#This Row],[VCMIN_Inches]]-3</f>
        <v>597</v>
      </c>
      <c r="AB1846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847" spans="1:28" x14ac:dyDescent="0.3">
      <c r="A1847">
        <v>1846</v>
      </c>
      <c r="B1847" t="s">
        <v>1910</v>
      </c>
      <c r="C1847" t="s">
        <v>1911</v>
      </c>
      <c r="D1847" t="s">
        <v>2314</v>
      </c>
      <c r="E1847">
        <v>173.691</v>
      </c>
      <c r="G1847">
        <v>0</v>
      </c>
      <c r="H1847" t="s">
        <v>33</v>
      </c>
      <c r="I1847">
        <v>175.41</v>
      </c>
      <c r="J1847" t="s">
        <v>34</v>
      </c>
      <c r="K1847">
        <v>47.103616000000002</v>
      </c>
      <c r="L1847">
        <v>-119.327853</v>
      </c>
      <c r="M1847" t="s">
        <v>1912</v>
      </c>
      <c r="N1847" t="s">
        <v>1913</v>
      </c>
      <c r="O1847" t="s">
        <v>37</v>
      </c>
      <c r="P1847">
        <v>200</v>
      </c>
      <c r="Q1847">
        <v>1701</v>
      </c>
      <c r="R1847">
        <v>1611</v>
      </c>
      <c r="S1847">
        <v>1701</v>
      </c>
      <c r="T1847">
        <v>1611</v>
      </c>
      <c r="U1847">
        <v>1605</v>
      </c>
      <c r="V1847">
        <v>1600</v>
      </c>
      <c r="W1847">
        <v>9999</v>
      </c>
      <c r="X1847" t="s">
        <v>38</v>
      </c>
      <c r="Y1847">
        <v>1</v>
      </c>
      <c r="Z1847">
        <f>ROUND(Table_hqolymsql14p_BridgeInventoryLocation_BRIDGEUNDERLOCATIONS[[#This Row],[VCMIN]] / 100, 0) * 12 + MOD(Table_hqolymsql14p_BridgeInventoryLocation_BRIDGEUNDERLOCATIONS[[#This Row],[VCMIN]], 100)</f>
        <v>203</v>
      </c>
      <c r="AA1847">
        <f>Table_hqolymsql14p_BridgeInventoryLocation_BRIDGEUNDERLOCATIONS[[#This Row],[VCMIN_Inches]]-3</f>
        <v>200</v>
      </c>
      <c r="AB184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848" spans="1:28" x14ac:dyDescent="0.3">
      <c r="A1848">
        <v>1847</v>
      </c>
      <c r="B1848" t="s">
        <v>1691</v>
      </c>
      <c r="C1848" t="s">
        <v>1692</v>
      </c>
      <c r="D1848" t="s">
        <v>2314</v>
      </c>
      <c r="E1848">
        <v>104.34</v>
      </c>
      <c r="G1848">
        <v>0</v>
      </c>
      <c r="H1848" t="s">
        <v>33</v>
      </c>
      <c r="I1848">
        <v>106.06</v>
      </c>
      <c r="J1848" t="s">
        <v>34</v>
      </c>
      <c r="K1848">
        <v>47.005716</v>
      </c>
      <c r="L1848">
        <v>-120.591123</v>
      </c>
      <c r="M1848" t="s">
        <v>1693</v>
      </c>
      <c r="N1848" t="s">
        <v>1694</v>
      </c>
      <c r="O1848" t="s">
        <v>1695</v>
      </c>
      <c r="P1848">
        <v>272</v>
      </c>
      <c r="Q1848">
        <v>1605</v>
      </c>
      <c r="R1848">
        <v>1605</v>
      </c>
      <c r="S1848">
        <v>1605</v>
      </c>
      <c r="T1848">
        <v>1605</v>
      </c>
      <c r="U1848">
        <v>1605</v>
      </c>
      <c r="V1848">
        <v>1605</v>
      </c>
      <c r="W1848">
        <v>9999</v>
      </c>
      <c r="X1848" t="s">
        <v>38</v>
      </c>
      <c r="Y1848">
        <v>1</v>
      </c>
      <c r="Z1848">
        <f>ROUND(Table_hqolymsql14p_BridgeInventoryLocation_BRIDGEUNDERLOCATIONS[[#This Row],[VCMIN]] / 100, 0) * 12 + MOD(Table_hqolymsql14p_BridgeInventoryLocation_BRIDGEUNDERLOCATIONS[[#This Row],[VCMIN]], 100)</f>
        <v>197</v>
      </c>
      <c r="AA1848">
        <f>Table_hqolymsql14p_BridgeInventoryLocation_BRIDGEUNDERLOCATIONS[[#This Row],[VCMIN_Inches]]-3</f>
        <v>194</v>
      </c>
      <c r="AB184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849" spans="1:28" x14ac:dyDescent="0.3">
      <c r="A1849">
        <v>1848</v>
      </c>
      <c r="B1849" t="s">
        <v>1190</v>
      </c>
      <c r="C1849" t="s">
        <v>1191</v>
      </c>
      <c r="D1849" t="s">
        <v>2314</v>
      </c>
      <c r="E1849">
        <v>1.1970000000000001</v>
      </c>
      <c r="G1849">
        <v>0</v>
      </c>
      <c r="H1849" t="s">
        <v>4252</v>
      </c>
      <c r="I1849">
        <v>1.2</v>
      </c>
      <c r="J1849" t="s">
        <v>34</v>
      </c>
      <c r="K1849">
        <v>47.592663999999999</v>
      </c>
      <c r="L1849">
        <v>-122.32126599999999</v>
      </c>
      <c r="M1849" t="s">
        <v>4077</v>
      </c>
      <c r="N1849" t="s">
        <v>422</v>
      </c>
      <c r="O1849" t="s">
        <v>113</v>
      </c>
      <c r="P1849">
        <v>1282</v>
      </c>
      <c r="Q1849">
        <v>4203</v>
      </c>
      <c r="R1849">
        <v>4203</v>
      </c>
      <c r="U1849">
        <v>4203</v>
      </c>
      <c r="V1849">
        <v>4203</v>
      </c>
      <c r="W1849">
        <v>9999</v>
      </c>
      <c r="X1849" t="s">
        <v>89</v>
      </c>
      <c r="Y1849">
        <v>1</v>
      </c>
      <c r="Z1849">
        <f>ROUND(Table_hqolymsql14p_BridgeInventoryLocation_BRIDGEUNDERLOCATIONS[[#This Row],[VCMIN]] / 100, 0) * 12 + MOD(Table_hqolymsql14p_BridgeInventoryLocation_BRIDGEUNDERLOCATIONS[[#This Row],[VCMIN]], 100)</f>
        <v>507</v>
      </c>
      <c r="AA1849">
        <f>Table_hqolymsql14p_BridgeInventoryLocation_BRIDGEUNDERLOCATIONS[[#This Row],[VCMIN_Inches]]-3</f>
        <v>504</v>
      </c>
      <c r="AB1849">
        <f>(TRUNC((Table_hqolymsql14p_BridgeInventoryLocation_BRIDGEUNDERLOCATIONS[[#This Row],[Reported Inches]]/12))*100) + MOD(Table_hqolymsql14p_BridgeInventoryLocation_BRIDGEUNDERLOCATIONS[[#This Row],[Reported Inches]], 12)</f>
        <v>4200</v>
      </c>
    </row>
    <row r="1850" spans="1:28" x14ac:dyDescent="0.3">
      <c r="A1850">
        <v>1849</v>
      </c>
      <c r="B1850" t="s">
        <v>4562</v>
      </c>
      <c r="C1850" t="s">
        <v>4563</v>
      </c>
      <c r="D1850" t="s">
        <v>2314</v>
      </c>
      <c r="E1850">
        <v>0.25700000000000001</v>
      </c>
      <c r="G1850">
        <v>0</v>
      </c>
      <c r="H1850" t="s">
        <v>4491</v>
      </c>
      <c r="I1850">
        <v>0.26</v>
      </c>
      <c r="J1850" t="s">
        <v>34</v>
      </c>
      <c r="K1850">
        <v>47.409896000000003</v>
      </c>
      <c r="L1850">
        <v>-120.293657</v>
      </c>
      <c r="M1850" t="s">
        <v>4564</v>
      </c>
      <c r="N1850" t="s">
        <v>4565</v>
      </c>
      <c r="O1850" t="s">
        <v>4566</v>
      </c>
      <c r="P1850">
        <v>1208</v>
      </c>
      <c r="Q1850">
        <v>1906</v>
      </c>
      <c r="R1850">
        <v>1802</v>
      </c>
      <c r="U1850">
        <v>1906</v>
      </c>
      <c r="V1850">
        <v>1802</v>
      </c>
      <c r="W1850">
        <v>1607</v>
      </c>
      <c r="X1850" t="s">
        <v>89</v>
      </c>
      <c r="Y1850">
        <v>1</v>
      </c>
      <c r="Z1850">
        <f>ROUND(Table_hqolymsql14p_BridgeInventoryLocation_BRIDGEUNDERLOCATIONS[[#This Row],[VCMIN]] / 100, 0) * 12 + MOD(Table_hqolymsql14p_BridgeInventoryLocation_BRIDGEUNDERLOCATIONS[[#This Row],[VCMIN]], 100)</f>
        <v>218</v>
      </c>
      <c r="AA1850">
        <f>Table_hqolymsql14p_BridgeInventoryLocation_BRIDGEUNDERLOCATIONS[[#This Row],[VCMIN_Inches]]-3</f>
        <v>215</v>
      </c>
      <c r="AB1850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1851" spans="1:28" x14ac:dyDescent="0.3">
      <c r="A1851">
        <v>1850</v>
      </c>
      <c r="B1851" t="s">
        <v>1332</v>
      </c>
      <c r="C1851" t="s">
        <v>1333</v>
      </c>
      <c r="D1851" t="s">
        <v>2314</v>
      </c>
      <c r="E1851">
        <v>0.19400000000000001</v>
      </c>
      <c r="G1851">
        <v>0</v>
      </c>
      <c r="H1851" t="s">
        <v>4567</v>
      </c>
      <c r="I1851">
        <v>0.19</v>
      </c>
      <c r="J1851" t="s">
        <v>34</v>
      </c>
      <c r="K1851">
        <v>47.661337000000003</v>
      </c>
      <c r="L1851">
        <v>-122.321761</v>
      </c>
      <c r="M1851" t="s">
        <v>4568</v>
      </c>
      <c r="N1851" t="s">
        <v>1335</v>
      </c>
      <c r="O1851" t="s">
        <v>113</v>
      </c>
      <c r="P1851">
        <v>241</v>
      </c>
      <c r="Q1851">
        <v>1409</v>
      </c>
      <c r="R1851">
        <v>1409</v>
      </c>
      <c r="S1851">
        <v>1409</v>
      </c>
      <c r="T1851">
        <v>1409</v>
      </c>
      <c r="W1851">
        <v>9999</v>
      </c>
      <c r="X1851" t="s">
        <v>239</v>
      </c>
      <c r="Y1851">
        <v>1</v>
      </c>
      <c r="Z1851">
        <f>ROUND(Table_hqolymsql14p_BridgeInventoryLocation_BRIDGEUNDERLOCATIONS[[#This Row],[VCMIN]] / 100, 0) * 12 + MOD(Table_hqolymsql14p_BridgeInventoryLocation_BRIDGEUNDERLOCATIONS[[#This Row],[VCMIN]], 100)</f>
        <v>177</v>
      </c>
      <c r="AA1851">
        <f>Table_hqolymsql14p_BridgeInventoryLocation_BRIDGEUNDERLOCATIONS[[#This Row],[VCMIN_Inches]]-3</f>
        <v>174</v>
      </c>
      <c r="AB1851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852" spans="1:28" x14ac:dyDescent="0.3">
      <c r="A1852">
        <v>1851</v>
      </c>
      <c r="B1852" t="s">
        <v>1608</v>
      </c>
      <c r="C1852" t="s">
        <v>1609</v>
      </c>
      <c r="D1852" t="s">
        <v>2314</v>
      </c>
      <c r="E1852">
        <v>0.02</v>
      </c>
      <c r="G1852">
        <v>0</v>
      </c>
      <c r="H1852" t="s">
        <v>4484</v>
      </c>
      <c r="I1852">
        <v>0.02</v>
      </c>
      <c r="J1852" t="s">
        <v>34</v>
      </c>
      <c r="K1852">
        <v>47.777545000000003</v>
      </c>
      <c r="L1852">
        <v>-122.31746699999999</v>
      </c>
      <c r="M1852" t="s">
        <v>4569</v>
      </c>
      <c r="N1852" t="s">
        <v>1611</v>
      </c>
      <c r="O1852" t="s">
        <v>1612</v>
      </c>
      <c r="P1852">
        <v>206</v>
      </c>
      <c r="Q1852">
        <v>1907</v>
      </c>
      <c r="R1852">
        <v>1904</v>
      </c>
      <c r="S1852">
        <v>1907</v>
      </c>
      <c r="T1852">
        <v>1904</v>
      </c>
      <c r="W1852">
        <v>9999</v>
      </c>
      <c r="X1852" t="s">
        <v>89</v>
      </c>
      <c r="Y1852">
        <v>1</v>
      </c>
      <c r="Z1852">
        <f>ROUND(Table_hqolymsql14p_BridgeInventoryLocation_BRIDGEUNDERLOCATIONS[[#This Row],[VCMIN]] / 100, 0) * 12 + MOD(Table_hqolymsql14p_BridgeInventoryLocation_BRIDGEUNDERLOCATIONS[[#This Row],[VCMIN]], 100)</f>
        <v>232</v>
      </c>
      <c r="AA1852">
        <f>Table_hqolymsql14p_BridgeInventoryLocation_BRIDGEUNDERLOCATIONS[[#This Row],[VCMIN_Inches]]-3</f>
        <v>229</v>
      </c>
      <c r="AB1852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1853" spans="1:28" x14ac:dyDescent="0.3">
      <c r="A1853">
        <v>1852</v>
      </c>
      <c r="B1853" t="s">
        <v>114</v>
      </c>
      <c r="C1853" t="s">
        <v>115</v>
      </c>
      <c r="D1853" t="s">
        <v>2314</v>
      </c>
      <c r="E1853">
        <v>0.16</v>
      </c>
      <c r="G1853">
        <v>0</v>
      </c>
      <c r="H1853" t="s">
        <v>2346</v>
      </c>
      <c r="I1853">
        <v>0.16</v>
      </c>
      <c r="J1853" t="s">
        <v>34</v>
      </c>
      <c r="K1853">
        <v>47.784872</v>
      </c>
      <c r="L1853">
        <v>-122.31682000000001</v>
      </c>
      <c r="M1853" t="s">
        <v>4570</v>
      </c>
      <c r="N1853" t="s">
        <v>117</v>
      </c>
      <c r="O1853" t="s">
        <v>113</v>
      </c>
      <c r="P1853">
        <v>318</v>
      </c>
      <c r="Q1853">
        <v>2307</v>
      </c>
      <c r="R1853">
        <v>2307</v>
      </c>
      <c r="U1853">
        <v>2307</v>
      </c>
      <c r="V1853">
        <v>2307</v>
      </c>
      <c r="W1853">
        <v>9999</v>
      </c>
      <c r="X1853" t="s">
        <v>239</v>
      </c>
      <c r="Y1853">
        <v>1</v>
      </c>
      <c r="Z1853">
        <f>ROUND(Table_hqolymsql14p_BridgeInventoryLocation_BRIDGEUNDERLOCATIONS[[#This Row],[VCMIN]] / 100, 0) * 12 + MOD(Table_hqolymsql14p_BridgeInventoryLocation_BRIDGEUNDERLOCATIONS[[#This Row],[VCMIN]], 100)</f>
        <v>283</v>
      </c>
      <c r="AA1853">
        <f>Table_hqolymsql14p_BridgeInventoryLocation_BRIDGEUNDERLOCATIONS[[#This Row],[VCMIN_Inches]]-3</f>
        <v>280</v>
      </c>
      <c r="AB1853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1854" spans="1:28" x14ac:dyDescent="0.3">
      <c r="A1854">
        <v>1853</v>
      </c>
      <c r="B1854" t="s">
        <v>1604</v>
      </c>
      <c r="C1854" t="s">
        <v>1605</v>
      </c>
      <c r="D1854" t="s">
        <v>2314</v>
      </c>
      <c r="E1854">
        <v>167.95</v>
      </c>
      <c r="G1854">
        <v>0</v>
      </c>
      <c r="H1854" t="s">
        <v>33</v>
      </c>
      <c r="I1854">
        <v>169.67</v>
      </c>
      <c r="J1854" t="s">
        <v>34</v>
      </c>
      <c r="K1854">
        <v>47.103966999999997</v>
      </c>
      <c r="L1854">
        <v>-119.449479</v>
      </c>
      <c r="M1854" t="s">
        <v>1606</v>
      </c>
      <c r="N1854" t="s">
        <v>1607</v>
      </c>
      <c r="O1854" t="s">
        <v>37</v>
      </c>
      <c r="P1854">
        <v>220</v>
      </c>
      <c r="Q1854">
        <v>1610</v>
      </c>
      <c r="R1854">
        <v>1606</v>
      </c>
      <c r="S1854">
        <v>1610</v>
      </c>
      <c r="T1854">
        <v>1606</v>
      </c>
      <c r="U1854">
        <v>1702</v>
      </c>
      <c r="V1854">
        <v>1608</v>
      </c>
      <c r="W1854">
        <v>9999</v>
      </c>
      <c r="X1854" t="s">
        <v>38</v>
      </c>
      <c r="Y1854">
        <v>1</v>
      </c>
      <c r="Z1854">
        <f>ROUND(Table_hqolymsql14p_BridgeInventoryLocation_BRIDGEUNDERLOCATIONS[[#This Row],[VCMIN]] / 100, 0) * 12 + MOD(Table_hqolymsql14p_BridgeInventoryLocation_BRIDGEUNDERLOCATIONS[[#This Row],[VCMIN]], 100)</f>
        <v>198</v>
      </c>
      <c r="AA1854">
        <f>Table_hqolymsql14p_BridgeInventoryLocation_BRIDGEUNDERLOCATIONS[[#This Row],[VCMIN_Inches]]-3</f>
        <v>195</v>
      </c>
      <c r="AB185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855" spans="1:28" x14ac:dyDescent="0.3">
      <c r="A1855">
        <v>1854</v>
      </c>
      <c r="B1855" t="s">
        <v>1386</v>
      </c>
      <c r="C1855" t="s">
        <v>1387</v>
      </c>
      <c r="D1855" t="s">
        <v>2314</v>
      </c>
      <c r="E1855">
        <v>163.04</v>
      </c>
      <c r="G1855">
        <v>0</v>
      </c>
      <c r="H1855" t="s">
        <v>110</v>
      </c>
      <c r="I1855">
        <v>162.97999999999999</v>
      </c>
      <c r="J1855" t="s">
        <v>34</v>
      </c>
      <c r="K1855">
        <v>47.572087000000003</v>
      </c>
      <c r="L1855">
        <v>-122.319863</v>
      </c>
      <c r="M1855" t="s">
        <v>539</v>
      </c>
      <c r="N1855" t="s">
        <v>540</v>
      </c>
      <c r="O1855" t="s">
        <v>113</v>
      </c>
      <c r="P1855">
        <v>284</v>
      </c>
      <c r="Q1855">
        <v>1907</v>
      </c>
      <c r="R1855">
        <v>1611</v>
      </c>
      <c r="S1855">
        <v>1907</v>
      </c>
      <c r="T1855">
        <v>1611</v>
      </c>
      <c r="U1855">
        <v>2503</v>
      </c>
      <c r="V1855">
        <v>2410</v>
      </c>
      <c r="W1855">
        <v>9999</v>
      </c>
      <c r="X1855" t="s">
        <v>38</v>
      </c>
      <c r="Y1855">
        <v>1</v>
      </c>
      <c r="Z1855">
        <f>ROUND(Table_hqolymsql14p_BridgeInventoryLocation_BRIDGEUNDERLOCATIONS[[#This Row],[VCMIN]] / 100, 0) * 12 + MOD(Table_hqolymsql14p_BridgeInventoryLocation_BRIDGEUNDERLOCATIONS[[#This Row],[VCMIN]], 100)</f>
        <v>203</v>
      </c>
      <c r="AA1855">
        <f>Table_hqolymsql14p_BridgeInventoryLocation_BRIDGEUNDERLOCATIONS[[#This Row],[VCMIN_Inches]]-3</f>
        <v>200</v>
      </c>
      <c r="AB1855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856" spans="1:28" x14ac:dyDescent="0.3">
      <c r="A1856">
        <v>1855</v>
      </c>
      <c r="B1856" t="s">
        <v>3004</v>
      </c>
      <c r="C1856" t="s">
        <v>3005</v>
      </c>
      <c r="D1856" t="s">
        <v>2314</v>
      </c>
      <c r="E1856">
        <v>2.0099999999999998</v>
      </c>
      <c r="G1856">
        <v>0</v>
      </c>
      <c r="H1856" t="s">
        <v>57</v>
      </c>
      <c r="I1856">
        <v>2.0099999999999998</v>
      </c>
      <c r="J1856" t="s">
        <v>34</v>
      </c>
      <c r="K1856">
        <v>47.391739000000001</v>
      </c>
      <c r="L1856">
        <v>-122.291105</v>
      </c>
      <c r="M1856" t="s">
        <v>1934</v>
      </c>
      <c r="N1856" t="s">
        <v>113</v>
      </c>
      <c r="O1856" t="s">
        <v>59</v>
      </c>
      <c r="P1856">
        <v>259</v>
      </c>
      <c r="Q1856">
        <v>1610</v>
      </c>
      <c r="R1856">
        <v>1610</v>
      </c>
      <c r="S1856">
        <v>1610</v>
      </c>
      <c r="T1856">
        <v>1610</v>
      </c>
      <c r="U1856">
        <v>1610</v>
      </c>
      <c r="V1856">
        <v>1610</v>
      </c>
      <c r="W1856">
        <v>9999</v>
      </c>
      <c r="X1856" t="s">
        <v>38</v>
      </c>
      <c r="Y1856">
        <v>1</v>
      </c>
      <c r="Z1856">
        <f>ROUND(Table_hqolymsql14p_BridgeInventoryLocation_BRIDGEUNDERLOCATIONS[[#This Row],[VCMIN]] / 100, 0) * 12 + MOD(Table_hqolymsql14p_BridgeInventoryLocation_BRIDGEUNDERLOCATIONS[[#This Row],[VCMIN]], 100)</f>
        <v>202</v>
      </c>
      <c r="AA1856">
        <f>Table_hqolymsql14p_BridgeInventoryLocation_BRIDGEUNDERLOCATIONS[[#This Row],[VCMIN_Inches]]-3</f>
        <v>199</v>
      </c>
      <c r="AB185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857" spans="1:28" x14ac:dyDescent="0.3">
      <c r="A1857">
        <v>1856</v>
      </c>
      <c r="B1857" t="s">
        <v>4571</v>
      </c>
      <c r="C1857" t="s">
        <v>4572</v>
      </c>
      <c r="D1857" t="s">
        <v>2314</v>
      </c>
      <c r="E1857">
        <v>0</v>
      </c>
      <c r="G1857">
        <v>0</v>
      </c>
      <c r="H1857" t="s">
        <v>2798</v>
      </c>
      <c r="I1857">
        <v>0</v>
      </c>
      <c r="J1857" t="s">
        <v>89</v>
      </c>
      <c r="K1857">
        <v>47.977701000000003</v>
      </c>
      <c r="L1857">
        <v>-122.13766800000001</v>
      </c>
      <c r="M1857" t="s">
        <v>4573</v>
      </c>
      <c r="N1857" t="s">
        <v>616</v>
      </c>
      <c r="O1857" t="s">
        <v>4574</v>
      </c>
      <c r="P1857">
        <v>2081</v>
      </c>
      <c r="Q1857">
        <v>1704</v>
      </c>
      <c r="R1857">
        <v>1604</v>
      </c>
      <c r="S1857">
        <v>1704</v>
      </c>
      <c r="T1857">
        <v>1604</v>
      </c>
      <c r="W1857">
        <v>9999</v>
      </c>
      <c r="X1857" t="s">
        <v>38</v>
      </c>
      <c r="Y1857">
        <v>1</v>
      </c>
      <c r="Z1857">
        <f>ROUND(Table_hqolymsql14p_BridgeInventoryLocation_BRIDGEUNDERLOCATIONS[[#This Row],[VCMIN]] / 100, 0) * 12 + MOD(Table_hqolymsql14p_BridgeInventoryLocation_BRIDGEUNDERLOCATIONS[[#This Row],[VCMIN]], 100)</f>
        <v>196</v>
      </c>
      <c r="AA1857">
        <f>Table_hqolymsql14p_BridgeInventoryLocation_BRIDGEUNDERLOCATIONS[[#This Row],[VCMIN_Inches]]-3</f>
        <v>193</v>
      </c>
      <c r="AB1857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858" spans="1:28" x14ac:dyDescent="0.3">
      <c r="A1858">
        <v>1857</v>
      </c>
      <c r="B1858" t="s">
        <v>1356</v>
      </c>
      <c r="C1858" t="s">
        <v>1357</v>
      </c>
      <c r="D1858" t="s">
        <v>2314</v>
      </c>
      <c r="E1858">
        <v>0.29499999999999998</v>
      </c>
      <c r="G1858">
        <v>0</v>
      </c>
      <c r="H1858" t="s">
        <v>4575</v>
      </c>
      <c r="I1858">
        <v>0.3</v>
      </c>
      <c r="J1858" t="s">
        <v>34</v>
      </c>
      <c r="K1858">
        <v>47.526823999999998</v>
      </c>
      <c r="L1858">
        <v>-122.33334600000001</v>
      </c>
      <c r="M1858" t="s">
        <v>4576</v>
      </c>
      <c r="N1858" t="s">
        <v>1359</v>
      </c>
      <c r="O1858" t="s">
        <v>161</v>
      </c>
      <c r="P1858">
        <v>333</v>
      </c>
      <c r="Q1858">
        <v>1609</v>
      </c>
      <c r="R1858">
        <v>1609</v>
      </c>
      <c r="S1858">
        <v>1609</v>
      </c>
      <c r="T1858">
        <v>1609</v>
      </c>
      <c r="W1858">
        <v>9999</v>
      </c>
      <c r="X1858" t="s">
        <v>89</v>
      </c>
      <c r="Y1858">
        <v>1</v>
      </c>
      <c r="Z1858">
        <f>ROUND(Table_hqolymsql14p_BridgeInventoryLocation_BRIDGEUNDERLOCATIONS[[#This Row],[VCMIN]] / 100, 0) * 12 + MOD(Table_hqolymsql14p_BridgeInventoryLocation_BRIDGEUNDERLOCATIONS[[#This Row],[VCMIN]], 100)</f>
        <v>201</v>
      </c>
      <c r="AA1858">
        <f>Table_hqolymsql14p_BridgeInventoryLocation_BRIDGEUNDERLOCATIONS[[#This Row],[VCMIN_Inches]]-3</f>
        <v>198</v>
      </c>
      <c r="AB185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859" spans="1:28" x14ac:dyDescent="0.3">
      <c r="A1859">
        <v>1858</v>
      </c>
      <c r="B1859" t="s">
        <v>1430</v>
      </c>
      <c r="C1859" t="s">
        <v>1431</v>
      </c>
      <c r="D1859" t="s">
        <v>2314</v>
      </c>
      <c r="E1859">
        <v>274.23</v>
      </c>
      <c r="G1859">
        <v>0</v>
      </c>
      <c r="H1859" t="s">
        <v>110</v>
      </c>
      <c r="I1859">
        <v>274.17</v>
      </c>
      <c r="J1859" t="s">
        <v>34</v>
      </c>
      <c r="K1859">
        <v>48.975233000000003</v>
      </c>
      <c r="L1859">
        <v>-122.72346400000001</v>
      </c>
      <c r="M1859" t="s">
        <v>1192</v>
      </c>
      <c r="N1859" t="s">
        <v>113</v>
      </c>
      <c r="O1859" t="s">
        <v>1432</v>
      </c>
      <c r="P1859">
        <v>245</v>
      </c>
      <c r="Q1859">
        <v>1611</v>
      </c>
      <c r="R1859">
        <v>1611</v>
      </c>
      <c r="S1859">
        <v>1611</v>
      </c>
      <c r="T1859">
        <v>1611</v>
      </c>
      <c r="U1859">
        <v>1603</v>
      </c>
      <c r="V1859">
        <v>1603</v>
      </c>
      <c r="W1859">
        <v>9999</v>
      </c>
      <c r="X1859" t="s">
        <v>38</v>
      </c>
      <c r="Y1859">
        <v>1</v>
      </c>
      <c r="Z1859">
        <f>ROUND(Table_hqolymsql14p_BridgeInventoryLocation_BRIDGEUNDERLOCATIONS[[#This Row],[VCMIN]] / 100, 0) * 12 + MOD(Table_hqolymsql14p_BridgeInventoryLocation_BRIDGEUNDERLOCATIONS[[#This Row],[VCMIN]], 100)</f>
        <v>203</v>
      </c>
      <c r="AA1859">
        <f>Table_hqolymsql14p_BridgeInventoryLocation_BRIDGEUNDERLOCATIONS[[#This Row],[VCMIN_Inches]]-3</f>
        <v>200</v>
      </c>
      <c r="AB1859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860" spans="1:28" x14ac:dyDescent="0.3">
      <c r="A1860">
        <v>1859</v>
      </c>
      <c r="B1860" t="s">
        <v>2011</v>
      </c>
      <c r="C1860" t="s">
        <v>2012</v>
      </c>
      <c r="D1860" t="s">
        <v>2314</v>
      </c>
      <c r="E1860">
        <v>166.11099999999999</v>
      </c>
      <c r="G1860">
        <v>0</v>
      </c>
      <c r="H1860" t="s">
        <v>110</v>
      </c>
      <c r="I1860">
        <v>166.05</v>
      </c>
      <c r="J1860" t="s">
        <v>34</v>
      </c>
      <c r="K1860">
        <v>47.614272</v>
      </c>
      <c r="L1860">
        <v>-122.32963700000001</v>
      </c>
      <c r="M1860" t="s">
        <v>2013</v>
      </c>
      <c r="N1860" t="s">
        <v>2014</v>
      </c>
      <c r="O1860" t="s">
        <v>113</v>
      </c>
      <c r="P1860">
        <v>825</v>
      </c>
      <c r="Q1860">
        <v>3111</v>
      </c>
      <c r="R1860">
        <v>2803</v>
      </c>
      <c r="S1860">
        <v>3111</v>
      </c>
      <c r="T1860">
        <v>2803</v>
      </c>
      <c r="U1860">
        <v>3811</v>
      </c>
      <c r="V1860">
        <v>3600</v>
      </c>
      <c r="W1860">
        <v>9999</v>
      </c>
      <c r="X1860" t="s">
        <v>38</v>
      </c>
      <c r="Y1860">
        <v>1</v>
      </c>
      <c r="Z1860">
        <f>ROUND(Table_hqolymsql14p_BridgeInventoryLocation_BRIDGEUNDERLOCATIONS[[#This Row],[VCMIN]] / 100, 0) * 12 + MOD(Table_hqolymsql14p_BridgeInventoryLocation_BRIDGEUNDERLOCATIONS[[#This Row],[VCMIN]], 100)</f>
        <v>339</v>
      </c>
      <c r="AA1860">
        <f>Table_hqolymsql14p_BridgeInventoryLocation_BRIDGEUNDERLOCATIONS[[#This Row],[VCMIN_Inches]]-3</f>
        <v>336</v>
      </c>
      <c r="AB1860">
        <f>(TRUNC((Table_hqolymsql14p_BridgeInventoryLocation_BRIDGEUNDERLOCATIONS[[#This Row],[Reported Inches]]/12))*100) + MOD(Table_hqolymsql14p_BridgeInventoryLocation_BRIDGEUNDERLOCATIONS[[#This Row],[Reported Inches]], 12)</f>
        <v>2800</v>
      </c>
    </row>
    <row r="1861" spans="1:28" x14ac:dyDescent="0.3">
      <c r="A1861">
        <v>1860</v>
      </c>
      <c r="B1861" t="s">
        <v>4577</v>
      </c>
      <c r="C1861" t="s">
        <v>4578</v>
      </c>
      <c r="D1861" t="s">
        <v>2314</v>
      </c>
      <c r="E1861">
        <v>15.478</v>
      </c>
      <c r="G1861">
        <v>0</v>
      </c>
      <c r="H1861" t="s">
        <v>4579</v>
      </c>
      <c r="I1861">
        <v>103.77</v>
      </c>
      <c r="J1861" t="s">
        <v>34</v>
      </c>
      <c r="K1861">
        <v>47.041516000000001</v>
      </c>
      <c r="L1861">
        <v>-120.620975</v>
      </c>
      <c r="M1861" t="s">
        <v>4580</v>
      </c>
      <c r="N1861" t="s">
        <v>4581</v>
      </c>
      <c r="O1861" t="s">
        <v>4582</v>
      </c>
      <c r="P1861">
        <v>481</v>
      </c>
      <c r="Q1861">
        <v>1503</v>
      </c>
      <c r="R1861">
        <v>1503</v>
      </c>
      <c r="S1861">
        <v>1503</v>
      </c>
      <c r="T1861">
        <v>1503</v>
      </c>
      <c r="W1861">
        <v>9999</v>
      </c>
      <c r="X1861" t="s">
        <v>38</v>
      </c>
      <c r="Y1861">
        <v>1</v>
      </c>
      <c r="Z1861">
        <f>ROUND(Table_hqolymsql14p_BridgeInventoryLocation_BRIDGEUNDERLOCATIONS[[#This Row],[VCMIN]] / 100, 0) * 12 + MOD(Table_hqolymsql14p_BridgeInventoryLocation_BRIDGEUNDERLOCATIONS[[#This Row],[VCMIN]], 100)</f>
        <v>183</v>
      </c>
      <c r="AA1861">
        <f>Table_hqolymsql14p_BridgeInventoryLocation_BRIDGEUNDERLOCATIONS[[#This Row],[VCMIN_Inches]]-3</f>
        <v>180</v>
      </c>
      <c r="AB1861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862" spans="1:28" x14ac:dyDescent="0.3">
      <c r="A1862">
        <v>1861</v>
      </c>
      <c r="B1862" t="s">
        <v>4583</v>
      </c>
      <c r="C1862" t="s">
        <v>4584</v>
      </c>
      <c r="D1862" t="s">
        <v>2314</v>
      </c>
      <c r="E1862">
        <v>0.21</v>
      </c>
      <c r="G1862">
        <v>0</v>
      </c>
      <c r="H1862" t="s">
        <v>3135</v>
      </c>
      <c r="I1862">
        <v>0.21</v>
      </c>
      <c r="J1862" t="s">
        <v>34</v>
      </c>
      <c r="K1862">
        <v>47.980753</v>
      </c>
      <c r="L1862">
        <v>-122.18800899999999</v>
      </c>
      <c r="M1862" t="s">
        <v>4585</v>
      </c>
      <c r="N1862" t="s">
        <v>4586</v>
      </c>
      <c r="O1862" t="s">
        <v>270</v>
      </c>
      <c r="P1862">
        <v>38</v>
      </c>
      <c r="Q1862">
        <v>1800</v>
      </c>
      <c r="R1862">
        <v>1800</v>
      </c>
      <c r="U1862">
        <v>1800</v>
      </c>
      <c r="V1862">
        <v>1800</v>
      </c>
      <c r="W1862">
        <v>9999</v>
      </c>
      <c r="X1862" t="s">
        <v>38</v>
      </c>
      <c r="Y1862">
        <v>1</v>
      </c>
      <c r="Z1862">
        <f>ROUND(Table_hqolymsql14p_BridgeInventoryLocation_BRIDGEUNDERLOCATIONS[[#This Row],[VCMIN]] / 100, 0) * 12 + MOD(Table_hqolymsql14p_BridgeInventoryLocation_BRIDGEUNDERLOCATIONS[[#This Row],[VCMIN]], 100)</f>
        <v>216</v>
      </c>
      <c r="AA1862">
        <f>Table_hqolymsql14p_BridgeInventoryLocation_BRIDGEUNDERLOCATIONS[[#This Row],[VCMIN_Inches]]-3</f>
        <v>213</v>
      </c>
      <c r="AB1862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863" spans="1:28" x14ac:dyDescent="0.3">
      <c r="A1863">
        <v>1862</v>
      </c>
      <c r="B1863" t="s">
        <v>3136</v>
      </c>
      <c r="C1863" t="s">
        <v>3137</v>
      </c>
      <c r="D1863" t="s">
        <v>2314</v>
      </c>
      <c r="E1863">
        <v>0.08</v>
      </c>
      <c r="G1863">
        <v>0</v>
      </c>
      <c r="H1863" t="s">
        <v>2838</v>
      </c>
      <c r="I1863">
        <v>0.08</v>
      </c>
      <c r="J1863" t="s">
        <v>34</v>
      </c>
      <c r="K1863">
        <v>47.595846999999999</v>
      </c>
      <c r="L1863">
        <v>-122.31993900000001</v>
      </c>
      <c r="M1863" t="s">
        <v>4587</v>
      </c>
      <c r="N1863" t="s">
        <v>3139</v>
      </c>
      <c r="O1863" t="s">
        <v>1611</v>
      </c>
      <c r="P1863">
        <v>749</v>
      </c>
      <c r="Q1863">
        <v>2809</v>
      </c>
      <c r="R1863">
        <v>2803</v>
      </c>
      <c r="S1863">
        <v>2809</v>
      </c>
      <c r="T1863">
        <v>2803</v>
      </c>
      <c r="W1863">
        <v>9999</v>
      </c>
      <c r="X1863" t="s">
        <v>89</v>
      </c>
      <c r="Y1863">
        <v>1</v>
      </c>
      <c r="Z1863">
        <f>ROUND(Table_hqolymsql14p_BridgeInventoryLocation_BRIDGEUNDERLOCATIONS[[#This Row],[VCMIN]] / 100, 0) * 12 + MOD(Table_hqolymsql14p_BridgeInventoryLocation_BRIDGEUNDERLOCATIONS[[#This Row],[VCMIN]], 100)</f>
        <v>339</v>
      </c>
      <c r="AA1863">
        <f>Table_hqolymsql14p_BridgeInventoryLocation_BRIDGEUNDERLOCATIONS[[#This Row],[VCMIN_Inches]]-3</f>
        <v>336</v>
      </c>
      <c r="AB1863">
        <f>(TRUNC((Table_hqolymsql14p_BridgeInventoryLocation_BRIDGEUNDERLOCATIONS[[#This Row],[Reported Inches]]/12))*100) + MOD(Table_hqolymsql14p_BridgeInventoryLocation_BRIDGEUNDERLOCATIONS[[#This Row],[Reported Inches]], 12)</f>
        <v>2800</v>
      </c>
    </row>
    <row r="1864" spans="1:28" x14ac:dyDescent="0.3">
      <c r="A1864">
        <v>1863</v>
      </c>
      <c r="B1864" t="s">
        <v>1069</v>
      </c>
      <c r="C1864" t="s">
        <v>1070</v>
      </c>
      <c r="D1864" t="s">
        <v>2314</v>
      </c>
      <c r="E1864">
        <v>10.46</v>
      </c>
      <c r="G1864">
        <v>0</v>
      </c>
      <c r="H1864" t="s">
        <v>1066</v>
      </c>
      <c r="I1864">
        <v>10.53</v>
      </c>
      <c r="J1864" t="s">
        <v>34</v>
      </c>
      <c r="K1864">
        <v>47.695680000000003</v>
      </c>
      <c r="L1864">
        <v>-117.196882</v>
      </c>
      <c r="M1864" t="s">
        <v>1071</v>
      </c>
      <c r="N1864" t="s">
        <v>243</v>
      </c>
      <c r="O1864" t="s">
        <v>1072</v>
      </c>
      <c r="P1864">
        <v>80</v>
      </c>
      <c r="Q1864">
        <v>1600</v>
      </c>
      <c r="R1864">
        <v>1508</v>
      </c>
      <c r="S1864">
        <v>1600</v>
      </c>
      <c r="T1864">
        <v>1508</v>
      </c>
      <c r="U1864">
        <v>1509</v>
      </c>
      <c r="V1864">
        <v>1507</v>
      </c>
      <c r="W1864">
        <v>9999</v>
      </c>
      <c r="X1864" t="s">
        <v>38</v>
      </c>
      <c r="Y1864">
        <v>1</v>
      </c>
      <c r="Z1864">
        <f>ROUND(Table_hqolymsql14p_BridgeInventoryLocation_BRIDGEUNDERLOCATIONS[[#This Row],[VCMIN]] / 100, 0) * 12 + MOD(Table_hqolymsql14p_BridgeInventoryLocation_BRIDGEUNDERLOCATIONS[[#This Row],[VCMIN]], 100)</f>
        <v>188</v>
      </c>
      <c r="AA1864">
        <f>Table_hqolymsql14p_BridgeInventoryLocation_BRIDGEUNDERLOCATIONS[[#This Row],[VCMIN_Inches]]-3</f>
        <v>185</v>
      </c>
      <c r="AB1864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1865" spans="1:28" x14ac:dyDescent="0.3">
      <c r="A1865">
        <v>1864</v>
      </c>
      <c r="B1865" t="s">
        <v>1575</v>
      </c>
      <c r="C1865" t="s">
        <v>1576</v>
      </c>
      <c r="D1865" t="s">
        <v>2314</v>
      </c>
      <c r="E1865">
        <v>165.68100000000001</v>
      </c>
      <c r="G1865">
        <v>0</v>
      </c>
      <c r="H1865" t="s">
        <v>110</v>
      </c>
      <c r="I1865">
        <v>165.62</v>
      </c>
      <c r="J1865" t="s">
        <v>34</v>
      </c>
      <c r="K1865">
        <v>47.608108999999999</v>
      </c>
      <c r="L1865">
        <v>-122.33044</v>
      </c>
      <c r="M1865" t="s">
        <v>1577</v>
      </c>
      <c r="N1865" t="s">
        <v>1578</v>
      </c>
      <c r="O1865" t="s">
        <v>113</v>
      </c>
      <c r="P1865">
        <v>279</v>
      </c>
      <c r="Q1865">
        <v>2408</v>
      </c>
      <c r="R1865">
        <v>2108</v>
      </c>
      <c r="S1865">
        <v>2408</v>
      </c>
      <c r="T1865">
        <v>2108</v>
      </c>
      <c r="U1865">
        <v>3406</v>
      </c>
      <c r="V1865">
        <v>3105</v>
      </c>
      <c r="W1865">
        <v>9999</v>
      </c>
      <c r="X1865" t="s">
        <v>38</v>
      </c>
      <c r="Y1865">
        <v>1</v>
      </c>
      <c r="Z1865">
        <f>ROUND(Table_hqolymsql14p_BridgeInventoryLocation_BRIDGEUNDERLOCATIONS[[#This Row],[VCMIN]] / 100, 0) * 12 + MOD(Table_hqolymsql14p_BridgeInventoryLocation_BRIDGEUNDERLOCATIONS[[#This Row],[VCMIN]], 100)</f>
        <v>260</v>
      </c>
      <c r="AA1865">
        <f>Table_hqolymsql14p_BridgeInventoryLocation_BRIDGEUNDERLOCATIONS[[#This Row],[VCMIN_Inches]]-3</f>
        <v>257</v>
      </c>
      <c r="AB1865">
        <f>(TRUNC((Table_hqolymsql14p_BridgeInventoryLocation_BRIDGEUNDERLOCATIONS[[#This Row],[Reported Inches]]/12))*100) + MOD(Table_hqolymsql14p_BridgeInventoryLocation_BRIDGEUNDERLOCATIONS[[#This Row],[Reported Inches]], 12)</f>
        <v>2105</v>
      </c>
    </row>
    <row r="1866" spans="1:28" x14ac:dyDescent="0.3">
      <c r="A1866">
        <v>1865</v>
      </c>
      <c r="B1866" t="s">
        <v>4588</v>
      </c>
      <c r="C1866" t="s">
        <v>4589</v>
      </c>
      <c r="D1866" t="s">
        <v>2314</v>
      </c>
      <c r="E1866">
        <v>0.33</v>
      </c>
      <c r="G1866">
        <v>0</v>
      </c>
      <c r="H1866" t="s">
        <v>4481</v>
      </c>
      <c r="I1866">
        <v>0.35</v>
      </c>
      <c r="J1866" t="s">
        <v>34</v>
      </c>
      <c r="K1866">
        <v>47.528199999999998</v>
      </c>
      <c r="L1866">
        <v>-122.67795</v>
      </c>
      <c r="M1866" t="s">
        <v>4590</v>
      </c>
      <c r="N1866" t="s">
        <v>4591</v>
      </c>
      <c r="O1866" t="s">
        <v>4483</v>
      </c>
      <c r="P1866">
        <v>228</v>
      </c>
      <c r="Q1866">
        <v>1902</v>
      </c>
      <c r="R1866">
        <v>1902</v>
      </c>
      <c r="S1866">
        <v>1902</v>
      </c>
      <c r="T1866">
        <v>1902</v>
      </c>
      <c r="W1866">
        <v>9999</v>
      </c>
      <c r="X1866" t="s">
        <v>38</v>
      </c>
      <c r="Y1866">
        <v>1</v>
      </c>
      <c r="Z1866">
        <f>ROUND(Table_hqolymsql14p_BridgeInventoryLocation_BRIDGEUNDERLOCATIONS[[#This Row],[VCMIN]] / 100, 0) * 12 + MOD(Table_hqolymsql14p_BridgeInventoryLocation_BRIDGEUNDERLOCATIONS[[#This Row],[VCMIN]], 100)</f>
        <v>230</v>
      </c>
      <c r="AA1866">
        <f>Table_hqolymsql14p_BridgeInventoryLocation_BRIDGEUNDERLOCATIONS[[#This Row],[VCMIN_Inches]]-3</f>
        <v>227</v>
      </c>
      <c r="AB1866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1867" spans="1:28" x14ac:dyDescent="0.3">
      <c r="A1867">
        <v>1866</v>
      </c>
      <c r="B1867" t="s">
        <v>1226</v>
      </c>
      <c r="C1867" t="s">
        <v>1227</v>
      </c>
      <c r="D1867" t="s">
        <v>2314</v>
      </c>
      <c r="E1867">
        <v>148.06</v>
      </c>
      <c r="G1867">
        <v>0</v>
      </c>
      <c r="H1867" t="s">
        <v>33</v>
      </c>
      <c r="I1867">
        <v>149.78</v>
      </c>
      <c r="J1867" t="s">
        <v>34</v>
      </c>
      <c r="K1867">
        <v>47.084927</v>
      </c>
      <c r="L1867">
        <v>-119.86138699999999</v>
      </c>
      <c r="M1867" t="s">
        <v>1228</v>
      </c>
      <c r="N1867" t="s">
        <v>1229</v>
      </c>
      <c r="O1867" t="s">
        <v>37</v>
      </c>
      <c r="P1867">
        <v>196</v>
      </c>
      <c r="Q1867">
        <v>1610</v>
      </c>
      <c r="R1867">
        <v>1605</v>
      </c>
      <c r="S1867">
        <v>1610</v>
      </c>
      <c r="T1867">
        <v>1605</v>
      </c>
      <c r="U1867">
        <v>1609</v>
      </c>
      <c r="V1867">
        <v>1600</v>
      </c>
      <c r="W1867">
        <v>9999</v>
      </c>
      <c r="X1867" t="s">
        <v>38</v>
      </c>
      <c r="Y1867">
        <v>1</v>
      </c>
      <c r="Z1867">
        <f>ROUND(Table_hqolymsql14p_BridgeInventoryLocation_BRIDGEUNDERLOCATIONS[[#This Row],[VCMIN]] / 100, 0) * 12 + MOD(Table_hqolymsql14p_BridgeInventoryLocation_BRIDGEUNDERLOCATIONS[[#This Row],[VCMIN]], 100)</f>
        <v>197</v>
      </c>
      <c r="AA1867">
        <f>Table_hqolymsql14p_BridgeInventoryLocation_BRIDGEUNDERLOCATIONS[[#This Row],[VCMIN_Inches]]-3</f>
        <v>194</v>
      </c>
      <c r="AB1867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868" spans="1:28" x14ac:dyDescent="0.3">
      <c r="A1868">
        <v>1867</v>
      </c>
      <c r="B1868" t="s">
        <v>959</v>
      </c>
      <c r="C1868" t="s">
        <v>960</v>
      </c>
      <c r="D1868" t="s">
        <v>2314</v>
      </c>
      <c r="E1868">
        <v>4.91</v>
      </c>
      <c r="G1868">
        <v>0</v>
      </c>
      <c r="H1868" t="s">
        <v>57</v>
      </c>
      <c r="I1868">
        <v>4.6399999999999997</v>
      </c>
      <c r="J1868" t="s">
        <v>34</v>
      </c>
      <c r="K1868">
        <v>47.377985000000002</v>
      </c>
      <c r="L1868">
        <v>-122.24457200000001</v>
      </c>
      <c r="M1868" t="s">
        <v>961</v>
      </c>
      <c r="N1868" t="s">
        <v>748</v>
      </c>
      <c r="O1868" t="s">
        <v>59</v>
      </c>
      <c r="P1868">
        <v>190</v>
      </c>
      <c r="Q1868">
        <v>1700</v>
      </c>
      <c r="R1868">
        <v>1700</v>
      </c>
      <c r="S1868">
        <v>1700</v>
      </c>
      <c r="T1868">
        <v>1700</v>
      </c>
      <c r="U1868">
        <v>1700</v>
      </c>
      <c r="V1868">
        <v>1700</v>
      </c>
      <c r="W1868">
        <v>9999</v>
      </c>
      <c r="X1868" t="s">
        <v>38</v>
      </c>
      <c r="Y1868">
        <v>1</v>
      </c>
      <c r="Z1868">
        <f>ROUND(Table_hqolymsql14p_BridgeInventoryLocation_BRIDGEUNDERLOCATIONS[[#This Row],[VCMIN]] / 100, 0) * 12 + MOD(Table_hqolymsql14p_BridgeInventoryLocation_BRIDGEUNDERLOCATIONS[[#This Row],[VCMIN]], 100)</f>
        <v>204</v>
      </c>
      <c r="AA1868">
        <f>Table_hqolymsql14p_BridgeInventoryLocation_BRIDGEUNDERLOCATIONS[[#This Row],[VCMIN_Inches]]-3</f>
        <v>201</v>
      </c>
      <c r="AB186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869" spans="1:28" x14ac:dyDescent="0.3">
      <c r="A1869">
        <v>1868</v>
      </c>
      <c r="B1869" t="s">
        <v>4592</v>
      </c>
      <c r="C1869" t="s">
        <v>4593</v>
      </c>
      <c r="D1869" t="s">
        <v>2314</v>
      </c>
      <c r="E1869">
        <v>15.683</v>
      </c>
      <c r="G1869">
        <v>0</v>
      </c>
      <c r="H1869" t="s">
        <v>4329</v>
      </c>
      <c r="I1869">
        <v>15.7</v>
      </c>
      <c r="J1869" t="s">
        <v>34</v>
      </c>
      <c r="K1869">
        <v>46.598655000000001</v>
      </c>
      <c r="L1869">
        <v>-118.22382899999999</v>
      </c>
      <c r="M1869" t="s">
        <v>4594</v>
      </c>
      <c r="N1869" t="s">
        <v>2262</v>
      </c>
      <c r="O1869" t="s">
        <v>4595</v>
      </c>
      <c r="P1869">
        <v>2000</v>
      </c>
      <c r="Q1869">
        <v>5000</v>
      </c>
      <c r="R1869">
        <v>5000</v>
      </c>
      <c r="S1869">
        <v>5000</v>
      </c>
      <c r="T1869">
        <v>5000</v>
      </c>
      <c r="W1869">
        <v>9999</v>
      </c>
      <c r="X1869" t="s">
        <v>38</v>
      </c>
      <c r="Y1869">
        <v>1</v>
      </c>
      <c r="Z1869">
        <f>ROUND(Table_hqolymsql14p_BridgeInventoryLocation_BRIDGEUNDERLOCATIONS[[#This Row],[VCMIN]] / 100, 0) * 12 + MOD(Table_hqolymsql14p_BridgeInventoryLocation_BRIDGEUNDERLOCATIONS[[#This Row],[VCMIN]], 100)</f>
        <v>600</v>
      </c>
      <c r="AA1869">
        <f>Table_hqolymsql14p_BridgeInventoryLocation_BRIDGEUNDERLOCATIONS[[#This Row],[VCMIN_Inches]]-3</f>
        <v>597</v>
      </c>
      <c r="AB1869">
        <f>(TRUNC((Table_hqolymsql14p_BridgeInventoryLocation_BRIDGEUNDERLOCATIONS[[#This Row],[Reported Inches]]/12))*100) + MOD(Table_hqolymsql14p_BridgeInventoryLocation_BRIDGEUNDERLOCATIONS[[#This Row],[Reported Inches]], 12)</f>
        <v>4909</v>
      </c>
    </row>
    <row r="1870" spans="1:28" x14ac:dyDescent="0.3">
      <c r="A1870">
        <v>1869</v>
      </c>
      <c r="B1870" t="s">
        <v>1886</v>
      </c>
      <c r="C1870" t="s">
        <v>1887</v>
      </c>
      <c r="D1870" t="s">
        <v>2314</v>
      </c>
      <c r="E1870">
        <v>26.8</v>
      </c>
      <c r="G1870">
        <v>0</v>
      </c>
      <c r="H1870" t="s">
        <v>68</v>
      </c>
      <c r="I1870">
        <v>20.04</v>
      </c>
      <c r="J1870" t="s">
        <v>34</v>
      </c>
      <c r="K1870">
        <v>46.241520000000001</v>
      </c>
      <c r="L1870">
        <v>-119.128659</v>
      </c>
      <c r="M1870" t="s">
        <v>1888</v>
      </c>
      <c r="N1870" t="s">
        <v>1889</v>
      </c>
      <c r="O1870" t="s">
        <v>237</v>
      </c>
      <c r="P1870">
        <v>114</v>
      </c>
      <c r="Q1870">
        <v>1604</v>
      </c>
      <c r="R1870">
        <v>1602</v>
      </c>
      <c r="S1870">
        <v>1604</v>
      </c>
      <c r="T1870">
        <v>1602</v>
      </c>
      <c r="U1870">
        <v>1608</v>
      </c>
      <c r="V1870">
        <v>1604</v>
      </c>
      <c r="W1870">
        <v>9999</v>
      </c>
      <c r="X1870" t="s">
        <v>38</v>
      </c>
      <c r="Y1870">
        <v>1</v>
      </c>
      <c r="Z1870">
        <f>ROUND(Table_hqolymsql14p_BridgeInventoryLocation_BRIDGEUNDERLOCATIONS[[#This Row],[VCMIN]] / 100, 0) * 12 + MOD(Table_hqolymsql14p_BridgeInventoryLocation_BRIDGEUNDERLOCATIONS[[#This Row],[VCMIN]], 100)</f>
        <v>194</v>
      </c>
      <c r="AA1870">
        <f>Table_hqolymsql14p_BridgeInventoryLocation_BRIDGEUNDERLOCATIONS[[#This Row],[VCMIN_Inches]]-3</f>
        <v>191</v>
      </c>
      <c r="AB1870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871" spans="1:28" x14ac:dyDescent="0.3">
      <c r="A1871">
        <v>1870</v>
      </c>
      <c r="B1871" t="s">
        <v>4596</v>
      </c>
      <c r="C1871" t="s">
        <v>4597</v>
      </c>
      <c r="D1871" t="s">
        <v>2314</v>
      </c>
      <c r="E1871">
        <v>243.398</v>
      </c>
      <c r="G1871">
        <v>0</v>
      </c>
      <c r="H1871" t="s">
        <v>68</v>
      </c>
      <c r="I1871">
        <v>238.66</v>
      </c>
      <c r="J1871" t="s">
        <v>34</v>
      </c>
      <c r="K1871">
        <v>48.609721</v>
      </c>
      <c r="L1871">
        <v>-118.06569399999999</v>
      </c>
      <c r="M1871" t="s">
        <v>4598</v>
      </c>
      <c r="N1871" t="s">
        <v>1517</v>
      </c>
      <c r="O1871" t="s">
        <v>4599</v>
      </c>
      <c r="P1871">
        <v>123</v>
      </c>
      <c r="Q1871">
        <v>1409</v>
      </c>
      <c r="R1871">
        <v>1407</v>
      </c>
      <c r="S1871">
        <v>1409</v>
      </c>
      <c r="T1871">
        <v>1407</v>
      </c>
      <c r="W1871">
        <v>9999</v>
      </c>
      <c r="X1871" t="s">
        <v>38</v>
      </c>
      <c r="Y1871">
        <v>1</v>
      </c>
      <c r="Z1871">
        <f>ROUND(Table_hqolymsql14p_BridgeInventoryLocation_BRIDGEUNDERLOCATIONS[[#This Row],[VCMIN]] / 100, 0) * 12 + MOD(Table_hqolymsql14p_BridgeInventoryLocation_BRIDGEUNDERLOCATIONS[[#This Row],[VCMIN]], 100)</f>
        <v>175</v>
      </c>
      <c r="AA1871">
        <f>Table_hqolymsql14p_BridgeInventoryLocation_BRIDGEUNDERLOCATIONS[[#This Row],[VCMIN_Inches]]-3</f>
        <v>172</v>
      </c>
      <c r="AB1871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872" spans="1:28" x14ac:dyDescent="0.3">
      <c r="A1872">
        <v>1871</v>
      </c>
      <c r="B1872" t="s">
        <v>4600</v>
      </c>
      <c r="C1872" t="s">
        <v>4601</v>
      </c>
      <c r="D1872" t="s">
        <v>2314</v>
      </c>
      <c r="E1872">
        <v>3.157</v>
      </c>
      <c r="G1872">
        <v>0</v>
      </c>
      <c r="H1872" t="s">
        <v>2894</v>
      </c>
      <c r="I1872">
        <v>168.45</v>
      </c>
      <c r="J1872" t="s">
        <v>34</v>
      </c>
      <c r="K1872">
        <v>47.647817000000003</v>
      </c>
      <c r="L1872">
        <v>-122.322615</v>
      </c>
      <c r="M1872" t="s">
        <v>4602</v>
      </c>
      <c r="N1872" t="s">
        <v>113</v>
      </c>
      <c r="O1872" t="s">
        <v>4603</v>
      </c>
      <c r="P1872">
        <v>4429</v>
      </c>
      <c r="Q1872">
        <v>1709</v>
      </c>
      <c r="R1872">
        <v>1709</v>
      </c>
      <c r="S1872">
        <v>1709</v>
      </c>
      <c r="T1872">
        <v>1709</v>
      </c>
      <c r="U1872">
        <v>1709</v>
      </c>
      <c r="V1872">
        <v>1709</v>
      </c>
      <c r="W1872">
        <v>1602</v>
      </c>
      <c r="X1872" t="s">
        <v>38</v>
      </c>
      <c r="Y1872">
        <v>1</v>
      </c>
      <c r="Z1872">
        <f>ROUND(Table_hqolymsql14p_BridgeInventoryLocation_BRIDGEUNDERLOCATIONS[[#This Row],[VCMIN]] / 100, 0) * 12 + MOD(Table_hqolymsql14p_BridgeInventoryLocation_BRIDGEUNDERLOCATIONS[[#This Row],[VCMIN]], 100)</f>
        <v>213</v>
      </c>
      <c r="AA1872">
        <f>Table_hqolymsql14p_BridgeInventoryLocation_BRIDGEUNDERLOCATIONS[[#This Row],[VCMIN_Inches]]-3</f>
        <v>210</v>
      </c>
      <c r="AB1872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873" spans="1:28" x14ac:dyDescent="0.3">
      <c r="A1873">
        <v>1872</v>
      </c>
      <c r="B1873" t="s">
        <v>3283</v>
      </c>
      <c r="C1873" t="s">
        <v>3284</v>
      </c>
      <c r="D1873" t="s">
        <v>2314</v>
      </c>
      <c r="E1873">
        <v>78.59</v>
      </c>
      <c r="G1873">
        <v>0</v>
      </c>
      <c r="H1873" t="s">
        <v>33</v>
      </c>
      <c r="I1873">
        <v>80.31</v>
      </c>
      <c r="J1873" t="s">
        <v>34</v>
      </c>
      <c r="K1873">
        <v>47.183529</v>
      </c>
      <c r="L1873">
        <v>-121.014867</v>
      </c>
      <c r="M1873" t="s">
        <v>3285</v>
      </c>
      <c r="N1873" t="s">
        <v>3286</v>
      </c>
      <c r="O1873" t="s">
        <v>37</v>
      </c>
      <c r="P1873">
        <v>234</v>
      </c>
      <c r="Q1873">
        <v>1709</v>
      </c>
      <c r="R1873">
        <v>1709</v>
      </c>
      <c r="S1873">
        <v>1709</v>
      </c>
      <c r="T1873">
        <v>1709</v>
      </c>
      <c r="U1873">
        <v>1601</v>
      </c>
      <c r="V1873">
        <v>1601</v>
      </c>
      <c r="W1873">
        <v>9999</v>
      </c>
      <c r="X1873" t="s">
        <v>38</v>
      </c>
      <c r="Y1873">
        <v>1</v>
      </c>
      <c r="Z1873">
        <f>ROUND(Table_hqolymsql14p_BridgeInventoryLocation_BRIDGEUNDERLOCATIONS[[#This Row],[VCMIN]] / 100, 0) * 12 + MOD(Table_hqolymsql14p_BridgeInventoryLocation_BRIDGEUNDERLOCATIONS[[#This Row],[VCMIN]], 100)</f>
        <v>213</v>
      </c>
      <c r="AA1873">
        <f>Table_hqolymsql14p_BridgeInventoryLocation_BRIDGEUNDERLOCATIONS[[#This Row],[VCMIN_Inches]]-3</f>
        <v>210</v>
      </c>
      <c r="AB1873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874" spans="1:28" x14ac:dyDescent="0.3">
      <c r="A1874">
        <v>1873</v>
      </c>
      <c r="B1874" t="s">
        <v>4604</v>
      </c>
      <c r="C1874" t="s">
        <v>4605</v>
      </c>
      <c r="D1874" t="s">
        <v>2314</v>
      </c>
      <c r="E1874">
        <v>0.28000000000000003</v>
      </c>
      <c r="G1874">
        <v>0</v>
      </c>
      <c r="H1874" t="s">
        <v>4606</v>
      </c>
      <c r="I1874">
        <v>0.28000000000000003</v>
      </c>
      <c r="J1874" t="s">
        <v>34</v>
      </c>
      <c r="K1874">
        <v>47.690072000000001</v>
      </c>
      <c r="L1874">
        <v>-122.32969300000001</v>
      </c>
      <c r="M1874" t="s">
        <v>4607</v>
      </c>
      <c r="N1874" t="s">
        <v>4608</v>
      </c>
      <c r="O1874" t="s">
        <v>4609</v>
      </c>
      <c r="P1874">
        <v>60</v>
      </c>
      <c r="Q1874">
        <v>1706</v>
      </c>
      <c r="R1874">
        <v>1706</v>
      </c>
      <c r="S1874">
        <v>1706</v>
      </c>
      <c r="U1874">
        <v>1706</v>
      </c>
      <c r="V1874">
        <v>1706</v>
      </c>
      <c r="W1874">
        <v>9999</v>
      </c>
      <c r="X1874" t="s">
        <v>38</v>
      </c>
      <c r="Y1874">
        <v>1</v>
      </c>
      <c r="Z1874">
        <f>ROUND(Table_hqolymsql14p_BridgeInventoryLocation_BRIDGEUNDERLOCATIONS[[#This Row],[VCMIN]] / 100, 0) * 12 + MOD(Table_hqolymsql14p_BridgeInventoryLocation_BRIDGEUNDERLOCATIONS[[#This Row],[VCMIN]], 100)</f>
        <v>210</v>
      </c>
      <c r="AA1874">
        <f>Table_hqolymsql14p_BridgeInventoryLocation_BRIDGEUNDERLOCATIONS[[#This Row],[VCMIN_Inches]]-3</f>
        <v>207</v>
      </c>
      <c r="AB187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1875" spans="1:28" x14ac:dyDescent="0.3">
      <c r="A1875">
        <v>1874</v>
      </c>
      <c r="B1875" t="s">
        <v>3006</v>
      </c>
      <c r="C1875" t="s">
        <v>3007</v>
      </c>
      <c r="D1875" t="s">
        <v>2314</v>
      </c>
      <c r="E1875">
        <v>128.97999999999999</v>
      </c>
      <c r="G1875">
        <v>0</v>
      </c>
      <c r="H1875" t="s">
        <v>110</v>
      </c>
      <c r="I1875">
        <v>128.91999999999999</v>
      </c>
      <c r="J1875" t="s">
        <v>34</v>
      </c>
      <c r="K1875">
        <v>47.181063999999999</v>
      </c>
      <c r="L1875">
        <v>-122.464805</v>
      </c>
      <c r="M1875" t="s">
        <v>3008</v>
      </c>
      <c r="N1875" t="s">
        <v>3009</v>
      </c>
      <c r="O1875" t="s">
        <v>113</v>
      </c>
      <c r="P1875">
        <v>141</v>
      </c>
      <c r="Q1875">
        <v>1607</v>
      </c>
      <c r="R1875">
        <v>1510</v>
      </c>
      <c r="S1875">
        <v>1607</v>
      </c>
      <c r="T1875">
        <v>1510</v>
      </c>
      <c r="U1875">
        <v>1609</v>
      </c>
      <c r="V1875">
        <v>1603</v>
      </c>
      <c r="W1875">
        <v>9999</v>
      </c>
      <c r="X1875" t="s">
        <v>38</v>
      </c>
      <c r="Y1875">
        <v>1</v>
      </c>
      <c r="Z1875">
        <f>ROUND(Table_hqolymsql14p_BridgeInventoryLocation_BRIDGEUNDERLOCATIONS[[#This Row],[VCMIN]] / 100, 0) * 12 + MOD(Table_hqolymsql14p_BridgeInventoryLocation_BRIDGEUNDERLOCATIONS[[#This Row],[VCMIN]], 100)</f>
        <v>190</v>
      </c>
      <c r="AA1875">
        <f>Table_hqolymsql14p_BridgeInventoryLocation_BRIDGEUNDERLOCATIONS[[#This Row],[VCMIN_Inches]]-3</f>
        <v>187</v>
      </c>
      <c r="AB1875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1876" spans="1:28" x14ac:dyDescent="0.3">
      <c r="A1876">
        <v>1875</v>
      </c>
      <c r="B1876" t="s">
        <v>2023</v>
      </c>
      <c r="C1876" t="s">
        <v>2024</v>
      </c>
      <c r="D1876" t="s">
        <v>2314</v>
      </c>
      <c r="E1876">
        <v>1.7490000000000001</v>
      </c>
      <c r="G1876">
        <v>0</v>
      </c>
      <c r="H1876" t="s">
        <v>2894</v>
      </c>
      <c r="I1876">
        <v>167.04</v>
      </c>
      <c r="J1876" t="s">
        <v>34</v>
      </c>
      <c r="K1876">
        <v>47.628152999999998</v>
      </c>
      <c r="L1876">
        <v>-122.328226</v>
      </c>
      <c r="M1876" t="s">
        <v>4610</v>
      </c>
      <c r="N1876" t="s">
        <v>2026</v>
      </c>
      <c r="O1876" t="s">
        <v>113</v>
      </c>
      <c r="P1876">
        <v>1215</v>
      </c>
      <c r="Q1876">
        <v>4000</v>
      </c>
      <c r="R1876">
        <v>4000</v>
      </c>
      <c r="S1876">
        <v>4000</v>
      </c>
      <c r="T1876">
        <v>4000</v>
      </c>
      <c r="W1876">
        <v>9999</v>
      </c>
      <c r="X1876" t="s">
        <v>4611</v>
      </c>
      <c r="Y1876">
        <v>1</v>
      </c>
      <c r="Z1876">
        <f>ROUND(Table_hqolymsql14p_BridgeInventoryLocation_BRIDGEUNDERLOCATIONS[[#This Row],[VCMIN]] / 100, 0) * 12 + MOD(Table_hqolymsql14p_BridgeInventoryLocation_BRIDGEUNDERLOCATIONS[[#This Row],[VCMIN]], 100)</f>
        <v>480</v>
      </c>
      <c r="AA1876">
        <f>Table_hqolymsql14p_BridgeInventoryLocation_BRIDGEUNDERLOCATIONS[[#This Row],[VCMIN_Inches]]-3</f>
        <v>477</v>
      </c>
      <c r="AB1876">
        <f>(TRUNC((Table_hqolymsql14p_BridgeInventoryLocation_BRIDGEUNDERLOCATIONS[[#This Row],[Reported Inches]]/12))*100) + MOD(Table_hqolymsql14p_BridgeInventoryLocation_BRIDGEUNDERLOCATIONS[[#This Row],[Reported Inches]], 12)</f>
        <v>3909</v>
      </c>
    </row>
    <row r="1877" spans="1:28" x14ac:dyDescent="0.3">
      <c r="A1877">
        <v>1876</v>
      </c>
      <c r="B1877" t="s">
        <v>631</v>
      </c>
      <c r="C1877" t="s">
        <v>632</v>
      </c>
      <c r="D1877" t="s">
        <v>2314</v>
      </c>
      <c r="E1877">
        <v>7.44</v>
      </c>
      <c r="G1877">
        <v>0</v>
      </c>
      <c r="H1877" t="s">
        <v>98</v>
      </c>
      <c r="I1877">
        <v>7.47</v>
      </c>
      <c r="J1877" t="s">
        <v>34</v>
      </c>
      <c r="K1877">
        <v>47.532260999999998</v>
      </c>
      <c r="L1877">
        <v>-122.19736899999999</v>
      </c>
      <c r="M1877" t="s">
        <v>633</v>
      </c>
      <c r="N1877" t="s">
        <v>634</v>
      </c>
      <c r="O1877" t="s">
        <v>101</v>
      </c>
      <c r="P1877">
        <v>228</v>
      </c>
      <c r="Q1877">
        <v>1909</v>
      </c>
      <c r="R1877">
        <v>1800</v>
      </c>
      <c r="S1877">
        <v>1909</v>
      </c>
      <c r="T1877">
        <v>1800</v>
      </c>
      <c r="U1877">
        <v>1708</v>
      </c>
      <c r="V1877">
        <v>1502</v>
      </c>
      <c r="W1877">
        <v>9999</v>
      </c>
      <c r="X1877" t="s">
        <v>38</v>
      </c>
      <c r="Y1877">
        <v>1</v>
      </c>
      <c r="Z1877">
        <f>ROUND(Table_hqolymsql14p_BridgeInventoryLocation_BRIDGEUNDERLOCATIONS[[#This Row],[VCMIN]] / 100, 0) * 12 + MOD(Table_hqolymsql14p_BridgeInventoryLocation_BRIDGEUNDERLOCATIONS[[#This Row],[VCMIN]], 100)</f>
        <v>216</v>
      </c>
      <c r="AA1877">
        <f>Table_hqolymsql14p_BridgeInventoryLocation_BRIDGEUNDERLOCATIONS[[#This Row],[VCMIN_Inches]]-3</f>
        <v>213</v>
      </c>
      <c r="AB1877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878" spans="1:28" x14ac:dyDescent="0.3">
      <c r="A1878">
        <v>1877</v>
      </c>
      <c r="B1878" t="s">
        <v>287</v>
      </c>
      <c r="C1878" t="s">
        <v>288</v>
      </c>
      <c r="D1878" t="s">
        <v>2314</v>
      </c>
      <c r="E1878">
        <v>97.293000000000006</v>
      </c>
      <c r="G1878">
        <v>0</v>
      </c>
      <c r="H1878" t="s">
        <v>110</v>
      </c>
      <c r="I1878">
        <v>97.22</v>
      </c>
      <c r="J1878" t="s">
        <v>34</v>
      </c>
      <c r="K1878">
        <v>46.92362</v>
      </c>
      <c r="L1878">
        <v>-122.945981</v>
      </c>
      <c r="M1878" t="s">
        <v>289</v>
      </c>
      <c r="N1878" t="s">
        <v>290</v>
      </c>
      <c r="O1878" t="s">
        <v>113</v>
      </c>
      <c r="P1878">
        <v>204</v>
      </c>
      <c r="Q1878">
        <v>1605</v>
      </c>
      <c r="R1878">
        <v>1602</v>
      </c>
      <c r="S1878">
        <v>1605</v>
      </c>
      <c r="T1878">
        <v>1602</v>
      </c>
      <c r="U1878">
        <v>1606</v>
      </c>
      <c r="V1878">
        <v>1603</v>
      </c>
      <c r="W1878">
        <v>9999</v>
      </c>
      <c r="X1878" t="s">
        <v>38</v>
      </c>
      <c r="Y1878">
        <v>1</v>
      </c>
      <c r="Z1878">
        <f>ROUND(Table_hqolymsql14p_BridgeInventoryLocation_BRIDGEUNDERLOCATIONS[[#This Row],[VCMIN]] / 100, 0) * 12 + MOD(Table_hqolymsql14p_BridgeInventoryLocation_BRIDGEUNDERLOCATIONS[[#This Row],[VCMIN]], 100)</f>
        <v>194</v>
      </c>
      <c r="AA1878">
        <f>Table_hqolymsql14p_BridgeInventoryLocation_BRIDGEUNDERLOCATIONS[[#This Row],[VCMIN_Inches]]-3</f>
        <v>191</v>
      </c>
      <c r="AB1878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879" spans="1:28" x14ac:dyDescent="0.3">
      <c r="A1879">
        <v>1878</v>
      </c>
      <c r="B1879" t="s">
        <v>2185</v>
      </c>
      <c r="C1879" t="s">
        <v>2186</v>
      </c>
      <c r="D1879" t="s">
        <v>2314</v>
      </c>
      <c r="E1879">
        <v>0.34</v>
      </c>
      <c r="G1879">
        <v>0</v>
      </c>
      <c r="H1879" t="s">
        <v>4612</v>
      </c>
      <c r="I1879">
        <v>0.34</v>
      </c>
      <c r="J1879" t="s">
        <v>34</v>
      </c>
      <c r="K1879">
        <v>47.686801000000003</v>
      </c>
      <c r="L1879">
        <v>-122.32662000000001</v>
      </c>
      <c r="M1879" t="s">
        <v>4613</v>
      </c>
      <c r="N1879" t="s">
        <v>2188</v>
      </c>
      <c r="O1879" t="s">
        <v>113</v>
      </c>
      <c r="P1879">
        <v>302</v>
      </c>
      <c r="Q1879">
        <v>1800</v>
      </c>
      <c r="R1879">
        <v>1800</v>
      </c>
      <c r="S1879">
        <v>1800</v>
      </c>
      <c r="T1879">
        <v>1800</v>
      </c>
      <c r="W1879">
        <v>9999</v>
      </c>
      <c r="X1879" t="s">
        <v>32</v>
      </c>
      <c r="Y1879">
        <v>1</v>
      </c>
      <c r="Z1879">
        <f>ROUND(Table_hqolymsql14p_BridgeInventoryLocation_BRIDGEUNDERLOCATIONS[[#This Row],[VCMIN]] / 100, 0) * 12 + MOD(Table_hqolymsql14p_BridgeInventoryLocation_BRIDGEUNDERLOCATIONS[[#This Row],[VCMIN]], 100)</f>
        <v>216</v>
      </c>
      <c r="AA1879">
        <f>Table_hqolymsql14p_BridgeInventoryLocation_BRIDGEUNDERLOCATIONS[[#This Row],[VCMIN_Inches]]-3</f>
        <v>213</v>
      </c>
      <c r="AB1879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880" spans="1:28" x14ac:dyDescent="0.3">
      <c r="A1880">
        <v>1879</v>
      </c>
      <c r="B1880" t="s">
        <v>1563</v>
      </c>
      <c r="C1880" t="s">
        <v>1564</v>
      </c>
      <c r="D1880" t="s">
        <v>2314</v>
      </c>
      <c r="E1880">
        <v>5.53</v>
      </c>
      <c r="G1880">
        <v>0</v>
      </c>
      <c r="H1880" t="s">
        <v>2894</v>
      </c>
      <c r="I1880">
        <v>170.82</v>
      </c>
      <c r="J1880" t="s">
        <v>34</v>
      </c>
      <c r="K1880">
        <v>47.681873000000003</v>
      </c>
      <c r="L1880">
        <v>-122.321105</v>
      </c>
      <c r="M1880" t="s">
        <v>4614</v>
      </c>
      <c r="N1880" t="s">
        <v>210</v>
      </c>
      <c r="O1880" t="s">
        <v>1566</v>
      </c>
      <c r="P1880">
        <v>358</v>
      </c>
      <c r="Q1880">
        <v>2203</v>
      </c>
      <c r="R1880">
        <v>2203</v>
      </c>
      <c r="S1880">
        <v>2203</v>
      </c>
      <c r="T1880">
        <v>2203</v>
      </c>
      <c r="U1880">
        <v>2203</v>
      </c>
      <c r="V1880">
        <v>2203</v>
      </c>
      <c r="W1880">
        <v>9999</v>
      </c>
      <c r="X1880" t="s">
        <v>89</v>
      </c>
      <c r="Y1880">
        <v>1</v>
      </c>
      <c r="Z1880">
        <f>ROUND(Table_hqolymsql14p_BridgeInventoryLocation_BRIDGEUNDERLOCATIONS[[#This Row],[VCMIN]] / 100, 0) * 12 + MOD(Table_hqolymsql14p_BridgeInventoryLocation_BRIDGEUNDERLOCATIONS[[#This Row],[VCMIN]], 100)</f>
        <v>267</v>
      </c>
      <c r="AA1880">
        <f>Table_hqolymsql14p_BridgeInventoryLocation_BRIDGEUNDERLOCATIONS[[#This Row],[VCMIN_Inches]]-3</f>
        <v>264</v>
      </c>
      <c r="AB1880">
        <f>(TRUNC((Table_hqolymsql14p_BridgeInventoryLocation_BRIDGEUNDERLOCATIONS[[#This Row],[Reported Inches]]/12))*100) + MOD(Table_hqolymsql14p_BridgeInventoryLocation_BRIDGEUNDERLOCATIONS[[#This Row],[Reported Inches]], 12)</f>
        <v>2200</v>
      </c>
    </row>
    <row r="1881" spans="1:28" x14ac:dyDescent="0.3">
      <c r="A1881">
        <v>1880</v>
      </c>
      <c r="B1881" t="s">
        <v>509</v>
      </c>
      <c r="C1881" t="s">
        <v>510</v>
      </c>
      <c r="D1881" t="s">
        <v>2314</v>
      </c>
      <c r="E1881">
        <v>166.02600000000001</v>
      </c>
      <c r="G1881">
        <v>0</v>
      </c>
      <c r="H1881" t="s">
        <v>110</v>
      </c>
      <c r="I1881">
        <v>165.97</v>
      </c>
      <c r="J1881" t="s">
        <v>34</v>
      </c>
      <c r="K1881">
        <v>47.612960999999999</v>
      </c>
      <c r="L1881">
        <v>-122.330139</v>
      </c>
      <c r="M1881" t="s">
        <v>511</v>
      </c>
      <c r="N1881" t="s">
        <v>512</v>
      </c>
      <c r="O1881" t="s">
        <v>113</v>
      </c>
      <c r="P1881">
        <v>282</v>
      </c>
      <c r="Q1881">
        <v>2107</v>
      </c>
      <c r="R1881">
        <v>1609</v>
      </c>
      <c r="S1881">
        <v>2107</v>
      </c>
      <c r="T1881">
        <v>1609</v>
      </c>
      <c r="U1881">
        <v>2306</v>
      </c>
      <c r="V1881">
        <v>1811</v>
      </c>
      <c r="W1881">
        <v>9999</v>
      </c>
      <c r="X1881" t="s">
        <v>38</v>
      </c>
      <c r="Y1881">
        <v>1</v>
      </c>
      <c r="Z1881">
        <f>ROUND(Table_hqolymsql14p_BridgeInventoryLocation_BRIDGEUNDERLOCATIONS[[#This Row],[VCMIN]] / 100, 0) * 12 + MOD(Table_hqolymsql14p_BridgeInventoryLocation_BRIDGEUNDERLOCATIONS[[#This Row],[VCMIN]], 100)</f>
        <v>201</v>
      </c>
      <c r="AA1881">
        <f>Table_hqolymsql14p_BridgeInventoryLocation_BRIDGEUNDERLOCATIONS[[#This Row],[VCMIN_Inches]]-3</f>
        <v>198</v>
      </c>
      <c r="AB1881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882" spans="1:28" x14ac:dyDescent="0.3">
      <c r="A1882">
        <v>1881</v>
      </c>
      <c r="B1882" t="s">
        <v>588</v>
      </c>
      <c r="C1882" t="s">
        <v>589</v>
      </c>
      <c r="D1882" t="s">
        <v>2314</v>
      </c>
      <c r="E1882">
        <v>4.9000000000000002E-2</v>
      </c>
      <c r="G1882">
        <v>0</v>
      </c>
      <c r="H1882" t="s">
        <v>4615</v>
      </c>
      <c r="I1882">
        <v>0.05</v>
      </c>
      <c r="J1882" t="s">
        <v>34</v>
      </c>
      <c r="K1882">
        <v>47.825958999999997</v>
      </c>
      <c r="L1882">
        <v>-122.269212</v>
      </c>
      <c r="M1882" t="s">
        <v>4616</v>
      </c>
      <c r="N1882" t="s">
        <v>591</v>
      </c>
      <c r="O1882" t="s">
        <v>113</v>
      </c>
      <c r="P1882">
        <v>509</v>
      </c>
      <c r="Q1882">
        <v>1909</v>
      </c>
      <c r="R1882">
        <v>1909</v>
      </c>
      <c r="S1882">
        <v>1909</v>
      </c>
      <c r="T1882">
        <v>1909</v>
      </c>
      <c r="W1882">
        <v>9999</v>
      </c>
      <c r="X1882" t="s">
        <v>89</v>
      </c>
      <c r="Y1882">
        <v>1</v>
      </c>
      <c r="Z1882">
        <f>ROUND(Table_hqolymsql14p_BridgeInventoryLocation_BRIDGEUNDERLOCATIONS[[#This Row],[VCMIN]] / 100, 0) * 12 + MOD(Table_hqolymsql14p_BridgeInventoryLocation_BRIDGEUNDERLOCATIONS[[#This Row],[VCMIN]], 100)</f>
        <v>237</v>
      </c>
      <c r="AA1882">
        <f>Table_hqolymsql14p_BridgeInventoryLocation_BRIDGEUNDERLOCATIONS[[#This Row],[VCMIN_Inches]]-3</f>
        <v>234</v>
      </c>
      <c r="AB1882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1883" spans="1:28" x14ac:dyDescent="0.3">
      <c r="A1883">
        <v>1882</v>
      </c>
      <c r="B1883" t="s">
        <v>4617</v>
      </c>
      <c r="C1883" t="s">
        <v>4618</v>
      </c>
      <c r="D1883" t="s">
        <v>2314</v>
      </c>
      <c r="E1883">
        <v>0.08</v>
      </c>
      <c r="G1883">
        <v>0</v>
      </c>
      <c r="H1883" t="s">
        <v>2833</v>
      </c>
      <c r="I1883">
        <v>0.08</v>
      </c>
      <c r="J1883" t="s">
        <v>34</v>
      </c>
      <c r="K1883">
        <v>45.750672999999999</v>
      </c>
      <c r="L1883">
        <v>-122.662575</v>
      </c>
      <c r="M1883" t="s">
        <v>4619</v>
      </c>
      <c r="N1883" t="s">
        <v>113</v>
      </c>
      <c r="O1883" t="s">
        <v>2835</v>
      </c>
      <c r="P1883">
        <v>124</v>
      </c>
      <c r="Q1883">
        <v>1500</v>
      </c>
      <c r="R1883">
        <v>1409</v>
      </c>
      <c r="S1883">
        <v>1500</v>
      </c>
      <c r="T1883">
        <v>1409</v>
      </c>
      <c r="W1883">
        <v>9999</v>
      </c>
      <c r="X1883" t="s">
        <v>38</v>
      </c>
      <c r="Y1883">
        <v>1</v>
      </c>
      <c r="Z1883">
        <f>ROUND(Table_hqolymsql14p_BridgeInventoryLocation_BRIDGEUNDERLOCATIONS[[#This Row],[VCMIN]] / 100, 0) * 12 + MOD(Table_hqolymsql14p_BridgeInventoryLocation_BRIDGEUNDERLOCATIONS[[#This Row],[VCMIN]], 100)</f>
        <v>177</v>
      </c>
      <c r="AA1883">
        <f>Table_hqolymsql14p_BridgeInventoryLocation_BRIDGEUNDERLOCATIONS[[#This Row],[VCMIN_Inches]]-3</f>
        <v>174</v>
      </c>
      <c r="AB1883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1884" spans="1:28" x14ac:dyDescent="0.3">
      <c r="A1884">
        <v>1883</v>
      </c>
      <c r="B1884" t="s">
        <v>527</v>
      </c>
      <c r="C1884" t="s">
        <v>528</v>
      </c>
      <c r="D1884" t="s">
        <v>2314</v>
      </c>
      <c r="E1884">
        <v>8.7999999999999995E-2</v>
      </c>
      <c r="G1884">
        <v>0</v>
      </c>
      <c r="H1884" t="s">
        <v>4620</v>
      </c>
      <c r="I1884">
        <v>0.09</v>
      </c>
      <c r="J1884" t="s">
        <v>34</v>
      </c>
      <c r="K1884">
        <v>47.497292000000002</v>
      </c>
      <c r="L1884">
        <v>-122.29359599999999</v>
      </c>
      <c r="M1884" t="s">
        <v>4621</v>
      </c>
      <c r="N1884" t="s">
        <v>530</v>
      </c>
      <c r="O1884" t="s">
        <v>531</v>
      </c>
      <c r="P1884">
        <v>263</v>
      </c>
      <c r="Q1884">
        <v>1811</v>
      </c>
      <c r="R1884">
        <v>1811</v>
      </c>
      <c r="U1884">
        <v>1811</v>
      </c>
      <c r="V1884">
        <v>1811</v>
      </c>
      <c r="W1884">
        <v>9999</v>
      </c>
      <c r="X1884" t="s">
        <v>239</v>
      </c>
      <c r="Y1884">
        <v>1</v>
      </c>
      <c r="Z1884">
        <f>ROUND(Table_hqolymsql14p_BridgeInventoryLocation_BRIDGEUNDERLOCATIONS[[#This Row],[VCMIN]] / 100, 0) * 12 + MOD(Table_hqolymsql14p_BridgeInventoryLocation_BRIDGEUNDERLOCATIONS[[#This Row],[VCMIN]], 100)</f>
        <v>227</v>
      </c>
      <c r="AA1884">
        <f>Table_hqolymsql14p_BridgeInventoryLocation_BRIDGEUNDERLOCATIONS[[#This Row],[VCMIN_Inches]]-3</f>
        <v>224</v>
      </c>
      <c r="AB1884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1885" spans="1:28" x14ac:dyDescent="0.3">
      <c r="A1885">
        <v>1884</v>
      </c>
      <c r="B1885" t="s">
        <v>1059</v>
      </c>
      <c r="C1885" t="s">
        <v>1060</v>
      </c>
      <c r="D1885" t="s">
        <v>2314</v>
      </c>
      <c r="E1885">
        <v>164.63</v>
      </c>
      <c r="G1885">
        <v>0</v>
      </c>
      <c r="H1885" t="s">
        <v>110</v>
      </c>
      <c r="I1885">
        <v>164.57</v>
      </c>
      <c r="J1885" t="s">
        <v>34</v>
      </c>
      <c r="K1885">
        <v>47.594721</v>
      </c>
      <c r="L1885">
        <v>-122.32039399999999</v>
      </c>
      <c r="M1885" t="s">
        <v>269</v>
      </c>
      <c r="N1885" t="s">
        <v>1063</v>
      </c>
      <c r="O1885" t="s">
        <v>183</v>
      </c>
      <c r="P1885">
        <v>947</v>
      </c>
      <c r="Q1885">
        <v>3003</v>
      </c>
      <c r="R1885">
        <v>2702</v>
      </c>
      <c r="S1885">
        <v>3003</v>
      </c>
      <c r="T1885">
        <v>2702</v>
      </c>
      <c r="U1885">
        <v>2302</v>
      </c>
      <c r="V1885">
        <v>1908</v>
      </c>
      <c r="W1885">
        <v>9999</v>
      </c>
      <c r="X1885" t="s">
        <v>38</v>
      </c>
      <c r="Y1885">
        <v>1</v>
      </c>
      <c r="Z1885">
        <f>ROUND(Table_hqolymsql14p_BridgeInventoryLocation_BRIDGEUNDERLOCATIONS[[#This Row],[VCMIN]] / 100, 0) * 12 + MOD(Table_hqolymsql14p_BridgeInventoryLocation_BRIDGEUNDERLOCATIONS[[#This Row],[VCMIN]], 100)</f>
        <v>326</v>
      </c>
      <c r="AA1885">
        <f>Table_hqolymsql14p_BridgeInventoryLocation_BRIDGEUNDERLOCATIONS[[#This Row],[VCMIN_Inches]]-3</f>
        <v>323</v>
      </c>
      <c r="AB1885">
        <f>(TRUNC((Table_hqolymsql14p_BridgeInventoryLocation_BRIDGEUNDERLOCATIONS[[#This Row],[Reported Inches]]/12))*100) + MOD(Table_hqolymsql14p_BridgeInventoryLocation_BRIDGEUNDERLOCATIONS[[#This Row],[Reported Inches]], 12)</f>
        <v>2611</v>
      </c>
    </row>
    <row r="1886" spans="1:28" x14ac:dyDescent="0.3">
      <c r="A1886">
        <v>1885</v>
      </c>
      <c r="B1886" t="s">
        <v>842</v>
      </c>
      <c r="C1886" t="s">
        <v>843</v>
      </c>
      <c r="D1886" t="s">
        <v>2314</v>
      </c>
      <c r="E1886">
        <v>122.74</v>
      </c>
      <c r="G1886">
        <v>0</v>
      </c>
      <c r="H1886" t="s">
        <v>110</v>
      </c>
      <c r="I1886">
        <v>122.68</v>
      </c>
      <c r="J1886" t="s">
        <v>34</v>
      </c>
      <c r="K1886">
        <v>47.118434000000001</v>
      </c>
      <c r="L1886">
        <v>-122.556892</v>
      </c>
      <c r="M1886" t="s">
        <v>844</v>
      </c>
      <c r="N1886" t="s">
        <v>845</v>
      </c>
      <c r="O1886" t="s">
        <v>113</v>
      </c>
      <c r="P1886">
        <v>104</v>
      </c>
      <c r="Q1886">
        <v>1608</v>
      </c>
      <c r="R1886">
        <v>1506</v>
      </c>
      <c r="S1886">
        <v>1608</v>
      </c>
      <c r="T1886">
        <v>1506</v>
      </c>
      <c r="U1886">
        <v>1605</v>
      </c>
      <c r="V1886">
        <v>1502</v>
      </c>
      <c r="W1886">
        <v>9999</v>
      </c>
      <c r="X1886" t="s">
        <v>38</v>
      </c>
      <c r="Y1886">
        <v>1</v>
      </c>
      <c r="Z1886">
        <f>ROUND(Table_hqolymsql14p_BridgeInventoryLocation_BRIDGEUNDERLOCATIONS[[#This Row],[VCMIN]] / 100, 0) * 12 + MOD(Table_hqolymsql14p_BridgeInventoryLocation_BRIDGEUNDERLOCATIONS[[#This Row],[VCMIN]], 100)</f>
        <v>186</v>
      </c>
      <c r="AA1886">
        <f>Table_hqolymsql14p_BridgeInventoryLocation_BRIDGEUNDERLOCATIONS[[#This Row],[VCMIN_Inches]]-3</f>
        <v>183</v>
      </c>
      <c r="AB1886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1887" spans="1:28" x14ac:dyDescent="0.3">
      <c r="A1887">
        <v>1886</v>
      </c>
      <c r="B1887" t="s">
        <v>2573</v>
      </c>
      <c r="C1887" t="s">
        <v>2574</v>
      </c>
      <c r="D1887" t="s">
        <v>2314</v>
      </c>
      <c r="E1887">
        <v>165.62899999999999</v>
      </c>
      <c r="G1887">
        <v>0</v>
      </c>
      <c r="H1887" t="s">
        <v>110</v>
      </c>
      <c r="I1887">
        <v>165.57</v>
      </c>
      <c r="J1887" t="s">
        <v>34</v>
      </c>
      <c r="K1887">
        <v>47.607337000000001</v>
      </c>
      <c r="L1887">
        <v>-122.32989499999999</v>
      </c>
      <c r="M1887" t="s">
        <v>2575</v>
      </c>
      <c r="N1887" t="s">
        <v>2576</v>
      </c>
      <c r="O1887" t="s">
        <v>113</v>
      </c>
      <c r="P1887">
        <v>280</v>
      </c>
      <c r="Q1887">
        <v>2109</v>
      </c>
      <c r="R1887">
        <v>2100</v>
      </c>
      <c r="S1887">
        <v>2109</v>
      </c>
      <c r="T1887">
        <v>2100</v>
      </c>
      <c r="U1887">
        <v>3911</v>
      </c>
      <c r="V1887">
        <v>3811</v>
      </c>
      <c r="W1887">
        <v>9999</v>
      </c>
      <c r="X1887" t="s">
        <v>38</v>
      </c>
      <c r="Y1887">
        <v>1</v>
      </c>
      <c r="Z1887">
        <f>ROUND(Table_hqolymsql14p_BridgeInventoryLocation_BRIDGEUNDERLOCATIONS[[#This Row],[VCMIN]] / 100, 0) * 12 + MOD(Table_hqolymsql14p_BridgeInventoryLocation_BRIDGEUNDERLOCATIONS[[#This Row],[VCMIN]], 100)</f>
        <v>252</v>
      </c>
      <c r="AA1887">
        <f>Table_hqolymsql14p_BridgeInventoryLocation_BRIDGEUNDERLOCATIONS[[#This Row],[VCMIN_Inches]]-3</f>
        <v>249</v>
      </c>
      <c r="AB1887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1888" spans="1:28" x14ac:dyDescent="0.3">
      <c r="A1888">
        <v>1887</v>
      </c>
      <c r="B1888" t="s">
        <v>4622</v>
      </c>
      <c r="C1888" t="s">
        <v>4623</v>
      </c>
      <c r="D1888" t="s">
        <v>2314</v>
      </c>
      <c r="E1888">
        <v>0.14000000000000001</v>
      </c>
      <c r="G1888">
        <v>0</v>
      </c>
      <c r="H1888" t="s">
        <v>3680</v>
      </c>
      <c r="I1888">
        <v>0.14000000000000001</v>
      </c>
      <c r="J1888" t="s">
        <v>34</v>
      </c>
      <c r="K1888">
        <v>45.927551000000001</v>
      </c>
      <c r="L1888">
        <v>-122.755988</v>
      </c>
      <c r="M1888" t="s">
        <v>3705</v>
      </c>
      <c r="N1888" t="s">
        <v>113</v>
      </c>
      <c r="O1888" t="s">
        <v>4624</v>
      </c>
      <c r="P1888">
        <v>104</v>
      </c>
      <c r="Q1888">
        <v>1609</v>
      </c>
      <c r="R1888">
        <v>1609</v>
      </c>
      <c r="S1888">
        <v>1609</v>
      </c>
      <c r="T1888">
        <v>1609</v>
      </c>
      <c r="W1888">
        <v>9999</v>
      </c>
      <c r="X1888" t="s">
        <v>38</v>
      </c>
      <c r="Y1888">
        <v>1</v>
      </c>
      <c r="Z1888">
        <f>ROUND(Table_hqolymsql14p_BridgeInventoryLocation_BRIDGEUNDERLOCATIONS[[#This Row],[VCMIN]] / 100, 0) * 12 + MOD(Table_hqolymsql14p_BridgeInventoryLocation_BRIDGEUNDERLOCATIONS[[#This Row],[VCMIN]], 100)</f>
        <v>201</v>
      </c>
      <c r="AA1888">
        <f>Table_hqolymsql14p_BridgeInventoryLocation_BRIDGEUNDERLOCATIONS[[#This Row],[VCMIN_Inches]]-3</f>
        <v>198</v>
      </c>
      <c r="AB188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889" spans="1:28" x14ac:dyDescent="0.3">
      <c r="A1889">
        <v>1888</v>
      </c>
      <c r="B1889" t="s">
        <v>1789</v>
      </c>
      <c r="C1889" t="s">
        <v>1790</v>
      </c>
      <c r="D1889" t="s">
        <v>2314</v>
      </c>
      <c r="E1889">
        <v>0.20100000000000001</v>
      </c>
      <c r="G1889">
        <v>0</v>
      </c>
      <c r="H1889" t="s">
        <v>3090</v>
      </c>
      <c r="I1889">
        <v>0.2</v>
      </c>
      <c r="J1889" t="s">
        <v>34</v>
      </c>
      <c r="K1889">
        <v>47.233336000000001</v>
      </c>
      <c r="L1889">
        <v>-122.431916</v>
      </c>
      <c r="M1889" t="s">
        <v>1791</v>
      </c>
      <c r="N1889" t="s">
        <v>113</v>
      </c>
      <c r="O1889" t="s">
        <v>644</v>
      </c>
      <c r="P1889">
        <v>817</v>
      </c>
      <c r="Q1889">
        <v>1810</v>
      </c>
      <c r="R1889">
        <v>1810</v>
      </c>
      <c r="U1889">
        <v>1810</v>
      </c>
      <c r="V1889">
        <v>1810</v>
      </c>
      <c r="W1889">
        <v>9999</v>
      </c>
      <c r="X1889" t="s">
        <v>239</v>
      </c>
      <c r="Y1889">
        <v>1</v>
      </c>
      <c r="Z1889">
        <f>ROUND(Table_hqolymsql14p_BridgeInventoryLocation_BRIDGEUNDERLOCATIONS[[#This Row],[VCMIN]] / 100, 0) * 12 + MOD(Table_hqolymsql14p_BridgeInventoryLocation_BRIDGEUNDERLOCATIONS[[#This Row],[VCMIN]], 100)</f>
        <v>226</v>
      </c>
      <c r="AA1889">
        <f>Table_hqolymsql14p_BridgeInventoryLocation_BRIDGEUNDERLOCATIONS[[#This Row],[VCMIN_Inches]]-3</f>
        <v>223</v>
      </c>
      <c r="AB1889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890" spans="1:28" x14ac:dyDescent="0.3">
      <c r="A1890">
        <v>1889</v>
      </c>
      <c r="B1890" t="s">
        <v>1953</v>
      </c>
      <c r="C1890" t="s">
        <v>1954</v>
      </c>
      <c r="D1890" t="s">
        <v>2314</v>
      </c>
      <c r="E1890">
        <v>3.5129999999999999</v>
      </c>
      <c r="G1890">
        <v>0</v>
      </c>
      <c r="H1890" t="s">
        <v>73</v>
      </c>
      <c r="I1890">
        <v>3.51</v>
      </c>
      <c r="J1890" t="s">
        <v>34</v>
      </c>
      <c r="K1890">
        <v>47.158954000000001</v>
      </c>
      <c r="L1890">
        <v>-122.406935</v>
      </c>
      <c r="M1890" t="s">
        <v>1955</v>
      </c>
      <c r="N1890" t="s">
        <v>1956</v>
      </c>
      <c r="O1890" t="s">
        <v>76</v>
      </c>
      <c r="P1890">
        <v>226</v>
      </c>
      <c r="Q1890">
        <v>1609</v>
      </c>
      <c r="R1890">
        <v>1608</v>
      </c>
      <c r="S1890">
        <v>1609</v>
      </c>
      <c r="T1890">
        <v>1608</v>
      </c>
      <c r="U1890">
        <v>1701</v>
      </c>
      <c r="V1890">
        <v>1611</v>
      </c>
      <c r="W1890">
        <v>9999</v>
      </c>
      <c r="X1890" t="s">
        <v>38</v>
      </c>
      <c r="Y1890">
        <v>1</v>
      </c>
      <c r="Z1890">
        <f>ROUND(Table_hqolymsql14p_BridgeInventoryLocation_BRIDGEUNDERLOCATIONS[[#This Row],[VCMIN]] / 100, 0) * 12 + MOD(Table_hqolymsql14p_BridgeInventoryLocation_BRIDGEUNDERLOCATIONS[[#This Row],[VCMIN]], 100)</f>
        <v>200</v>
      </c>
      <c r="AA1890">
        <f>Table_hqolymsql14p_BridgeInventoryLocation_BRIDGEUNDERLOCATIONS[[#This Row],[VCMIN_Inches]]-3</f>
        <v>197</v>
      </c>
      <c r="AB189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891" spans="1:28" x14ac:dyDescent="0.3">
      <c r="A1891">
        <v>1890</v>
      </c>
      <c r="B1891" t="s">
        <v>4625</v>
      </c>
      <c r="C1891" t="s">
        <v>4626</v>
      </c>
      <c r="D1891" t="s">
        <v>2314</v>
      </c>
      <c r="E1891">
        <v>23.422000000000001</v>
      </c>
      <c r="G1891">
        <v>0</v>
      </c>
      <c r="H1891" t="s">
        <v>4627</v>
      </c>
      <c r="I1891">
        <v>23.46</v>
      </c>
      <c r="J1891" t="s">
        <v>34</v>
      </c>
      <c r="K1891">
        <v>46.896408999999998</v>
      </c>
      <c r="L1891">
        <v>-122.679807</v>
      </c>
      <c r="M1891" t="s">
        <v>4628</v>
      </c>
      <c r="N1891" t="s">
        <v>594</v>
      </c>
      <c r="O1891" t="s">
        <v>4629</v>
      </c>
      <c r="P1891">
        <v>764</v>
      </c>
      <c r="Q1891">
        <v>1500</v>
      </c>
      <c r="R1891">
        <v>1500</v>
      </c>
      <c r="S1891">
        <v>1500</v>
      </c>
      <c r="T1891">
        <v>1500</v>
      </c>
      <c r="W1891">
        <v>9999</v>
      </c>
      <c r="X1891" t="s">
        <v>38</v>
      </c>
      <c r="Y1891">
        <v>1</v>
      </c>
      <c r="Z1891">
        <f>ROUND(Table_hqolymsql14p_BridgeInventoryLocation_BRIDGEUNDERLOCATIONS[[#This Row],[VCMIN]] / 100, 0) * 12 + MOD(Table_hqolymsql14p_BridgeInventoryLocation_BRIDGEUNDERLOCATIONS[[#This Row],[VCMIN]], 100)</f>
        <v>180</v>
      </c>
      <c r="AA1891">
        <f>Table_hqolymsql14p_BridgeInventoryLocation_BRIDGEUNDERLOCATIONS[[#This Row],[VCMIN_Inches]]-3</f>
        <v>177</v>
      </c>
      <c r="AB1891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1892" spans="1:28" x14ac:dyDescent="0.3">
      <c r="A1892">
        <v>1891</v>
      </c>
      <c r="B1892" t="s">
        <v>2303</v>
      </c>
      <c r="C1892" t="s">
        <v>2304</v>
      </c>
      <c r="D1892" t="s">
        <v>2314</v>
      </c>
      <c r="E1892">
        <v>0.17299999999999999</v>
      </c>
      <c r="G1892">
        <v>0</v>
      </c>
      <c r="H1892" t="s">
        <v>4630</v>
      </c>
      <c r="I1892">
        <v>0.17</v>
      </c>
      <c r="J1892" t="s">
        <v>34</v>
      </c>
      <c r="K1892">
        <v>48.484768000000003</v>
      </c>
      <c r="L1892">
        <v>-122.33693599999999</v>
      </c>
      <c r="M1892" t="s">
        <v>4295</v>
      </c>
      <c r="N1892" t="s">
        <v>2306</v>
      </c>
      <c r="O1892" t="s">
        <v>113</v>
      </c>
      <c r="P1892">
        <v>287</v>
      </c>
      <c r="Q1892">
        <v>1609</v>
      </c>
      <c r="R1892">
        <v>1609</v>
      </c>
      <c r="S1892">
        <v>1609</v>
      </c>
      <c r="T1892">
        <v>1609</v>
      </c>
      <c r="W1892">
        <v>9999</v>
      </c>
      <c r="X1892" t="s">
        <v>89</v>
      </c>
      <c r="Y1892">
        <v>1</v>
      </c>
      <c r="Z1892">
        <f>ROUND(Table_hqolymsql14p_BridgeInventoryLocation_BRIDGEUNDERLOCATIONS[[#This Row],[VCMIN]] / 100, 0) * 12 + MOD(Table_hqolymsql14p_BridgeInventoryLocation_BRIDGEUNDERLOCATIONS[[#This Row],[VCMIN]], 100)</f>
        <v>201</v>
      </c>
      <c r="AA1892">
        <f>Table_hqolymsql14p_BridgeInventoryLocation_BRIDGEUNDERLOCATIONS[[#This Row],[VCMIN_Inches]]-3</f>
        <v>198</v>
      </c>
      <c r="AB1892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893" spans="1:28" x14ac:dyDescent="0.3">
      <c r="A1893">
        <v>1892</v>
      </c>
      <c r="B1893" t="s">
        <v>1148</v>
      </c>
      <c r="C1893" t="s">
        <v>1149</v>
      </c>
      <c r="D1893" t="s">
        <v>2314</v>
      </c>
      <c r="E1893">
        <v>0.52300000000000002</v>
      </c>
      <c r="G1893">
        <v>0</v>
      </c>
      <c r="H1893" t="s">
        <v>2319</v>
      </c>
      <c r="I1893">
        <v>0.52</v>
      </c>
      <c r="J1893" t="s">
        <v>34</v>
      </c>
      <c r="K1893">
        <v>47.232526999999997</v>
      </c>
      <c r="L1893">
        <v>-122.434073</v>
      </c>
      <c r="M1893" t="s">
        <v>4631</v>
      </c>
      <c r="N1893" t="s">
        <v>1151</v>
      </c>
      <c r="O1893" t="s">
        <v>113</v>
      </c>
      <c r="P1893">
        <v>563</v>
      </c>
      <c r="W1893">
        <v>9999</v>
      </c>
      <c r="X1893" t="s">
        <v>89</v>
      </c>
      <c r="Y1893">
        <v>1</v>
      </c>
      <c r="Z1893">
        <f>ROUND(Table_hqolymsql14p_BridgeInventoryLocation_BRIDGEUNDERLOCATIONS[[#This Row],[VCMIN]] / 100, 0) * 12 + MOD(Table_hqolymsql14p_BridgeInventoryLocation_BRIDGEUNDERLOCATIONS[[#This Row],[VCMIN]], 100)</f>
        <v>0</v>
      </c>
      <c r="AA1893">
        <f>Table_hqolymsql14p_BridgeInventoryLocation_BRIDGEUNDERLOCATIONS[[#This Row],[VCMIN_Inches]]-3</f>
        <v>-3</v>
      </c>
      <c r="AB1893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1894" spans="1:28" x14ac:dyDescent="0.3">
      <c r="A1894">
        <v>1893</v>
      </c>
      <c r="B1894" t="s">
        <v>2919</v>
      </c>
      <c r="C1894" t="s">
        <v>2920</v>
      </c>
      <c r="D1894" t="s">
        <v>2314</v>
      </c>
      <c r="E1894">
        <v>0.16500000000000001</v>
      </c>
      <c r="G1894">
        <v>0</v>
      </c>
      <c r="H1894" t="s">
        <v>4297</v>
      </c>
      <c r="I1894">
        <v>0.16</v>
      </c>
      <c r="J1894" t="s">
        <v>34</v>
      </c>
      <c r="K1894">
        <v>47.642682000000001</v>
      </c>
      <c r="L1894">
        <v>-122.320055</v>
      </c>
      <c r="M1894" t="s">
        <v>4632</v>
      </c>
      <c r="N1894" t="s">
        <v>2922</v>
      </c>
      <c r="O1894" t="s">
        <v>394</v>
      </c>
      <c r="P1894">
        <v>285</v>
      </c>
      <c r="Q1894">
        <v>2307</v>
      </c>
      <c r="R1894">
        <v>2307</v>
      </c>
      <c r="U1894">
        <v>2307</v>
      </c>
      <c r="V1894">
        <v>2307</v>
      </c>
      <c r="W1894">
        <v>9999</v>
      </c>
      <c r="X1894" t="s">
        <v>239</v>
      </c>
      <c r="Y1894">
        <v>1</v>
      </c>
      <c r="Z1894">
        <f>ROUND(Table_hqolymsql14p_BridgeInventoryLocation_BRIDGEUNDERLOCATIONS[[#This Row],[VCMIN]] / 100, 0) * 12 + MOD(Table_hqolymsql14p_BridgeInventoryLocation_BRIDGEUNDERLOCATIONS[[#This Row],[VCMIN]], 100)</f>
        <v>283</v>
      </c>
      <c r="AA1894">
        <f>Table_hqolymsql14p_BridgeInventoryLocation_BRIDGEUNDERLOCATIONS[[#This Row],[VCMIN_Inches]]-3</f>
        <v>280</v>
      </c>
      <c r="AB1894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1895" spans="1:28" x14ac:dyDescent="0.3">
      <c r="A1895">
        <v>1894</v>
      </c>
      <c r="B1895" t="s">
        <v>863</v>
      </c>
      <c r="C1895" t="s">
        <v>864</v>
      </c>
      <c r="D1895" t="s">
        <v>2314</v>
      </c>
      <c r="E1895">
        <v>11.063000000000001</v>
      </c>
      <c r="G1895">
        <v>0</v>
      </c>
      <c r="H1895" t="s">
        <v>207</v>
      </c>
      <c r="I1895">
        <v>11.11</v>
      </c>
      <c r="J1895" t="s">
        <v>34</v>
      </c>
      <c r="K1895">
        <v>47.758709000000003</v>
      </c>
      <c r="L1895">
        <v>-122.183869</v>
      </c>
      <c r="M1895" t="s">
        <v>865</v>
      </c>
      <c r="N1895" t="s">
        <v>101</v>
      </c>
      <c r="O1895" t="s">
        <v>866</v>
      </c>
      <c r="P1895">
        <v>1352</v>
      </c>
      <c r="Q1895">
        <v>1911</v>
      </c>
      <c r="R1895">
        <v>1901</v>
      </c>
      <c r="S1895">
        <v>1911</v>
      </c>
      <c r="T1895">
        <v>1901</v>
      </c>
      <c r="U1895">
        <v>1708</v>
      </c>
      <c r="V1895">
        <v>1609</v>
      </c>
      <c r="W1895">
        <v>9999</v>
      </c>
      <c r="X1895" t="s">
        <v>38</v>
      </c>
      <c r="Y1895">
        <v>1</v>
      </c>
      <c r="Z1895">
        <f>ROUND(Table_hqolymsql14p_BridgeInventoryLocation_BRIDGEUNDERLOCATIONS[[#This Row],[VCMIN]] / 100, 0) * 12 + MOD(Table_hqolymsql14p_BridgeInventoryLocation_BRIDGEUNDERLOCATIONS[[#This Row],[VCMIN]], 100)</f>
        <v>229</v>
      </c>
      <c r="AA1895">
        <f>Table_hqolymsql14p_BridgeInventoryLocation_BRIDGEUNDERLOCATIONS[[#This Row],[VCMIN_Inches]]-3</f>
        <v>226</v>
      </c>
      <c r="AB1895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896" spans="1:28" x14ac:dyDescent="0.3">
      <c r="A1896">
        <v>1895</v>
      </c>
      <c r="B1896" t="s">
        <v>1144</v>
      </c>
      <c r="C1896" t="s">
        <v>1145</v>
      </c>
      <c r="D1896" t="s">
        <v>2314</v>
      </c>
      <c r="E1896">
        <v>125.92</v>
      </c>
      <c r="G1896">
        <v>0</v>
      </c>
      <c r="H1896" t="s">
        <v>110</v>
      </c>
      <c r="I1896">
        <v>125.86</v>
      </c>
      <c r="J1896" t="s">
        <v>34</v>
      </c>
      <c r="K1896">
        <v>47.147055999999999</v>
      </c>
      <c r="L1896">
        <v>-122.504418</v>
      </c>
      <c r="M1896" t="s">
        <v>1146</v>
      </c>
      <c r="N1896" t="s">
        <v>1147</v>
      </c>
      <c r="O1896" t="s">
        <v>113</v>
      </c>
      <c r="P1896">
        <v>294</v>
      </c>
      <c r="Q1896">
        <v>1507</v>
      </c>
      <c r="R1896">
        <v>1410</v>
      </c>
      <c r="S1896">
        <v>1507</v>
      </c>
      <c r="T1896">
        <v>1410</v>
      </c>
      <c r="U1896">
        <v>1510</v>
      </c>
      <c r="V1896">
        <v>1506</v>
      </c>
      <c r="W1896">
        <v>9999</v>
      </c>
      <c r="X1896" t="s">
        <v>38</v>
      </c>
      <c r="Y1896">
        <v>1</v>
      </c>
      <c r="Z1896">
        <f>ROUND(Table_hqolymsql14p_BridgeInventoryLocation_BRIDGEUNDERLOCATIONS[[#This Row],[VCMIN]] / 100, 0) * 12 + MOD(Table_hqolymsql14p_BridgeInventoryLocation_BRIDGEUNDERLOCATIONS[[#This Row],[VCMIN]], 100)</f>
        <v>178</v>
      </c>
      <c r="AA1896">
        <f>Table_hqolymsql14p_BridgeInventoryLocation_BRIDGEUNDERLOCATIONS[[#This Row],[VCMIN_Inches]]-3</f>
        <v>175</v>
      </c>
      <c r="AB1896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897" spans="1:28" x14ac:dyDescent="0.3">
      <c r="A1897">
        <v>1896</v>
      </c>
      <c r="B1897" t="s">
        <v>4633</v>
      </c>
      <c r="C1897" t="s">
        <v>4634</v>
      </c>
      <c r="D1897" t="s">
        <v>2314</v>
      </c>
      <c r="E1897">
        <v>3.3479999999999999</v>
      </c>
      <c r="G1897">
        <v>0</v>
      </c>
      <c r="H1897" t="s">
        <v>51</v>
      </c>
      <c r="I1897">
        <v>3.35</v>
      </c>
      <c r="J1897" t="s">
        <v>34</v>
      </c>
      <c r="K1897">
        <v>47.214148000000002</v>
      </c>
      <c r="L1897">
        <v>-123.089685</v>
      </c>
      <c r="M1897" t="s">
        <v>52</v>
      </c>
      <c r="N1897" t="s">
        <v>4635</v>
      </c>
      <c r="O1897" t="s">
        <v>54</v>
      </c>
      <c r="P1897">
        <v>226</v>
      </c>
      <c r="Q1897">
        <v>2200</v>
      </c>
      <c r="R1897">
        <v>2110</v>
      </c>
      <c r="S1897">
        <v>2200</v>
      </c>
      <c r="T1897">
        <v>2110</v>
      </c>
      <c r="W1897">
        <v>9999</v>
      </c>
      <c r="X1897" t="s">
        <v>38</v>
      </c>
      <c r="Y1897">
        <v>1</v>
      </c>
      <c r="Z1897">
        <f>ROUND(Table_hqolymsql14p_BridgeInventoryLocation_BRIDGEUNDERLOCATIONS[[#This Row],[VCMIN]] / 100, 0) * 12 + MOD(Table_hqolymsql14p_BridgeInventoryLocation_BRIDGEUNDERLOCATIONS[[#This Row],[VCMIN]], 100)</f>
        <v>262</v>
      </c>
      <c r="AA1897">
        <f>Table_hqolymsql14p_BridgeInventoryLocation_BRIDGEUNDERLOCATIONS[[#This Row],[VCMIN_Inches]]-3</f>
        <v>259</v>
      </c>
      <c r="AB1897">
        <f>(TRUNC((Table_hqolymsql14p_BridgeInventoryLocation_BRIDGEUNDERLOCATIONS[[#This Row],[Reported Inches]]/12))*100) + MOD(Table_hqolymsql14p_BridgeInventoryLocation_BRIDGEUNDERLOCATIONS[[#This Row],[Reported Inches]], 12)</f>
        <v>2107</v>
      </c>
    </row>
    <row r="1898" spans="1:28" x14ac:dyDescent="0.3">
      <c r="A1898">
        <v>1897</v>
      </c>
      <c r="B1898" t="s">
        <v>2191</v>
      </c>
      <c r="C1898" t="s">
        <v>2192</v>
      </c>
      <c r="D1898" t="s">
        <v>2314</v>
      </c>
      <c r="E1898">
        <v>0.39100000000000001</v>
      </c>
      <c r="G1898">
        <v>0</v>
      </c>
      <c r="H1898" t="s">
        <v>4636</v>
      </c>
      <c r="I1898">
        <v>0.39</v>
      </c>
      <c r="J1898" t="s">
        <v>34</v>
      </c>
      <c r="K1898">
        <v>47.565931999999997</v>
      </c>
      <c r="L1898">
        <v>-117.593598</v>
      </c>
      <c r="M1898" t="s">
        <v>4637</v>
      </c>
      <c r="N1898" t="s">
        <v>1090</v>
      </c>
      <c r="O1898" t="s">
        <v>37</v>
      </c>
      <c r="P1898">
        <v>344</v>
      </c>
      <c r="Q1898">
        <v>1600</v>
      </c>
      <c r="R1898">
        <v>1600</v>
      </c>
      <c r="S1898">
        <v>1600</v>
      </c>
      <c r="T1898">
        <v>1600</v>
      </c>
      <c r="W1898">
        <v>9999</v>
      </c>
      <c r="X1898" t="s">
        <v>89</v>
      </c>
      <c r="Y1898">
        <v>1</v>
      </c>
      <c r="Z1898">
        <f>ROUND(Table_hqolymsql14p_BridgeInventoryLocation_BRIDGEUNDERLOCATIONS[[#This Row],[VCMIN]] / 100, 0) * 12 + MOD(Table_hqolymsql14p_BridgeInventoryLocation_BRIDGEUNDERLOCATIONS[[#This Row],[VCMIN]], 100)</f>
        <v>192</v>
      </c>
      <c r="AA1898">
        <f>Table_hqolymsql14p_BridgeInventoryLocation_BRIDGEUNDERLOCATIONS[[#This Row],[VCMIN_Inches]]-3</f>
        <v>189</v>
      </c>
      <c r="AB189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899" spans="1:28" x14ac:dyDescent="0.3">
      <c r="A1899">
        <v>1898</v>
      </c>
      <c r="B1899" t="s">
        <v>4638</v>
      </c>
      <c r="C1899" t="s">
        <v>4639</v>
      </c>
      <c r="D1899" t="s">
        <v>2314</v>
      </c>
      <c r="E1899">
        <v>67.869</v>
      </c>
      <c r="G1899">
        <v>0</v>
      </c>
      <c r="H1899" t="s">
        <v>4345</v>
      </c>
      <c r="I1899">
        <v>63.8</v>
      </c>
      <c r="J1899" t="s">
        <v>34</v>
      </c>
      <c r="K1899">
        <v>47.425806000000001</v>
      </c>
      <c r="L1899">
        <v>-119.265557</v>
      </c>
      <c r="M1899" t="s">
        <v>4346</v>
      </c>
      <c r="N1899" t="s">
        <v>1517</v>
      </c>
      <c r="O1899" t="s">
        <v>4347</v>
      </c>
      <c r="P1899">
        <v>122</v>
      </c>
      <c r="Q1899">
        <v>1503</v>
      </c>
      <c r="R1899">
        <v>1503</v>
      </c>
      <c r="S1899">
        <v>1503</v>
      </c>
      <c r="T1899">
        <v>1503</v>
      </c>
      <c r="W1899">
        <v>9999</v>
      </c>
      <c r="X1899" t="s">
        <v>38</v>
      </c>
      <c r="Y1899">
        <v>1</v>
      </c>
      <c r="Z1899">
        <f>ROUND(Table_hqolymsql14p_BridgeInventoryLocation_BRIDGEUNDERLOCATIONS[[#This Row],[VCMIN]] / 100, 0) * 12 + MOD(Table_hqolymsql14p_BridgeInventoryLocation_BRIDGEUNDERLOCATIONS[[#This Row],[VCMIN]], 100)</f>
        <v>183</v>
      </c>
      <c r="AA1899">
        <f>Table_hqolymsql14p_BridgeInventoryLocation_BRIDGEUNDERLOCATIONS[[#This Row],[VCMIN_Inches]]-3</f>
        <v>180</v>
      </c>
      <c r="AB1899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900" spans="1:28" x14ac:dyDescent="0.3">
      <c r="A1900">
        <v>1899</v>
      </c>
      <c r="B1900" t="s">
        <v>2079</v>
      </c>
      <c r="C1900" t="s">
        <v>2080</v>
      </c>
      <c r="D1900" t="s">
        <v>2314</v>
      </c>
      <c r="E1900">
        <v>0.28000000000000003</v>
      </c>
      <c r="G1900">
        <v>0</v>
      </c>
      <c r="H1900" t="s">
        <v>4640</v>
      </c>
      <c r="I1900">
        <v>0.28000000000000003</v>
      </c>
      <c r="J1900" t="s">
        <v>34</v>
      </c>
      <c r="K1900">
        <v>47.519855</v>
      </c>
      <c r="L1900">
        <v>-122.316613</v>
      </c>
      <c r="M1900" t="s">
        <v>4641</v>
      </c>
      <c r="N1900" t="s">
        <v>2082</v>
      </c>
      <c r="O1900" t="s">
        <v>347</v>
      </c>
      <c r="P1900">
        <v>214</v>
      </c>
      <c r="Q1900">
        <v>1500</v>
      </c>
      <c r="R1900">
        <v>1408</v>
      </c>
      <c r="S1900">
        <v>1500</v>
      </c>
      <c r="T1900">
        <v>1408</v>
      </c>
      <c r="W1900">
        <v>9999</v>
      </c>
      <c r="X1900" t="s">
        <v>89</v>
      </c>
      <c r="Y1900">
        <v>1</v>
      </c>
      <c r="Z1900">
        <f>ROUND(Table_hqolymsql14p_BridgeInventoryLocation_BRIDGEUNDERLOCATIONS[[#This Row],[VCMIN]] / 100, 0) * 12 + MOD(Table_hqolymsql14p_BridgeInventoryLocation_BRIDGEUNDERLOCATIONS[[#This Row],[VCMIN]], 100)</f>
        <v>176</v>
      </c>
      <c r="AA1900">
        <f>Table_hqolymsql14p_BridgeInventoryLocation_BRIDGEUNDERLOCATIONS[[#This Row],[VCMIN_Inches]]-3</f>
        <v>173</v>
      </c>
      <c r="AB1900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1901" spans="1:28" x14ac:dyDescent="0.3">
      <c r="A1901">
        <v>1900</v>
      </c>
      <c r="B1901" t="s">
        <v>2856</v>
      </c>
      <c r="C1901" t="s">
        <v>2857</v>
      </c>
      <c r="D1901" t="s">
        <v>2314</v>
      </c>
      <c r="E1901">
        <v>0.318</v>
      </c>
      <c r="G1901">
        <v>0</v>
      </c>
      <c r="H1901" t="s">
        <v>3541</v>
      </c>
      <c r="I1901">
        <v>0.32</v>
      </c>
      <c r="J1901" t="s">
        <v>34</v>
      </c>
      <c r="K1901">
        <v>47.463706999999999</v>
      </c>
      <c r="L1901">
        <v>-122.28969499999999</v>
      </c>
      <c r="M1901" t="s">
        <v>4642</v>
      </c>
      <c r="N1901" t="s">
        <v>347</v>
      </c>
      <c r="O1901" t="s">
        <v>2859</v>
      </c>
      <c r="P1901">
        <v>324</v>
      </c>
      <c r="Q1901">
        <v>1706</v>
      </c>
      <c r="R1901">
        <v>1611</v>
      </c>
      <c r="U1901">
        <v>1706</v>
      </c>
      <c r="V1901">
        <v>1611</v>
      </c>
      <c r="W1901">
        <v>9999</v>
      </c>
      <c r="X1901" t="s">
        <v>89</v>
      </c>
      <c r="Y1901">
        <v>1</v>
      </c>
      <c r="Z1901">
        <f>ROUND(Table_hqolymsql14p_BridgeInventoryLocation_BRIDGEUNDERLOCATIONS[[#This Row],[VCMIN]] / 100, 0) * 12 + MOD(Table_hqolymsql14p_BridgeInventoryLocation_BRIDGEUNDERLOCATIONS[[#This Row],[VCMIN]], 100)</f>
        <v>203</v>
      </c>
      <c r="AA1901">
        <f>Table_hqolymsql14p_BridgeInventoryLocation_BRIDGEUNDERLOCATIONS[[#This Row],[VCMIN_Inches]]-3</f>
        <v>200</v>
      </c>
      <c r="AB190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902" spans="1:28" x14ac:dyDescent="0.3">
      <c r="A1902">
        <v>1901</v>
      </c>
      <c r="B1902" t="s">
        <v>1839</v>
      </c>
      <c r="C1902" t="s">
        <v>1840</v>
      </c>
      <c r="D1902" t="s">
        <v>2314</v>
      </c>
      <c r="E1902">
        <v>275.44</v>
      </c>
      <c r="G1902">
        <v>0</v>
      </c>
      <c r="H1902" t="s">
        <v>33</v>
      </c>
      <c r="I1902">
        <v>277.73</v>
      </c>
      <c r="J1902" t="s">
        <v>34</v>
      </c>
      <c r="K1902">
        <v>47.633414000000002</v>
      </c>
      <c r="L1902">
        <v>-117.48003300000001</v>
      </c>
      <c r="M1902" t="s">
        <v>711</v>
      </c>
      <c r="N1902" t="s">
        <v>616</v>
      </c>
      <c r="O1902" t="s">
        <v>37</v>
      </c>
      <c r="P1902">
        <v>252</v>
      </c>
      <c r="Q1902">
        <v>1800</v>
      </c>
      <c r="R1902">
        <v>1800</v>
      </c>
      <c r="S1902">
        <v>1800</v>
      </c>
      <c r="T1902">
        <v>1800</v>
      </c>
      <c r="U1902">
        <v>1700</v>
      </c>
      <c r="V1902">
        <v>1609</v>
      </c>
      <c r="W1902">
        <v>9999</v>
      </c>
      <c r="X1902" t="s">
        <v>38</v>
      </c>
      <c r="Y1902">
        <v>1</v>
      </c>
      <c r="Z1902">
        <f>ROUND(Table_hqolymsql14p_BridgeInventoryLocation_BRIDGEUNDERLOCATIONS[[#This Row],[VCMIN]] / 100, 0) * 12 + MOD(Table_hqolymsql14p_BridgeInventoryLocation_BRIDGEUNDERLOCATIONS[[#This Row],[VCMIN]], 100)</f>
        <v>216</v>
      </c>
      <c r="AA1902">
        <f>Table_hqolymsql14p_BridgeInventoryLocation_BRIDGEUNDERLOCATIONS[[#This Row],[VCMIN_Inches]]-3</f>
        <v>213</v>
      </c>
      <c r="AB1902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1903" spans="1:28" x14ac:dyDescent="0.3">
      <c r="A1903">
        <v>1902</v>
      </c>
      <c r="B1903" t="s">
        <v>1119</v>
      </c>
      <c r="C1903" t="s">
        <v>1120</v>
      </c>
      <c r="D1903" t="s">
        <v>2314</v>
      </c>
      <c r="E1903">
        <v>6.62</v>
      </c>
      <c r="G1903">
        <v>0</v>
      </c>
      <c r="H1903" t="s">
        <v>2894</v>
      </c>
      <c r="I1903">
        <v>171.91</v>
      </c>
      <c r="J1903" t="s">
        <v>34</v>
      </c>
      <c r="K1903">
        <v>47.695914999999999</v>
      </c>
      <c r="L1903">
        <v>-122.329348</v>
      </c>
      <c r="M1903" t="s">
        <v>4643</v>
      </c>
      <c r="N1903" t="s">
        <v>1122</v>
      </c>
      <c r="O1903" t="s">
        <v>113</v>
      </c>
      <c r="P1903">
        <v>328</v>
      </c>
      <c r="Q1903">
        <v>1803</v>
      </c>
      <c r="R1903">
        <v>1801</v>
      </c>
      <c r="S1903">
        <v>1803</v>
      </c>
      <c r="T1903">
        <v>1801</v>
      </c>
      <c r="W1903">
        <v>9999</v>
      </c>
      <c r="X1903" t="s">
        <v>89</v>
      </c>
      <c r="Y1903">
        <v>1</v>
      </c>
      <c r="Z1903">
        <f>ROUND(Table_hqolymsql14p_BridgeInventoryLocation_BRIDGEUNDERLOCATIONS[[#This Row],[VCMIN]] / 100, 0) * 12 + MOD(Table_hqolymsql14p_BridgeInventoryLocation_BRIDGEUNDERLOCATIONS[[#This Row],[VCMIN]], 100)</f>
        <v>217</v>
      </c>
      <c r="AA1903">
        <f>Table_hqolymsql14p_BridgeInventoryLocation_BRIDGEUNDERLOCATIONS[[#This Row],[VCMIN_Inches]]-3</f>
        <v>214</v>
      </c>
      <c r="AB1903">
        <f>(TRUNC((Table_hqolymsql14p_BridgeInventoryLocation_BRIDGEUNDERLOCATIONS[[#This Row],[Reported Inches]]/12))*100) + MOD(Table_hqolymsql14p_BridgeInventoryLocation_BRIDGEUNDERLOCATIONS[[#This Row],[Reported Inches]], 12)</f>
        <v>1710</v>
      </c>
    </row>
    <row r="1904" spans="1:28" x14ac:dyDescent="0.3">
      <c r="A1904">
        <v>1903</v>
      </c>
      <c r="B1904" t="s">
        <v>1182</v>
      </c>
      <c r="C1904" t="s">
        <v>1183</v>
      </c>
      <c r="D1904" t="s">
        <v>2314</v>
      </c>
      <c r="E1904">
        <v>127.22</v>
      </c>
      <c r="G1904">
        <v>0</v>
      </c>
      <c r="H1904" t="s">
        <v>110</v>
      </c>
      <c r="I1904">
        <v>127.16</v>
      </c>
      <c r="J1904" t="s">
        <v>34</v>
      </c>
      <c r="K1904">
        <v>47.159246000000003</v>
      </c>
      <c r="L1904">
        <v>-122.483558</v>
      </c>
      <c r="M1904" t="s">
        <v>1184</v>
      </c>
      <c r="N1904" t="s">
        <v>1185</v>
      </c>
      <c r="O1904" t="s">
        <v>113</v>
      </c>
      <c r="P1904">
        <v>283</v>
      </c>
      <c r="Q1904">
        <v>1802</v>
      </c>
      <c r="R1904">
        <v>1403</v>
      </c>
      <c r="S1904">
        <v>1802</v>
      </c>
      <c r="T1904">
        <v>1403</v>
      </c>
      <c r="U1904">
        <v>1907</v>
      </c>
      <c r="V1904">
        <v>1809</v>
      </c>
      <c r="W1904">
        <v>9999</v>
      </c>
      <c r="X1904" t="s">
        <v>38</v>
      </c>
      <c r="Y1904">
        <v>1</v>
      </c>
      <c r="Z1904">
        <f>ROUND(Table_hqolymsql14p_BridgeInventoryLocation_BRIDGEUNDERLOCATIONS[[#This Row],[VCMIN]] / 100, 0) * 12 + MOD(Table_hqolymsql14p_BridgeInventoryLocation_BRIDGEUNDERLOCATIONS[[#This Row],[VCMIN]], 100)</f>
        <v>171</v>
      </c>
      <c r="AA1904">
        <f>Table_hqolymsql14p_BridgeInventoryLocation_BRIDGEUNDERLOCATIONS[[#This Row],[VCMIN_Inches]]-3</f>
        <v>168</v>
      </c>
      <c r="AB1904">
        <f>(TRUNC((Table_hqolymsql14p_BridgeInventoryLocation_BRIDGEUNDERLOCATIONS[[#This Row],[Reported Inches]]/12))*100) + MOD(Table_hqolymsql14p_BridgeInventoryLocation_BRIDGEUNDERLOCATIONS[[#This Row],[Reported Inches]], 12)</f>
        <v>1400</v>
      </c>
    </row>
    <row r="1905" spans="1:28" x14ac:dyDescent="0.3">
      <c r="A1905">
        <v>1904</v>
      </c>
      <c r="B1905" t="s">
        <v>2023</v>
      </c>
      <c r="C1905" t="s">
        <v>2024</v>
      </c>
      <c r="D1905" t="s">
        <v>2314</v>
      </c>
      <c r="E1905">
        <v>0.16300000000000001</v>
      </c>
      <c r="G1905">
        <v>0</v>
      </c>
      <c r="H1905" t="s">
        <v>2934</v>
      </c>
      <c r="I1905">
        <v>0.16</v>
      </c>
      <c r="J1905" t="s">
        <v>34</v>
      </c>
      <c r="K1905">
        <v>47.627875000000003</v>
      </c>
      <c r="L1905">
        <v>-122.32893</v>
      </c>
      <c r="M1905" t="s">
        <v>2935</v>
      </c>
      <c r="N1905" t="s">
        <v>2026</v>
      </c>
      <c r="O1905" t="s">
        <v>113</v>
      </c>
      <c r="P1905">
        <v>1215</v>
      </c>
      <c r="Q1905">
        <v>5100</v>
      </c>
      <c r="R1905">
        <v>5100</v>
      </c>
      <c r="U1905">
        <v>5100</v>
      </c>
      <c r="V1905">
        <v>5100</v>
      </c>
      <c r="W1905">
        <v>9999</v>
      </c>
      <c r="X1905" t="s">
        <v>3569</v>
      </c>
      <c r="Y1905">
        <v>1</v>
      </c>
      <c r="Z1905">
        <f>ROUND(Table_hqolymsql14p_BridgeInventoryLocation_BRIDGEUNDERLOCATIONS[[#This Row],[VCMIN]] / 100, 0) * 12 + MOD(Table_hqolymsql14p_BridgeInventoryLocation_BRIDGEUNDERLOCATIONS[[#This Row],[VCMIN]], 100)</f>
        <v>612</v>
      </c>
      <c r="AA1905">
        <f>Table_hqolymsql14p_BridgeInventoryLocation_BRIDGEUNDERLOCATIONS[[#This Row],[VCMIN_Inches]]-3</f>
        <v>609</v>
      </c>
      <c r="AB1905">
        <f>(TRUNC((Table_hqolymsql14p_BridgeInventoryLocation_BRIDGEUNDERLOCATIONS[[#This Row],[Reported Inches]]/12))*100) + MOD(Table_hqolymsql14p_BridgeInventoryLocation_BRIDGEUNDERLOCATIONS[[#This Row],[Reported Inches]], 12)</f>
        <v>5009</v>
      </c>
    </row>
    <row r="1906" spans="1:28" x14ac:dyDescent="0.3">
      <c r="A1906">
        <v>1905</v>
      </c>
      <c r="B1906" t="s">
        <v>334</v>
      </c>
      <c r="C1906" t="s">
        <v>335</v>
      </c>
      <c r="D1906" t="s">
        <v>2314</v>
      </c>
      <c r="E1906">
        <v>158.06800000000001</v>
      </c>
      <c r="G1906">
        <v>0</v>
      </c>
      <c r="H1906" t="s">
        <v>110</v>
      </c>
      <c r="I1906">
        <v>158.01</v>
      </c>
      <c r="J1906" t="s">
        <v>34</v>
      </c>
      <c r="K1906">
        <v>47.507817000000003</v>
      </c>
      <c r="L1906">
        <v>-122.281397</v>
      </c>
      <c r="M1906" t="s">
        <v>336</v>
      </c>
      <c r="N1906" t="s">
        <v>337</v>
      </c>
      <c r="O1906" t="s">
        <v>113</v>
      </c>
      <c r="P1906">
        <v>337</v>
      </c>
      <c r="Q1906">
        <v>1809</v>
      </c>
      <c r="R1906">
        <v>1700</v>
      </c>
      <c r="S1906">
        <v>1809</v>
      </c>
      <c r="T1906">
        <v>1700</v>
      </c>
      <c r="U1906">
        <v>2101</v>
      </c>
      <c r="V1906">
        <v>1909</v>
      </c>
      <c r="W1906">
        <v>9999</v>
      </c>
      <c r="X1906" t="s">
        <v>38</v>
      </c>
      <c r="Y1906">
        <v>1</v>
      </c>
      <c r="Z1906">
        <f>ROUND(Table_hqolymsql14p_BridgeInventoryLocation_BRIDGEUNDERLOCATIONS[[#This Row],[VCMIN]] / 100, 0) * 12 + MOD(Table_hqolymsql14p_BridgeInventoryLocation_BRIDGEUNDERLOCATIONS[[#This Row],[VCMIN]], 100)</f>
        <v>204</v>
      </c>
      <c r="AA1906">
        <f>Table_hqolymsql14p_BridgeInventoryLocation_BRIDGEUNDERLOCATIONS[[#This Row],[VCMIN_Inches]]-3</f>
        <v>201</v>
      </c>
      <c r="AB190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907" spans="1:28" x14ac:dyDescent="0.3">
      <c r="A1907">
        <v>1906</v>
      </c>
      <c r="B1907" t="s">
        <v>4644</v>
      </c>
      <c r="C1907" t="s">
        <v>4645</v>
      </c>
      <c r="D1907" t="s">
        <v>2314</v>
      </c>
      <c r="E1907">
        <v>43.73</v>
      </c>
      <c r="G1907">
        <v>0</v>
      </c>
      <c r="H1907" t="s">
        <v>3154</v>
      </c>
      <c r="I1907">
        <v>43.69</v>
      </c>
      <c r="J1907" t="s">
        <v>34</v>
      </c>
      <c r="K1907">
        <v>47.308182000000002</v>
      </c>
      <c r="L1907">
        <v>-117.97241099999999</v>
      </c>
      <c r="M1907" t="s">
        <v>4355</v>
      </c>
      <c r="N1907" t="s">
        <v>37</v>
      </c>
      <c r="O1907" t="s">
        <v>4356</v>
      </c>
      <c r="P1907">
        <v>115</v>
      </c>
      <c r="Q1907">
        <v>1708</v>
      </c>
      <c r="R1907">
        <v>1708</v>
      </c>
      <c r="S1907">
        <v>1708</v>
      </c>
      <c r="T1907">
        <v>1708</v>
      </c>
      <c r="W1907">
        <v>9999</v>
      </c>
      <c r="X1907" t="s">
        <v>38</v>
      </c>
      <c r="Y1907">
        <v>1</v>
      </c>
      <c r="Z1907">
        <f>ROUND(Table_hqolymsql14p_BridgeInventoryLocation_BRIDGEUNDERLOCATIONS[[#This Row],[VCMIN]] / 100, 0) * 12 + MOD(Table_hqolymsql14p_BridgeInventoryLocation_BRIDGEUNDERLOCATIONS[[#This Row],[VCMIN]], 100)</f>
        <v>212</v>
      </c>
      <c r="AA1907">
        <f>Table_hqolymsql14p_BridgeInventoryLocation_BRIDGEUNDERLOCATIONS[[#This Row],[VCMIN_Inches]]-3</f>
        <v>209</v>
      </c>
      <c r="AB1907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1908" spans="1:28" x14ac:dyDescent="0.3">
      <c r="A1908">
        <v>1907</v>
      </c>
      <c r="B1908" t="s">
        <v>1439</v>
      </c>
      <c r="C1908" t="s">
        <v>1440</v>
      </c>
      <c r="D1908" t="s">
        <v>2314</v>
      </c>
      <c r="E1908">
        <v>0.24399999999999999</v>
      </c>
      <c r="G1908">
        <v>0</v>
      </c>
      <c r="H1908" t="s">
        <v>3583</v>
      </c>
      <c r="I1908">
        <v>0.24</v>
      </c>
      <c r="J1908" t="s">
        <v>34</v>
      </c>
      <c r="K1908">
        <v>47.820951999999998</v>
      </c>
      <c r="L1908">
        <v>-122.280024</v>
      </c>
      <c r="M1908" t="s">
        <v>4646</v>
      </c>
      <c r="N1908" t="s">
        <v>1442</v>
      </c>
      <c r="O1908" t="s">
        <v>113</v>
      </c>
      <c r="P1908">
        <v>491</v>
      </c>
      <c r="Q1908">
        <v>1607</v>
      </c>
      <c r="R1908">
        <v>1607</v>
      </c>
      <c r="U1908">
        <v>1607</v>
      </c>
      <c r="V1908">
        <v>1607</v>
      </c>
      <c r="W1908">
        <v>9999</v>
      </c>
      <c r="X1908" t="s">
        <v>239</v>
      </c>
      <c r="Y1908">
        <v>1</v>
      </c>
      <c r="Z1908">
        <f>ROUND(Table_hqolymsql14p_BridgeInventoryLocation_BRIDGEUNDERLOCATIONS[[#This Row],[VCMIN]] / 100, 0) * 12 + MOD(Table_hqolymsql14p_BridgeInventoryLocation_BRIDGEUNDERLOCATIONS[[#This Row],[VCMIN]], 100)</f>
        <v>199</v>
      </c>
      <c r="AA1908">
        <f>Table_hqolymsql14p_BridgeInventoryLocation_BRIDGEUNDERLOCATIONS[[#This Row],[VCMIN_Inches]]-3</f>
        <v>196</v>
      </c>
      <c r="AB190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09" spans="1:28" x14ac:dyDescent="0.3">
      <c r="A1909">
        <v>1908</v>
      </c>
      <c r="B1909" t="s">
        <v>4647</v>
      </c>
      <c r="C1909" t="s">
        <v>4648</v>
      </c>
      <c r="D1909" t="s">
        <v>2314</v>
      </c>
      <c r="E1909">
        <v>0.15</v>
      </c>
      <c r="G1909">
        <v>0</v>
      </c>
      <c r="H1909" t="s">
        <v>4649</v>
      </c>
      <c r="I1909">
        <v>0.15</v>
      </c>
      <c r="J1909" t="s">
        <v>34</v>
      </c>
      <c r="K1909">
        <v>47.679777000000001</v>
      </c>
      <c r="L1909">
        <v>-122.320179</v>
      </c>
      <c r="M1909" t="s">
        <v>3886</v>
      </c>
      <c r="N1909" t="s">
        <v>4650</v>
      </c>
      <c r="O1909" t="s">
        <v>4651</v>
      </c>
      <c r="P1909">
        <v>182</v>
      </c>
      <c r="Q1909">
        <v>1410</v>
      </c>
      <c r="R1909">
        <v>1410</v>
      </c>
      <c r="S1909">
        <v>1410</v>
      </c>
      <c r="T1909">
        <v>1410</v>
      </c>
      <c r="W1909">
        <v>9999</v>
      </c>
      <c r="X1909" t="s">
        <v>89</v>
      </c>
      <c r="Y1909">
        <v>1</v>
      </c>
      <c r="Z1909">
        <f>ROUND(Table_hqolymsql14p_BridgeInventoryLocation_BRIDGEUNDERLOCATIONS[[#This Row],[VCMIN]] / 100, 0) * 12 + MOD(Table_hqolymsql14p_BridgeInventoryLocation_BRIDGEUNDERLOCATIONS[[#This Row],[VCMIN]], 100)</f>
        <v>178</v>
      </c>
      <c r="AA1909">
        <f>Table_hqolymsql14p_BridgeInventoryLocation_BRIDGEUNDERLOCATIONS[[#This Row],[VCMIN_Inches]]-3</f>
        <v>175</v>
      </c>
      <c r="AB1909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910" spans="1:28" x14ac:dyDescent="0.3">
      <c r="A1910">
        <v>1909</v>
      </c>
      <c r="B1910" t="s">
        <v>759</v>
      </c>
      <c r="C1910" t="s">
        <v>760</v>
      </c>
      <c r="D1910" t="s">
        <v>2314</v>
      </c>
      <c r="E1910">
        <v>165.86799999999999</v>
      </c>
      <c r="G1910">
        <v>0</v>
      </c>
      <c r="H1910" t="s">
        <v>110</v>
      </c>
      <c r="I1910">
        <v>165.81</v>
      </c>
      <c r="J1910" t="s">
        <v>34</v>
      </c>
      <c r="K1910">
        <v>47.610695999999997</v>
      </c>
      <c r="L1910">
        <v>-122.330952</v>
      </c>
      <c r="M1910" t="s">
        <v>761</v>
      </c>
      <c r="N1910" t="s">
        <v>762</v>
      </c>
      <c r="O1910" t="s">
        <v>113</v>
      </c>
      <c r="P1910">
        <v>859</v>
      </c>
      <c r="Q1910">
        <v>1601</v>
      </c>
      <c r="R1910">
        <v>1601</v>
      </c>
      <c r="S1910">
        <v>1601</v>
      </c>
      <c r="T1910">
        <v>1601</v>
      </c>
      <c r="U1910">
        <v>1602</v>
      </c>
      <c r="V1910">
        <v>1602</v>
      </c>
      <c r="W1910">
        <v>9999</v>
      </c>
      <c r="X1910" t="s">
        <v>38</v>
      </c>
      <c r="Y1910">
        <v>1</v>
      </c>
      <c r="Z1910">
        <f>ROUND(Table_hqolymsql14p_BridgeInventoryLocation_BRIDGEUNDERLOCATIONS[[#This Row],[VCMIN]] / 100, 0) * 12 + MOD(Table_hqolymsql14p_BridgeInventoryLocation_BRIDGEUNDERLOCATIONS[[#This Row],[VCMIN]], 100)</f>
        <v>193</v>
      </c>
      <c r="AA1910">
        <f>Table_hqolymsql14p_BridgeInventoryLocation_BRIDGEUNDERLOCATIONS[[#This Row],[VCMIN_Inches]]-3</f>
        <v>190</v>
      </c>
      <c r="AB1910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911" spans="1:28" x14ac:dyDescent="0.3">
      <c r="A1911">
        <v>1910</v>
      </c>
      <c r="B1911" t="s">
        <v>3210</v>
      </c>
      <c r="C1911" t="s">
        <v>3211</v>
      </c>
      <c r="D1911" t="s">
        <v>2314</v>
      </c>
      <c r="E1911">
        <v>165.85300000000001</v>
      </c>
      <c r="G1911">
        <v>0</v>
      </c>
      <c r="H1911" t="s">
        <v>110</v>
      </c>
      <c r="I1911">
        <v>165.79</v>
      </c>
      <c r="J1911" t="s">
        <v>34</v>
      </c>
      <c r="K1911">
        <v>47.610453</v>
      </c>
      <c r="L1911">
        <v>-122.33099300000001</v>
      </c>
      <c r="M1911" t="s">
        <v>3212</v>
      </c>
      <c r="N1911" t="s">
        <v>3213</v>
      </c>
      <c r="O1911" t="s">
        <v>113</v>
      </c>
      <c r="P1911">
        <v>547</v>
      </c>
      <c r="Q1911">
        <v>1601</v>
      </c>
      <c r="R1911">
        <v>1601</v>
      </c>
      <c r="S1911">
        <v>1601</v>
      </c>
      <c r="T1911">
        <v>1601</v>
      </c>
      <c r="U1911">
        <v>1602</v>
      </c>
      <c r="V1911">
        <v>1602</v>
      </c>
      <c r="W1911">
        <v>9999</v>
      </c>
      <c r="X1911" t="s">
        <v>38</v>
      </c>
      <c r="Y1911">
        <v>1</v>
      </c>
      <c r="Z1911">
        <f>ROUND(Table_hqolymsql14p_BridgeInventoryLocation_BRIDGEUNDERLOCATIONS[[#This Row],[VCMIN]] / 100, 0) * 12 + MOD(Table_hqolymsql14p_BridgeInventoryLocation_BRIDGEUNDERLOCATIONS[[#This Row],[VCMIN]], 100)</f>
        <v>193</v>
      </c>
      <c r="AA1911">
        <f>Table_hqolymsql14p_BridgeInventoryLocation_BRIDGEUNDERLOCATIONS[[#This Row],[VCMIN_Inches]]-3</f>
        <v>190</v>
      </c>
      <c r="AB1911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912" spans="1:28" x14ac:dyDescent="0.3">
      <c r="A1912">
        <v>1911</v>
      </c>
      <c r="B1912" t="s">
        <v>1786</v>
      </c>
      <c r="C1912" t="s">
        <v>1787</v>
      </c>
      <c r="D1912" t="s">
        <v>2314</v>
      </c>
      <c r="E1912">
        <v>136.15</v>
      </c>
      <c r="G1912">
        <v>0</v>
      </c>
      <c r="H1912" t="s">
        <v>110</v>
      </c>
      <c r="I1912">
        <v>136.09</v>
      </c>
      <c r="J1912" t="s">
        <v>34</v>
      </c>
      <c r="K1912">
        <v>47.241118</v>
      </c>
      <c r="L1912">
        <v>-122.385693</v>
      </c>
      <c r="M1912" t="s">
        <v>1788</v>
      </c>
      <c r="N1912" t="s">
        <v>1371</v>
      </c>
      <c r="O1912" t="s">
        <v>113</v>
      </c>
      <c r="P1912">
        <v>300</v>
      </c>
      <c r="Q1912">
        <v>1910</v>
      </c>
      <c r="R1912">
        <v>1903</v>
      </c>
      <c r="S1912">
        <v>1910</v>
      </c>
      <c r="T1912">
        <v>1903</v>
      </c>
      <c r="U1912">
        <v>1706</v>
      </c>
      <c r="V1912">
        <v>1608</v>
      </c>
      <c r="W1912">
        <v>9999</v>
      </c>
      <c r="X1912" t="s">
        <v>38</v>
      </c>
      <c r="Y1912">
        <v>1</v>
      </c>
      <c r="Z1912">
        <f>ROUND(Table_hqolymsql14p_BridgeInventoryLocation_BRIDGEUNDERLOCATIONS[[#This Row],[VCMIN]] / 100, 0) * 12 + MOD(Table_hqolymsql14p_BridgeInventoryLocation_BRIDGEUNDERLOCATIONS[[#This Row],[VCMIN]], 100)</f>
        <v>231</v>
      </c>
      <c r="AA1912">
        <f>Table_hqolymsql14p_BridgeInventoryLocation_BRIDGEUNDERLOCATIONS[[#This Row],[VCMIN_Inches]]-3</f>
        <v>228</v>
      </c>
      <c r="AB1912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913" spans="1:28" x14ac:dyDescent="0.3">
      <c r="A1913">
        <v>1912</v>
      </c>
      <c r="B1913" t="s">
        <v>4367</v>
      </c>
      <c r="C1913" t="s">
        <v>4368</v>
      </c>
      <c r="D1913" t="s">
        <v>2314</v>
      </c>
      <c r="E1913">
        <v>278.73</v>
      </c>
      <c r="G1913">
        <v>0</v>
      </c>
      <c r="H1913" t="s">
        <v>397</v>
      </c>
      <c r="I1913">
        <v>286.87</v>
      </c>
      <c r="J1913" t="s">
        <v>34</v>
      </c>
      <c r="K1913">
        <v>47.652614999999997</v>
      </c>
      <c r="L1913">
        <v>-117.41122900000001</v>
      </c>
      <c r="M1913" t="s">
        <v>4652</v>
      </c>
      <c r="N1913" t="s">
        <v>37</v>
      </c>
      <c r="O1913" t="s">
        <v>4371</v>
      </c>
      <c r="P1913">
        <v>2765</v>
      </c>
      <c r="Q1913">
        <v>1605</v>
      </c>
      <c r="R1913">
        <v>1605</v>
      </c>
      <c r="S1913">
        <v>1605</v>
      </c>
      <c r="T1913">
        <v>1605</v>
      </c>
      <c r="W1913">
        <v>9999</v>
      </c>
      <c r="X1913" t="s">
        <v>89</v>
      </c>
      <c r="Y1913">
        <v>1</v>
      </c>
      <c r="Z1913">
        <f>ROUND(Table_hqolymsql14p_BridgeInventoryLocation_BRIDGEUNDERLOCATIONS[[#This Row],[VCMIN]] / 100, 0) * 12 + MOD(Table_hqolymsql14p_BridgeInventoryLocation_BRIDGEUNDERLOCATIONS[[#This Row],[VCMIN]], 100)</f>
        <v>197</v>
      </c>
      <c r="AA1913">
        <f>Table_hqolymsql14p_BridgeInventoryLocation_BRIDGEUNDERLOCATIONS[[#This Row],[VCMIN_Inches]]-3</f>
        <v>194</v>
      </c>
      <c r="AB1913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14" spans="1:28" x14ac:dyDescent="0.3">
      <c r="A1914">
        <v>1913</v>
      </c>
      <c r="B1914" t="s">
        <v>3010</v>
      </c>
      <c r="C1914" t="s">
        <v>3011</v>
      </c>
      <c r="D1914" t="s">
        <v>2314</v>
      </c>
      <c r="E1914">
        <v>6.0999999999999999E-2</v>
      </c>
      <c r="G1914">
        <v>0</v>
      </c>
      <c r="H1914" t="s">
        <v>3435</v>
      </c>
      <c r="I1914">
        <v>0.06</v>
      </c>
      <c r="J1914" t="s">
        <v>34</v>
      </c>
      <c r="K1914">
        <v>47.593699999999998</v>
      </c>
      <c r="L1914">
        <v>-122.321257</v>
      </c>
      <c r="M1914" t="s">
        <v>4653</v>
      </c>
      <c r="N1914" t="s">
        <v>540</v>
      </c>
      <c r="O1914" t="s">
        <v>113</v>
      </c>
      <c r="P1914">
        <v>513</v>
      </c>
      <c r="Q1914">
        <v>3304</v>
      </c>
      <c r="R1914">
        <v>3207</v>
      </c>
      <c r="U1914">
        <v>3304</v>
      </c>
      <c r="V1914">
        <v>3207</v>
      </c>
      <c r="W1914">
        <v>9999</v>
      </c>
      <c r="X1914" t="s">
        <v>239</v>
      </c>
      <c r="Y1914">
        <v>1</v>
      </c>
      <c r="Z1914">
        <f>ROUND(Table_hqolymsql14p_BridgeInventoryLocation_BRIDGEUNDERLOCATIONS[[#This Row],[VCMIN]] / 100, 0) * 12 + MOD(Table_hqolymsql14p_BridgeInventoryLocation_BRIDGEUNDERLOCATIONS[[#This Row],[VCMIN]], 100)</f>
        <v>391</v>
      </c>
      <c r="AA1914">
        <f>Table_hqolymsql14p_BridgeInventoryLocation_BRIDGEUNDERLOCATIONS[[#This Row],[VCMIN_Inches]]-3</f>
        <v>388</v>
      </c>
      <c r="AB1914">
        <f>(TRUNC((Table_hqolymsql14p_BridgeInventoryLocation_BRIDGEUNDERLOCATIONS[[#This Row],[Reported Inches]]/12))*100) + MOD(Table_hqolymsql14p_BridgeInventoryLocation_BRIDGEUNDERLOCATIONS[[#This Row],[Reported Inches]], 12)</f>
        <v>3204</v>
      </c>
    </row>
    <row r="1915" spans="1:28" x14ac:dyDescent="0.3">
      <c r="A1915">
        <v>1914</v>
      </c>
      <c r="B1915" t="s">
        <v>4654</v>
      </c>
      <c r="C1915" t="s">
        <v>4655</v>
      </c>
      <c r="D1915" t="s">
        <v>2314</v>
      </c>
      <c r="E1915">
        <v>26.13</v>
      </c>
      <c r="G1915">
        <v>0</v>
      </c>
      <c r="H1915" t="s">
        <v>4345</v>
      </c>
      <c r="I1915">
        <v>22.06</v>
      </c>
      <c r="J1915" t="s">
        <v>34</v>
      </c>
      <c r="K1915">
        <v>47.230491000000001</v>
      </c>
      <c r="L1915">
        <v>-120.00412300000001</v>
      </c>
      <c r="M1915" t="s">
        <v>4656</v>
      </c>
      <c r="N1915" t="s">
        <v>958</v>
      </c>
      <c r="O1915" t="s">
        <v>4347</v>
      </c>
      <c r="P1915">
        <v>125</v>
      </c>
      <c r="Q1915">
        <v>1502</v>
      </c>
      <c r="R1915">
        <v>1407</v>
      </c>
      <c r="S1915">
        <v>1502</v>
      </c>
      <c r="T1915">
        <v>1407</v>
      </c>
      <c r="W1915">
        <v>9999</v>
      </c>
      <c r="X1915" t="s">
        <v>38</v>
      </c>
      <c r="Y1915">
        <v>1</v>
      </c>
      <c r="Z1915">
        <f>ROUND(Table_hqolymsql14p_BridgeInventoryLocation_BRIDGEUNDERLOCATIONS[[#This Row],[VCMIN]] / 100, 0) * 12 + MOD(Table_hqolymsql14p_BridgeInventoryLocation_BRIDGEUNDERLOCATIONS[[#This Row],[VCMIN]], 100)</f>
        <v>175</v>
      </c>
      <c r="AA1915">
        <f>Table_hqolymsql14p_BridgeInventoryLocation_BRIDGEUNDERLOCATIONS[[#This Row],[VCMIN_Inches]]-3</f>
        <v>172</v>
      </c>
      <c r="AB1915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916" spans="1:28" x14ac:dyDescent="0.3">
      <c r="A1916">
        <v>1915</v>
      </c>
      <c r="B1916" t="s">
        <v>3239</v>
      </c>
      <c r="C1916" t="s">
        <v>3240</v>
      </c>
      <c r="D1916" t="s">
        <v>2314</v>
      </c>
      <c r="E1916">
        <v>37.04</v>
      </c>
      <c r="G1916">
        <v>0</v>
      </c>
      <c r="H1916" t="s">
        <v>235</v>
      </c>
      <c r="I1916">
        <v>38.9</v>
      </c>
      <c r="J1916" t="s">
        <v>34</v>
      </c>
      <c r="K1916">
        <v>46.232438000000002</v>
      </c>
      <c r="L1916">
        <v>-119.223468</v>
      </c>
      <c r="M1916" t="s">
        <v>3241</v>
      </c>
      <c r="N1916" t="s">
        <v>3242</v>
      </c>
      <c r="O1916" t="s">
        <v>521</v>
      </c>
      <c r="P1916">
        <v>244</v>
      </c>
      <c r="Q1916">
        <v>1610</v>
      </c>
      <c r="R1916">
        <v>1610</v>
      </c>
      <c r="S1916">
        <v>1610</v>
      </c>
      <c r="T1916">
        <v>1610</v>
      </c>
      <c r="U1916">
        <v>1507</v>
      </c>
      <c r="V1916">
        <v>1507</v>
      </c>
      <c r="W1916">
        <v>9999</v>
      </c>
      <c r="X1916" t="s">
        <v>38</v>
      </c>
      <c r="Y1916">
        <v>1</v>
      </c>
      <c r="Z1916">
        <f>ROUND(Table_hqolymsql14p_BridgeInventoryLocation_BRIDGEUNDERLOCATIONS[[#This Row],[VCMIN]] / 100, 0) * 12 + MOD(Table_hqolymsql14p_BridgeInventoryLocation_BRIDGEUNDERLOCATIONS[[#This Row],[VCMIN]], 100)</f>
        <v>202</v>
      </c>
      <c r="AA1916">
        <f>Table_hqolymsql14p_BridgeInventoryLocation_BRIDGEUNDERLOCATIONS[[#This Row],[VCMIN_Inches]]-3</f>
        <v>199</v>
      </c>
      <c r="AB1916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917" spans="1:28" x14ac:dyDescent="0.3">
      <c r="A1917">
        <v>1916</v>
      </c>
      <c r="B1917" t="s">
        <v>4657</v>
      </c>
      <c r="C1917" t="s">
        <v>4658</v>
      </c>
      <c r="D1917" t="s">
        <v>2314</v>
      </c>
      <c r="E1917">
        <v>21.01</v>
      </c>
      <c r="G1917">
        <v>0</v>
      </c>
      <c r="H1917" t="s">
        <v>362</v>
      </c>
      <c r="I1917">
        <v>21.31</v>
      </c>
      <c r="J1917" t="s">
        <v>34</v>
      </c>
      <c r="K1917">
        <v>47.005094999999997</v>
      </c>
      <c r="L1917">
        <v>-123.387747</v>
      </c>
      <c r="M1917" t="s">
        <v>4659</v>
      </c>
      <c r="N1917" t="s">
        <v>365</v>
      </c>
      <c r="O1917" t="s">
        <v>365</v>
      </c>
      <c r="P1917">
        <v>144</v>
      </c>
      <c r="Q1917">
        <v>1610</v>
      </c>
      <c r="R1917">
        <v>1610</v>
      </c>
      <c r="U1917">
        <v>1610</v>
      </c>
      <c r="V1917">
        <v>1610</v>
      </c>
      <c r="W1917">
        <v>9999</v>
      </c>
      <c r="X1917" t="s">
        <v>38</v>
      </c>
      <c r="Y1917">
        <v>1</v>
      </c>
      <c r="Z1917">
        <f>ROUND(Table_hqolymsql14p_BridgeInventoryLocation_BRIDGEUNDERLOCATIONS[[#This Row],[VCMIN]] / 100, 0) * 12 + MOD(Table_hqolymsql14p_BridgeInventoryLocation_BRIDGEUNDERLOCATIONS[[#This Row],[VCMIN]], 100)</f>
        <v>202</v>
      </c>
      <c r="AA1917">
        <f>Table_hqolymsql14p_BridgeInventoryLocation_BRIDGEUNDERLOCATIONS[[#This Row],[VCMIN_Inches]]-3</f>
        <v>199</v>
      </c>
      <c r="AB191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918" spans="1:28" x14ac:dyDescent="0.3">
      <c r="A1918">
        <v>1917</v>
      </c>
      <c r="B1918" t="s">
        <v>4660</v>
      </c>
      <c r="C1918" t="s">
        <v>4661</v>
      </c>
      <c r="D1918" t="s">
        <v>2314</v>
      </c>
      <c r="E1918">
        <v>59.1</v>
      </c>
      <c r="G1918">
        <v>0</v>
      </c>
      <c r="H1918" t="s">
        <v>2850</v>
      </c>
      <c r="I1918">
        <v>59.54</v>
      </c>
      <c r="J1918" t="s">
        <v>34</v>
      </c>
      <c r="K1918">
        <v>48.470683999999999</v>
      </c>
      <c r="L1918">
        <v>-122.342051</v>
      </c>
      <c r="M1918" t="s">
        <v>4662</v>
      </c>
      <c r="N1918" t="s">
        <v>113</v>
      </c>
      <c r="O1918" t="s">
        <v>4663</v>
      </c>
      <c r="P1918">
        <v>244</v>
      </c>
      <c r="Q1918">
        <v>2309</v>
      </c>
      <c r="R1918">
        <v>2309</v>
      </c>
      <c r="S1918">
        <v>2309</v>
      </c>
      <c r="T1918">
        <v>2309</v>
      </c>
      <c r="W1918">
        <v>9999</v>
      </c>
      <c r="X1918" t="s">
        <v>38</v>
      </c>
      <c r="Y1918">
        <v>1</v>
      </c>
      <c r="Z1918">
        <f>ROUND(Table_hqolymsql14p_BridgeInventoryLocation_BRIDGEUNDERLOCATIONS[[#This Row],[VCMIN]] / 100, 0) * 12 + MOD(Table_hqolymsql14p_BridgeInventoryLocation_BRIDGEUNDERLOCATIONS[[#This Row],[VCMIN]], 100)</f>
        <v>285</v>
      </c>
      <c r="AA1918">
        <f>Table_hqolymsql14p_BridgeInventoryLocation_BRIDGEUNDERLOCATIONS[[#This Row],[VCMIN_Inches]]-3</f>
        <v>282</v>
      </c>
      <c r="AB1918">
        <f>(TRUNC((Table_hqolymsql14p_BridgeInventoryLocation_BRIDGEUNDERLOCATIONS[[#This Row],[Reported Inches]]/12))*100) + MOD(Table_hqolymsql14p_BridgeInventoryLocation_BRIDGEUNDERLOCATIONS[[#This Row],[Reported Inches]], 12)</f>
        <v>2306</v>
      </c>
    </row>
    <row r="1919" spans="1:28" x14ac:dyDescent="0.3">
      <c r="A1919">
        <v>1918</v>
      </c>
      <c r="B1919" t="s">
        <v>4664</v>
      </c>
      <c r="C1919" t="s">
        <v>4665</v>
      </c>
      <c r="D1919" t="s">
        <v>2314</v>
      </c>
      <c r="E1919">
        <v>77.790000000000006</v>
      </c>
      <c r="G1919">
        <v>0</v>
      </c>
      <c r="H1919" t="s">
        <v>4666</v>
      </c>
      <c r="I1919">
        <v>79.91</v>
      </c>
      <c r="J1919" t="s">
        <v>34</v>
      </c>
      <c r="K1919">
        <v>48.406289999999998</v>
      </c>
      <c r="L1919">
        <v>-119.517431</v>
      </c>
      <c r="M1919" t="s">
        <v>4667</v>
      </c>
      <c r="N1919" t="s">
        <v>1694</v>
      </c>
      <c r="O1919" t="s">
        <v>4668</v>
      </c>
      <c r="P1919">
        <v>58</v>
      </c>
      <c r="Q1919">
        <v>1511</v>
      </c>
      <c r="R1919">
        <v>1511</v>
      </c>
      <c r="S1919">
        <v>1511</v>
      </c>
      <c r="T1919">
        <v>1511</v>
      </c>
      <c r="W1919">
        <v>9999</v>
      </c>
      <c r="X1919" t="s">
        <v>38</v>
      </c>
      <c r="Y1919">
        <v>1</v>
      </c>
      <c r="Z1919">
        <f>ROUND(Table_hqolymsql14p_BridgeInventoryLocation_BRIDGEUNDERLOCATIONS[[#This Row],[VCMIN]] / 100, 0) * 12 + MOD(Table_hqolymsql14p_BridgeInventoryLocation_BRIDGEUNDERLOCATIONS[[#This Row],[VCMIN]], 100)</f>
        <v>191</v>
      </c>
      <c r="AA1919">
        <f>Table_hqolymsql14p_BridgeInventoryLocation_BRIDGEUNDERLOCATIONS[[#This Row],[VCMIN_Inches]]-3</f>
        <v>188</v>
      </c>
      <c r="AB1919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920" spans="1:28" x14ac:dyDescent="0.3">
      <c r="A1920">
        <v>1919</v>
      </c>
      <c r="B1920" t="s">
        <v>716</v>
      </c>
      <c r="C1920" t="s">
        <v>717</v>
      </c>
      <c r="D1920" t="s">
        <v>2314</v>
      </c>
      <c r="E1920">
        <v>126.468</v>
      </c>
      <c r="G1920">
        <v>0</v>
      </c>
      <c r="H1920" t="s">
        <v>110</v>
      </c>
      <c r="I1920">
        <v>126.41</v>
      </c>
      <c r="J1920" t="s">
        <v>34</v>
      </c>
      <c r="K1920">
        <v>47.152121999999999</v>
      </c>
      <c r="L1920">
        <v>-122.495564</v>
      </c>
      <c r="M1920" t="s">
        <v>718</v>
      </c>
      <c r="N1920" t="s">
        <v>169</v>
      </c>
      <c r="O1920" t="s">
        <v>113</v>
      </c>
      <c r="P1920">
        <v>216</v>
      </c>
      <c r="Q1920">
        <v>1504</v>
      </c>
      <c r="R1920">
        <v>1503</v>
      </c>
      <c r="S1920">
        <v>1504</v>
      </c>
      <c r="T1920">
        <v>1503</v>
      </c>
      <c r="U1920">
        <v>1504</v>
      </c>
      <c r="V1920">
        <v>1502</v>
      </c>
      <c r="W1920">
        <v>9999</v>
      </c>
      <c r="X1920" t="s">
        <v>38</v>
      </c>
      <c r="Y1920">
        <v>1</v>
      </c>
      <c r="Z1920">
        <f>ROUND(Table_hqolymsql14p_BridgeInventoryLocation_BRIDGEUNDERLOCATIONS[[#This Row],[VCMIN]] / 100, 0) * 12 + MOD(Table_hqolymsql14p_BridgeInventoryLocation_BRIDGEUNDERLOCATIONS[[#This Row],[VCMIN]], 100)</f>
        <v>183</v>
      </c>
      <c r="AA1920">
        <f>Table_hqolymsql14p_BridgeInventoryLocation_BRIDGEUNDERLOCATIONS[[#This Row],[VCMIN_Inches]]-3</f>
        <v>180</v>
      </c>
      <c r="AB1920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1921" spans="1:28" x14ac:dyDescent="0.3">
      <c r="A1921">
        <v>1920</v>
      </c>
      <c r="B1921" t="s">
        <v>2053</v>
      </c>
      <c r="C1921" t="s">
        <v>2054</v>
      </c>
      <c r="D1921" t="s">
        <v>2314</v>
      </c>
      <c r="E1921">
        <v>163.03</v>
      </c>
      <c r="G1921">
        <v>0</v>
      </c>
      <c r="H1921" t="s">
        <v>110</v>
      </c>
      <c r="I1921">
        <v>162.97</v>
      </c>
      <c r="J1921" t="s">
        <v>34</v>
      </c>
      <c r="K1921">
        <v>47.571880999999998</v>
      </c>
      <c r="L1921">
        <v>-122.31986999999999</v>
      </c>
      <c r="M1921" t="s">
        <v>2055</v>
      </c>
      <c r="N1921" t="s">
        <v>2056</v>
      </c>
      <c r="O1921" t="s">
        <v>113</v>
      </c>
      <c r="P1921">
        <v>1793</v>
      </c>
      <c r="Q1921">
        <v>2908</v>
      </c>
      <c r="R1921">
        <v>2808</v>
      </c>
      <c r="S1921">
        <v>2908</v>
      </c>
      <c r="T1921">
        <v>2808</v>
      </c>
      <c r="U1921">
        <v>3104</v>
      </c>
      <c r="V1921">
        <v>2907</v>
      </c>
      <c r="W1921">
        <v>9999</v>
      </c>
      <c r="X1921" t="s">
        <v>38</v>
      </c>
      <c r="Y1921">
        <v>1</v>
      </c>
      <c r="Z1921">
        <f>ROUND(Table_hqolymsql14p_BridgeInventoryLocation_BRIDGEUNDERLOCATIONS[[#This Row],[VCMIN]] / 100, 0) * 12 + MOD(Table_hqolymsql14p_BridgeInventoryLocation_BRIDGEUNDERLOCATIONS[[#This Row],[VCMIN]], 100)</f>
        <v>344</v>
      </c>
      <c r="AA1921">
        <f>Table_hqolymsql14p_BridgeInventoryLocation_BRIDGEUNDERLOCATIONS[[#This Row],[VCMIN_Inches]]-3</f>
        <v>341</v>
      </c>
      <c r="AB1921">
        <f>(TRUNC((Table_hqolymsql14p_BridgeInventoryLocation_BRIDGEUNDERLOCATIONS[[#This Row],[Reported Inches]]/12))*100) + MOD(Table_hqolymsql14p_BridgeInventoryLocation_BRIDGEUNDERLOCATIONS[[#This Row],[Reported Inches]], 12)</f>
        <v>2805</v>
      </c>
    </row>
    <row r="1922" spans="1:28" x14ac:dyDescent="0.3">
      <c r="A1922">
        <v>1921</v>
      </c>
      <c r="B1922" t="s">
        <v>1571</v>
      </c>
      <c r="C1922" t="s">
        <v>1572</v>
      </c>
      <c r="D1922" t="s">
        <v>2314</v>
      </c>
      <c r="E1922">
        <v>36.97</v>
      </c>
      <c r="G1922">
        <v>0</v>
      </c>
      <c r="H1922" t="s">
        <v>110</v>
      </c>
      <c r="I1922">
        <v>36.97</v>
      </c>
      <c r="J1922" t="s">
        <v>34</v>
      </c>
      <c r="K1922">
        <v>46.106858000000003</v>
      </c>
      <c r="L1922">
        <v>-122.87902</v>
      </c>
      <c r="M1922" t="s">
        <v>1573</v>
      </c>
      <c r="N1922" t="s">
        <v>1574</v>
      </c>
      <c r="O1922" t="s">
        <v>113</v>
      </c>
      <c r="P1922">
        <v>280</v>
      </c>
      <c r="Q1922">
        <v>1803</v>
      </c>
      <c r="R1922">
        <v>1701</v>
      </c>
      <c r="S1922">
        <v>1803</v>
      </c>
      <c r="T1922">
        <v>1701</v>
      </c>
      <c r="U1922">
        <v>1608</v>
      </c>
      <c r="V1922">
        <v>1607</v>
      </c>
      <c r="W1922">
        <v>9999</v>
      </c>
      <c r="X1922" t="s">
        <v>38</v>
      </c>
      <c r="Y1922">
        <v>1</v>
      </c>
      <c r="Z1922">
        <f>ROUND(Table_hqolymsql14p_BridgeInventoryLocation_BRIDGEUNDERLOCATIONS[[#This Row],[VCMIN]] / 100, 0) * 12 + MOD(Table_hqolymsql14p_BridgeInventoryLocation_BRIDGEUNDERLOCATIONS[[#This Row],[VCMIN]], 100)</f>
        <v>205</v>
      </c>
      <c r="AA1922">
        <f>Table_hqolymsql14p_BridgeInventoryLocation_BRIDGEUNDERLOCATIONS[[#This Row],[VCMIN_Inches]]-3</f>
        <v>202</v>
      </c>
      <c r="AB1922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923" spans="1:28" x14ac:dyDescent="0.3">
      <c r="A1923">
        <v>1922</v>
      </c>
      <c r="B1923" t="s">
        <v>4669</v>
      </c>
      <c r="C1923" t="s">
        <v>4670</v>
      </c>
      <c r="D1923" t="s">
        <v>2314</v>
      </c>
      <c r="E1923">
        <v>8.1000000000000003E-2</v>
      </c>
      <c r="G1923">
        <v>0</v>
      </c>
      <c r="H1923" t="s">
        <v>4671</v>
      </c>
      <c r="I1923">
        <v>0.08</v>
      </c>
      <c r="J1923" t="s">
        <v>34</v>
      </c>
      <c r="K1923">
        <v>47.239179</v>
      </c>
      <c r="L1923">
        <v>-122.405378</v>
      </c>
      <c r="M1923" t="s">
        <v>3411</v>
      </c>
      <c r="N1923" t="s">
        <v>4672</v>
      </c>
      <c r="O1923" t="s">
        <v>4673</v>
      </c>
      <c r="P1923">
        <v>218</v>
      </c>
      <c r="Q1923">
        <v>1511</v>
      </c>
      <c r="R1923">
        <v>1511</v>
      </c>
      <c r="U1923">
        <v>1511</v>
      </c>
      <c r="V1923">
        <v>1511</v>
      </c>
      <c r="W1923">
        <v>9999</v>
      </c>
      <c r="X1923" t="s">
        <v>38</v>
      </c>
      <c r="Y1923">
        <v>1</v>
      </c>
      <c r="Z1923">
        <f>ROUND(Table_hqolymsql14p_BridgeInventoryLocation_BRIDGEUNDERLOCATIONS[[#This Row],[VCMIN]] / 100, 0) * 12 + MOD(Table_hqolymsql14p_BridgeInventoryLocation_BRIDGEUNDERLOCATIONS[[#This Row],[VCMIN]], 100)</f>
        <v>191</v>
      </c>
      <c r="AA1923">
        <f>Table_hqolymsql14p_BridgeInventoryLocation_BRIDGEUNDERLOCATIONS[[#This Row],[VCMIN_Inches]]-3</f>
        <v>188</v>
      </c>
      <c r="AB1923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1924" spans="1:28" x14ac:dyDescent="0.3">
      <c r="A1924">
        <v>1923</v>
      </c>
      <c r="B1924" t="s">
        <v>4674</v>
      </c>
      <c r="C1924" t="s">
        <v>4675</v>
      </c>
      <c r="D1924" t="s">
        <v>2314</v>
      </c>
      <c r="E1924">
        <v>1.69</v>
      </c>
      <c r="G1924">
        <v>0</v>
      </c>
      <c r="H1924" t="s">
        <v>4395</v>
      </c>
      <c r="I1924">
        <v>4.34</v>
      </c>
      <c r="J1924" t="s">
        <v>34</v>
      </c>
      <c r="K1924">
        <v>47.10257</v>
      </c>
      <c r="L1924">
        <v>-119.829346</v>
      </c>
      <c r="M1924" t="s">
        <v>4396</v>
      </c>
      <c r="N1924" t="s">
        <v>37</v>
      </c>
      <c r="O1924" t="s">
        <v>4397</v>
      </c>
      <c r="P1924">
        <v>158</v>
      </c>
      <c r="Q1924">
        <v>1702</v>
      </c>
      <c r="R1924">
        <v>1611</v>
      </c>
      <c r="S1924">
        <v>1702</v>
      </c>
      <c r="T1924">
        <v>1611</v>
      </c>
      <c r="W1924">
        <v>9999</v>
      </c>
      <c r="X1924" t="s">
        <v>38</v>
      </c>
      <c r="Y1924">
        <v>1</v>
      </c>
      <c r="Z1924">
        <f>ROUND(Table_hqolymsql14p_BridgeInventoryLocation_BRIDGEUNDERLOCATIONS[[#This Row],[VCMIN]] / 100, 0) * 12 + MOD(Table_hqolymsql14p_BridgeInventoryLocation_BRIDGEUNDERLOCATIONS[[#This Row],[VCMIN]], 100)</f>
        <v>203</v>
      </c>
      <c r="AA1924">
        <f>Table_hqolymsql14p_BridgeInventoryLocation_BRIDGEUNDERLOCATIONS[[#This Row],[VCMIN_Inches]]-3</f>
        <v>200</v>
      </c>
      <c r="AB1924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925" spans="1:28" x14ac:dyDescent="0.3">
      <c r="A1925">
        <v>1924</v>
      </c>
      <c r="B1925" t="s">
        <v>4676</v>
      </c>
      <c r="C1925" t="s">
        <v>4677</v>
      </c>
      <c r="D1925" t="s">
        <v>2314</v>
      </c>
      <c r="E1925">
        <v>0.38700000000000001</v>
      </c>
      <c r="G1925">
        <v>0</v>
      </c>
      <c r="H1925" t="s">
        <v>2887</v>
      </c>
      <c r="I1925">
        <v>0.39</v>
      </c>
      <c r="J1925" t="s">
        <v>34</v>
      </c>
      <c r="K1925">
        <v>47.552599000000001</v>
      </c>
      <c r="L1925">
        <v>-122.317763</v>
      </c>
      <c r="M1925" t="s">
        <v>4678</v>
      </c>
      <c r="N1925" t="s">
        <v>113</v>
      </c>
      <c r="O1925" t="s">
        <v>422</v>
      </c>
      <c r="P1925">
        <v>469</v>
      </c>
      <c r="Q1925">
        <v>1605</v>
      </c>
      <c r="R1925">
        <v>1605</v>
      </c>
      <c r="S1925">
        <v>1605</v>
      </c>
      <c r="T1925">
        <v>1605</v>
      </c>
      <c r="W1925">
        <v>9999</v>
      </c>
      <c r="X1925" t="s">
        <v>38</v>
      </c>
      <c r="Y1925">
        <v>1</v>
      </c>
      <c r="Z1925">
        <f>ROUND(Table_hqolymsql14p_BridgeInventoryLocation_BRIDGEUNDERLOCATIONS[[#This Row],[VCMIN]] / 100, 0) * 12 + MOD(Table_hqolymsql14p_BridgeInventoryLocation_BRIDGEUNDERLOCATIONS[[#This Row],[VCMIN]], 100)</f>
        <v>197</v>
      </c>
      <c r="AA1925">
        <f>Table_hqolymsql14p_BridgeInventoryLocation_BRIDGEUNDERLOCATIONS[[#This Row],[VCMIN_Inches]]-3</f>
        <v>194</v>
      </c>
      <c r="AB192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26" spans="1:28" x14ac:dyDescent="0.3">
      <c r="A1926">
        <v>1925</v>
      </c>
      <c r="B1926" t="s">
        <v>4679</v>
      </c>
      <c r="C1926" t="s">
        <v>4680</v>
      </c>
      <c r="D1926" t="s">
        <v>2314</v>
      </c>
      <c r="E1926">
        <v>7.04</v>
      </c>
      <c r="G1926">
        <v>0</v>
      </c>
      <c r="H1926" t="s">
        <v>145</v>
      </c>
      <c r="I1926">
        <v>5.85</v>
      </c>
      <c r="J1926" t="s">
        <v>34</v>
      </c>
      <c r="K1926">
        <v>48.040408999999997</v>
      </c>
      <c r="L1926">
        <v>-122.17907599999999</v>
      </c>
      <c r="M1926" t="s">
        <v>4401</v>
      </c>
      <c r="N1926" t="s">
        <v>113</v>
      </c>
      <c r="O1926" t="s">
        <v>4402</v>
      </c>
      <c r="P1926">
        <v>245</v>
      </c>
      <c r="Q1926">
        <v>1704</v>
      </c>
      <c r="R1926">
        <v>1704</v>
      </c>
      <c r="S1926">
        <v>1704</v>
      </c>
      <c r="T1926">
        <v>1704</v>
      </c>
      <c r="W1926">
        <v>9999</v>
      </c>
      <c r="X1926" t="s">
        <v>38</v>
      </c>
      <c r="Y1926">
        <v>1</v>
      </c>
      <c r="Z1926">
        <f>ROUND(Table_hqolymsql14p_BridgeInventoryLocation_BRIDGEUNDERLOCATIONS[[#This Row],[VCMIN]] / 100, 0) * 12 + MOD(Table_hqolymsql14p_BridgeInventoryLocation_BRIDGEUNDERLOCATIONS[[#This Row],[VCMIN]], 100)</f>
        <v>208</v>
      </c>
      <c r="AA1926">
        <f>Table_hqolymsql14p_BridgeInventoryLocation_BRIDGEUNDERLOCATIONS[[#This Row],[VCMIN_Inches]]-3</f>
        <v>205</v>
      </c>
      <c r="AB1926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927" spans="1:28" x14ac:dyDescent="0.3">
      <c r="A1927">
        <v>1926</v>
      </c>
      <c r="B1927" t="s">
        <v>4681</v>
      </c>
      <c r="C1927" t="s">
        <v>4682</v>
      </c>
      <c r="D1927" t="s">
        <v>2314</v>
      </c>
      <c r="E1927">
        <v>123.55800000000001</v>
      </c>
      <c r="G1927">
        <v>0</v>
      </c>
      <c r="H1927" t="s">
        <v>2850</v>
      </c>
      <c r="I1927">
        <v>124.06</v>
      </c>
      <c r="J1927" t="s">
        <v>34</v>
      </c>
      <c r="K1927">
        <v>48.701642</v>
      </c>
      <c r="L1927">
        <v>-121.197536</v>
      </c>
      <c r="M1927" t="s">
        <v>2912</v>
      </c>
      <c r="N1927" t="s">
        <v>2853</v>
      </c>
      <c r="O1927" t="s">
        <v>2912</v>
      </c>
      <c r="P1927">
        <v>88</v>
      </c>
      <c r="Q1927">
        <v>1703</v>
      </c>
      <c r="R1927">
        <v>1701</v>
      </c>
      <c r="S1927">
        <v>1703</v>
      </c>
      <c r="T1927">
        <v>1701</v>
      </c>
      <c r="W1927">
        <v>9999</v>
      </c>
      <c r="X1927" t="s">
        <v>38</v>
      </c>
      <c r="Y1927">
        <v>1</v>
      </c>
      <c r="Z1927">
        <f>ROUND(Table_hqolymsql14p_BridgeInventoryLocation_BRIDGEUNDERLOCATIONS[[#This Row],[VCMIN]] / 100, 0) * 12 + MOD(Table_hqolymsql14p_BridgeInventoryLocation_BRIDGEUNDERLOCATIONS[[#This Row],[VCMIN]], 100)</f>
        <v>205</v>
      </c>
      <c r="AA1927">
        <f>Table_hqolymsql14p_BridgeInventoryLocation_BRIDGEUNDERLOCATIONS[[#This Row],[VCMIN_Inches]]-3</f>
        <v>202</v>
      </c>
      <c r="AB1927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1928" spans="1:28" x14ac:dyDescent="0.3">
      <c r="A1928">
        <v>1927</v>
      </c>
      <c r="B1928" t="s">
        <v>4683</v>
      </c>
      <c r="C1928" t="s">
        <v>4684</v>
      </c>
      <c r="D1928" t="s">
        <v>2314</v>
      </c>
      <c r="E1928">
        <v>59.52</v>
      </c>
      <c r="G1928">
        <v>0</v>
      </c>
      <c r="H1928" t="s">
        <v>296</v>
      </c>
      <c r="I1928">
        <v>59.61</v>
      </c>
      <c r="J1928" t="s">
        <v>34</v>
      </c>
      <c r="K1928">
        <v>45.720202</v>
      </c>
      <c r="L1928">
        <v>-121.598147</v>
      </c>
      <c r="M1928" t="s">
        <v>4685</v>
      </c>
      <c r="N1928" t="s">
        <v>298</v>
      </c>
      <c r="O1928" t="s">
        <v>4685</v>
      </c>
      <c r="P1928">
        <v>261</v>
      </c>
      <c r="Q1928">
        <v>1809</v>
      </c>
      <c r="R1928">
        <v>1306</v>
      </c>
      <c r="S1928">
        <v>1809</v>
      </c>
      <c r="T1928">
        <v>1306</v>
      </c>
      <c r="W1928">
        <v>9999</v>
      </c>
      <c r="X1928" t="s">
        <v>38</v>
      </c>
      <c r="Y1928">
        <v>1</v>
      </c>
      <c r="Z1928">
        <f>ROUND(Table_hqolymsql14p_BridgeInventoryLocation_BRIDGEUNDERLOCATIONS[[#This Row],[VCMIN]] / 100, 0) * 12 + MOD(Table_hqolymsql14p_BridgeInventoryLocation_BRIDGEUNDERLOCATIONS[[#This Row],[VCMIN]], 100)</f>
        <v>162</v>
      </c>
      <c r="AA1928">
        <f>Table_hqolymsql14p_BridgeInventoryLocation_BRIDGEUNDERLOCATIONS[[#This Row],[VCMIN_Inches]]-3</f>
        <v>159</v>
      </c>
      <c r="AB1928">
        <f>(TRUNC((Table_hqolymsql14p_BridgeInventoryLocation_BRIDGEUNDERLOCATIONS[[#This Row],[Reported Inches]]/12))*100) + MOD(Table_hqolymsql14p_BridgeInventoryLocation_BRIDGEUNDERLOCATIONS[[#This Row],[Reported Inches]], 12)</f>
        <v>1303</v>
      </c>
    </row>
    <row r="1929" spans="1:28" x14ac:dyDescent="0.3">
      <c r="A1929">
        <v>1928</v>
      </c>
      <c r="B1929" t="s">
        <v>4406</v>
      </c>
      <c r="C1929" t="s">
        <v>4407</v>
      </c>
      <c r="D1929" t="s">
        <v>2314</v>
      </c>
      <c r="E1929">
        <v>0.29699999999999999</v>
      </c>
      <c r="G1929">
        <v>0</v>
      </c>
      <c r="H1929" t="s">
        <v>3100</v>
      </c>
      <c r="I1929">
        <v>0.3</v>
      </c>
      <c r="J1929" t="s">
        <v>34</v>
      </c>
      <c r="K1929">
        <v>47.626263999999999</v>
      </c>
      <c r="L1929">
        <v>-122.32875199999999</v>
      </c>
      <c r="M1929" t="s">
        <v>4686</v>
      </c>
      <c r="N1929" t="s">
        <v>113</v>
      </c>
      <c r="O1929" t="s">
        <v>4410</v>
      </c>
      <c r="P1929">
        <v>7077</v>
      </c>
      <c r="Q1929">
        <v>2000</v>
      </c>
      <c r="R1929">
        <v>2000</v>
      </c>
      <c r="S1929">
        <v>2000</v>
      </c>
      <c r="T1929">
        <v>2000</v>
      </c>
      <c r="W1929">
        <v>9999</v>
      </c>
      <c r="X1929" t="s">
        <v>3106</v>
      </c>
      <c r="Y1929">
        <v>1</v>
      </c>
      <c r="Z1929">
        <f>ROUND(Table_hqolymsql14p_BridgeInventoryLocation_BRIDGEUNDERLOCATIONS[[#This Row],[VCMIN]] / 100, 0) * 12 + MOD(Table_hqolymsql14p_BridgeInventoryLocation_BRIDGEUNDERLOCATIONS[[#This Row],[VCMIN]], 100)</f>
        <v>240</v>
      </c>
      <c r="AA1929">
        <f>Table_hqolymsql14p_BridgeInventoryLocation_BRIDGEUNDERLOCATIONS[[#This Row],[VCMIN_Inches]]-3</f>
        <v>237</v>
      </c>
      <c r="AB1929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930" spans="1:28" x14ac:dyDescent="0.3">
      <c r="A1930">
        <v>1929</v>
      </c>
      <c r="B1930" t="s">
        <v>2152</v>
      </c>
      <c r="C1930" t="s">
        <v>2153</v>
      </c>
      <c r="D1930" t="s">
        <v>2314</v>
      </c>
      <c r="E1930">
        <v>114.36</v>
      </c>
      <c r="G1930">
        <v>0</v>
      </c>
      <c r="H1930" t="s">
        <v>110</v>
      </c>
      <c r="I1930">
        <v>114.29</v>
      </c>
      <c r="J1930" t="s">
        <v>34</v>
      </c>
      <c r="K1930">
        <v>47.067874000000003</v>
      </c>
      <c r="L1930">
        <v>-122.71625</v>
      </c>
      <c r="M1930" t="s">
        <v>269</v>
      </c>
      <c r="N1930" t="s">
        <v>1063</v>
      </c>
      <c r="O1930" t="s">
        <v>2154</v>
      </c>
      <c r="P1930">
        <v>369</v>
      </c>
      <c r="Q1930">
        <v>1805</v>
      </c>
      <c r="R1930">
        <v>1609</v>
      </c>
      <c r="S1930">
        <v>1805</v>
      </c>
      <c r="T1930">
        <v>1609</v>
      </c>
      <c r="U1930">
        <v>1905</v>
      </c>
      <c r="V1930">
        <v>1711</v>
      </c>
      <c r="W1930">
        <v>9999</v>
      </c>
      <c r="X1930" t="s">
        <v>38</v>
      </c>
      <c r="Y1930">
        <v>1</v>
      </c>
      <c r="Z1930">
        <f>ROUND(Table_hqolymsql14p_BridgeInventoryLocation_BRIDGEUNDERLOCATIONS[[#This Row],[VCMIN]] / 100, 0) * 12 + MOD(Table_hqolymsql14p_BridgeInventoryLocation_BRIDGEUNDERLOCATIONS[[#This Row],[VCMIN]], 100)</f>
        <v>201</v>
      </c>
      <c r="AA1930">
        <f>Table_hqolymsql14p_BridgeInventoryLocation_BRIDGEUNDERLOCATIONS[[#This Row],[VCMIN_Inches]]-3</f>
        <v>198</v>
      </c>
      <c r="AB193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931" spans="1:28" x14ac:dyDescent="0.3">
      <c r="A1931">
        <v>1930</v>
      </c>
      <c r="B1931" t="s">
        <v>4687</v>
      </c>
      <c r="C1931" t="s">
        <v>4688</v>
      </c>
      <c r="D1931" t="s">
        <v>2314</v>
      </c>
      <c r="E1931">
        <v>0.17299999999999999</v>
      </c>
      <c r="G1931">
        <v>0</v>
      </c>
      <c r="H1931" t="s">
        <v>3872</v>
      </c>
      <c r="I1931">
        <v>0.17</v>
      </c>
      <c r="J1931" t="s">
        <v>34</v>
      </c>
      <c r="K1931">
        <v>47.630096999999999</v>
      </c>
      <c r="L1931">
        <v>-122.18821199999999</v>
      </c>
      <c r="M1931" t="s">
        <v>4413</v>
      </c>
      <c r="N1931" t="s">
        <v>101</v>
      </c>
      <c r="O1931" t="s">
        <v>422</v>
      </c>
      <c r="P1931">
        <v>245</v>
      </c>
      <c r="Q1931">
        <v>1703</v>
      </c>
      <c r="R1931">
        <v>1703</v>
      </c>
      <c r="S1931">
        <v>1703</v>
      </c>
      <c r="T1931">
        <v>1703</v>
      </c>
      <c r="W1931">
        <v>9999</v>
      </c>
      <c r="X1931" t="s">
        <v>38</v>
      </c>
      <c r="Y1931">
        <v>1</v>
      </c>
      <c r="Z1931">
        <f>ROUND(Table_hqolymsql14p_BridgeInventoryLocation_BRIDGEUNDERLOCATIONS[[#This Row],[VCMIN]] / 100, 0) * 12 + MOD(Table_hqolymsql14p_BridgeInventoryLocation_BRIDGEUNDERLOCATIONS[[#This Row],[VCMIN]], 100)</f>
        <v>207</v>
      </c>
      <c r="AA1931">
        <f>Table_hqolymsql14p_BridgeInventoryLocation_BRIDGEUNDERLOCATIONS[[#This Row],[VCMIN_Inches]]-3</f>
        <v>204</v>
      </c>
      <c r="AB1931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932" spans="1:28" x14ac:dyDescent="0.3">
      <c r="A1932">
        <v>1931</v>
      </c>
      <c r="B1932" t="s">
        <v>1287</v>
      </c>
      <c r="C1932" t="s">
        <v>1288</v>
      </c>
      <c r="D1932" t="s">
        <v>2314</v>
      </c>
      <c r="E1932">
        <v>0.86399999999999999</v>
      </c>
      <c r="G1932">
        <v>0</v>
      </c>
      <c r="H1932" t="s">
        <v>1289</v>
      </c>
      <c r="I1932">
        <v>0.86</v>
      </c>
      <c r="J1932" t="s">
        <v>34</v>
      </c>
      <c r="K1932">
        <v>47.656135999999996</v>
      </c>
      <c r="L1932">
        <v>-122.30200600000001</v>
      </c>
      <c r="M1932" t="s">
        <v>1290</v>
      </c>
      <c r="N1932" t="s">
        <v>426</v>
      </c>
      <c r="O1932" t="s">
        <v>1291</v>
      </c>
      <c r="P1932">
        <v>134</v>
      </c>
      <c r="Q1932">
        <v>1701</v>
      </c>
      <c r="R1932">
        <v>1603</v>
      </c>
      <c r="S1932">
        <v>1701</v>
      </c>
      <c r="T1932">
        <v>1603</v>
      </c>
      <c r="U1932">
        <v>1702</v>
      </c>
      <c r="V1932">
        <v>1606</v>
      </c>
      <c r="W1932">
        <v>9999</v>
      </c>
      <c r="X1932" t="s">
        <v>38</v>
      </c>
      <c r="Y1932">
        <v>1</v>
      </c>
      <c r="Z1932">
        <f>ROUND(Table_hqolymsql14p_BridgeInventoryLocation_BRIDGEUNDERLOCATIONS[[#This Row],[VCMIN]] / 100, 0) * 12 + MOD(Table_hqolymsql14p_BridgeInventoryLocation_BRIDGEUNDERLOCATIONS[[#This Row],[VCMIN]], 100)</f>
        <v>195</v>
      </c>
      <c r="AA1932">
        <f>Table_hqolymsql14p_BridgeInventoryLocation_BRIDGEUNDERLOCATIONS[[#This Row],[VCMIN_Inches]]-3</f>
        <v>192</v>
      </c>
      <c r="AB193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933" spans="1:28" x14ac:dyDescent="0.3">
      <c r="A1933">
        <v>1932</v>
      </c>
      <c r="B1933" t="s">
        <v>4689</v>
      </c>
      <c r="C1933" t="s">
        <v>4690</v>
      </c>
      <c r="D1933" t="s">
        <v>2314</v>
      </c>
      <c r="E1933">
        <v>0.17399999999999999</v>
      </c>
      <c r="G1933">
        <v>0</v>
      </c>
      <c r="H1933" t="s">
        <v>4691</v>
      </c>
      <c r="I1933">
        <v>0.17</v>
      </c>
      <c r="J1933" t="s">
        <v>34</v>
      </c>
      <c r="K1933">
        <v>47.580652999999998</v>
      </c>
      <c r="L1933">
        <v>-122.17475399999999</v>
      </c>
      <c r="M1933" t="s">
        <v>4692</v>
      </c>
      <c r="N1933" t="s">
        <v>37</v>
      </c>
      <c r="O1933" t="s">
        <v>4693</v>
      </c>
      <c r="P1933">
        <v>36</v>
      </c>
      <c r="Q1933">
        <v>1607</v>
      </c>
      <c r="R1933">
        <v>1607</v>
      </c>
      <c r="U1933">
        <v>1607</v>
      </c>
      <c r="V1933">
        <v>1607</v>
      </c>
      <c r="W1933">
        <v>9999</v>
      </c>
      <c r="X1933" t="s">
        <v>38</v>
      </c>
      <c r="Y1933">
        <v>1</v>
      </c>
      <c r="Z1933">
        <f>ROUND(Table_hqolymsql14p_BridgeInventoryLocation_BRIDGEUNDERLOCATIONS[[#This Row],[VCMIN]] / 100, 0) * 12 + MOD(Table_hqolymsql14p_BridgeInventoryLocation_BRIDGEUNDERLOCATIONS[[#This Row],[VCMIN]], 100)</f>
        <v>199</v>
      </c>
      <c r="AA1933">
        <f>Table_hqolymsql14p_BridgeInventoryLocation_BRIDGEUNDERLOCATIONS[[#This Row],[VCMIN_Inches]]-3</f>
        <v>196</v>
      </c>
      <c r="AB1933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34" spans="1:28" x14ac:dyDescent="0.3">
      <c r="A1934">
        <v>1933</v>
      </c>
      <c r="B1934" t="s">
        <v>4694</v>
      </c>
      <c r="C1934" t="s">
        <v>4695</v>
      </c>
      <c r="D1934" t="s">
        <v>2314</v>
      </c>
      <c r="E1934">
        <v>0.01</v>
      </c>
      <c r="G1934">
        <v>0</v>
      </c>
      <c r="H1934" t="s">
        <v>4696</v>
      </c>
      <c r="I1934">
        <v>0.01</v>
      </c>
      <c r="J1934" t="s">
        <v>34</v>
      </c>
      <c r="K1934">
        <v>47.604621999999999</v>
      </c>
      <c r="L1934">
        <v>-122.329785</v>
      </c>
      <c r="M1934" t="s">
        <v>4697</v>
      </c>
      <c r="N1934" t="s">
        <v>4697</v>
      </c>
      <c r="O1934" t="s">
        <v>113</v>
      </c>
      <c r="P1934">
        <v>631</v>
      </c>
      <c r="Q1934">
        <v>1501</v>
      </c>
      <c r="R1934">
        <v>1410</v>
      </c>
      <c r="S1934">
        <v>1501</v>
      </c>
      <c r="T1934">
        <v>1410</v>
      </c>
      <c r="W1934">
        <v>9999</v>
      </c>
      <c r="X1934" t="s">
        <v>38</v>
      </c>
      <c r="Y1934">
        <v>1</v>
      </c>
      <c r="Z1934">
        <f>ROUND(Table_hqolymsql14p_BridgeInventoryLocation_BRIDGEUNDERLOCATIONS[[#This Row],[VCMIN]] / 100, 0) * 12 + MOD(Table_hqolymsql14p_BridgeInventoryLocation_BRIDGEUNDERLOCATIONS[[#This Row],[VCMIN]], 100)</f>
        <v>178</v>
      </c>
      <c r="AA1934">
        <f>Table_hqolymsql14p_BridgeInventoryLocation_BRIDGEUNDERLOCATIONS[[#This Row],[VCMIN_Inches]]-3</f>
        <v>175</v>
      </c>
      <c r="AB1934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1935" spans="1:28" x14ac:dyDescent="0.3">
      <c r="A1935">
        <v>1934</v>
      </c>
      <c r="B1935" t="s">
        <v>1510</v>
      </c>
      <c r="C1935" t="s">
        <v>1511</v>
      </c>
      <c r="D1935" t="s">
        <v>2314</v>
      </c>
      <c r="E1935">
        <v>6.6000000000000003E-2</v>
      </c>
      <c r="G1935">
        <v>0</v>
      </c>
      <c r="H1935" t="s">
        <v>3040</v>
      </c>
      <c r="I1935">
        <v>7.0000000000000007E-2</v>
      </c>
      <c r="J1935" t="s">
        <v>34</v>
      </c>
      <c r="K1935">
        <v>47.645757000000003</v>
      </c>
      <c r="L1935">
        <v>-117.45273299999999</v>
      </c>
      <c r="M1935" t="s">
        <v>4698</v>
      </c>
      <c r="N1935" t="s">
        <v>1513</v>
      </c>
      <c r="O1935" t="s">
        <v>37</v>
      </c>
      <c r="P1935">
        <v>259</v>
      </c>
      <c r="Q1935">
        <v>1905</v>
      </c>
      <c r="R1935">
        <v>1903</v>
      </c>
      <c r="S1935">
        <v>1905</v>
      </c>
      <c r="T1935">
        <v>1903</v>
      </c>
      <c r="W1935">
        <v>9999</v>
      </c>
      <c r="X1935" t="s">
        <v>32</v>
      </c>
      <c r="Y1935">
        <v>1</v>
      </c>
      <c r="Z1935">
        <f>ROUND(Table_hqolymsql14p_BridgeInventoryLocation_BRIDGEUNDERLOCATIONS[[#This Row],[VCMIN]] / 100, 0) * 12 + MOD(Table_hqolymsql14p_BridgeInventoryLocation_BRIDGEUNDERLOCATIONS[[#This Row],[VCMIN]], 100)</f>
        <v>231</v>
      </c>
      <c r="AA1935">
        <f>Table_hqolymsql14p_BridgeInventoryLocation_BRIDGEUNDERLOCATIONS[[#This Row],[VCMIN_Inches]]-3</f>
        <v>228</v>
      </c>
      <c r="AB1935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1936" spans="1:28" x14ac:dyDescent="0.3">
      <c r="A1936">
        <v>1935</v>
      </c>
      <c r="B1936" t="s">
        <v>1218</v>
      </c>
      <c r="C1936" t="s">
        <v>1219</v>
      </c>
      <c r="D1936" t="s">
        <v>2314</v>
      </c>
      <c r="E1936">
        <v>281.06</v>
      </c>
      <c r="G1936">
        <v>0</v>
      </c>
      <c r="H1936" t="s">
        <v>33</v>
      </c>
      <c r="I1936">
        <v>283.36</v>
      </c>
      <c r="J1936" t="s">
        <v>34</v>
      </c>
      <c r="K1936">
        <v>47.653913000000003</v>
      </c>
      <c r="L1936">
        <v>-117.368196</v>
      </c>
      <c r="M1936" t="s">
        <v>1220</v>
      </c>
      <c r="N1936" t="s">
        <v>426</v>
      </c>
      <c r="O1936" t="s">
        <v>37</v>
      </c>
      <c r="P1936">
        <v>425</v>
      </c>
      <c r="Q1936">
        <v>1502</v>
      </c>
      <c r="R1936">
        <v>1408</v>
      </c>
      <c r="S1936">
        <v>1502</v>
      </c>
      <c r="T1936">
        <v>1408</v>
      </c>
      <c r="U1936">
        <v>1600</v>
      </c>
      <c r="V1936">
        <v>1507</v>
      </c>
      <c r="W1936">
        <v>9999</v>
      </c>
      <c r="X1936" t="s">
        <v>38</v>
      </c>
      <c r="Y1936">
        <v>1</v>
      </c>
      <c r="Z1936">
        <f>ROUND(Table_hqolymsql14p_BridgeInventoryLocation_BRIDGEUNDERLOCATIONS[[#This Row],[VCMIN]] / 100, 0) * 12 + MOD(Table_hqolymsql14p_BridgeInventoryLocation_BRIDGEUNDERLOCATIONS[[#This Row],[VCMIN]], 100)</f>
        <v>176</v>
      </c>
      <c r="AA1936">
        <f>Table_hqolymsql14p_BridgeInventoryLocation_BRIDGEUNDERLOCATIONS[[#This Row],[VCMIN_Inches]]-3</f>
        <v>173</v>
      </c>
      <c r="AB1936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1937" spans="1:28" x14ac:dyDescent="0.3">
      <c r="A1937">
        <v>1936</v>
      </c>
      <c r="B1937" t="s">
        <v>4699</v>
      </c>
      <c r="C1937" t="s">
        <v>4700</v>
      </c>
      <c r="D1937" t="s">
        <v>2314</v>
      </c>
      <c r="E1937">
        <v>0.12</v>
      </c>
      <c r="G1937">
        <v>0</v>
      </c>
      <c r="H1937" t="s">
        <v>98</v>
      </c>
      <c r="I1937">
        <v>0.12</v>
      </c>
      <c r="J1937" t="s">
        <v>34</v>
      </c>
      <c r="K1937">
        <v>47.462003000000003</v>
      </c>
      <c r="L1937">
        <v>-122.26272</v>
      </c>
      <c r="M1937" t="s">
        <v>4701</v>
      </c>
      <c r="N1937" t="s">
        <v>422</v>
      </c>
      <c r="O1937" t="s">
        <v>4702</v>
      </c>
      <c r="P1937">
        <v>215</v>
      </c>
      <c r="Q1937">
        <v>1802</v>
      </c>
      <c r="R1937">
        <v>1607</v>
      </c>
      <c r="S1937">
        <v>1802</v>
      </c>
      <c r="T1937">
        <v>1607</v>
      </c>
      <c r="W1937">
        <v>9999</v>
      </c>
      <c r="X1937" t="s">
        <v>38</v>
      </c>
      <c r="Y1937">
        <v>1</v>
      </c>
      <c r="Z1937">
        <f>ROUND(Table_hqolymsql14p_BridgeInventoryLocation_BRIDGEUNDERLOCATIONS[[#This Row],[VCMIN]] / 100, 0) * 12 + MOD(Table_hqolymsql14p_BridgeInventoryLocation_BRIDGEUNDERLOCATIONS[[#This Row],[VCMIN]], 100)</f>
        <v>199</v>
      </c>
      <c r="AA1937">
        <f>Table_hqolymsql14p_BridgeInventoryLocation_BRIDGEUNDERLOCATIONS[[#This Row],[VCMIN_Inches]]-3</f>
        <v>196</v>
      </c>
      <c r="AB1937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38" spans="1:28" x14ac:dyDescent="0.3">
      <c r="A1938">
        <v>1937</v>
      </c>
      <c r="B1938" t="s">
        <v>1680</v>
      </c>
      <c r="C1938" t="s">
        <v>1681</v>
      </c>
      <c r="D1938" t="s">
        <v>2314</v>
      </c>
      <c r="E1938">
        <v>0.25900000000000001</v>
      </c>
      <c r="G1938">
        <v>0</v>
      </c>
      <c r="H1938" t="s">
        <v>3387</v>
      </c>
      <c r="I1938">
        <v>0.26</v>
      </c>
      <c r="J1938" t="s">
        <v>34</v>
      </c>
      <c r="K1938">
        <v>47.580663000000001</v>
      </c>
      <c r="L1938">
        <v>-122.17429</v>
      </c>
      <c r="M1938" t="s">
        <v>4703</v>
      </c>
      <c r="N1938" t="s">
        <v>1682</v>
      </c>
      <c r="O1938" t="s">
        <v>988</v>
      </c>
      <c r="P1938">
        <v>454</v>
      </c>
      <c r="Q1938">
        <v>1808</v>
      </c>
      <c r="R1938">
        <v>1808</v>
      </c>
      <c r="U1938">
        <v>1808</v>
      </c>
      <c r="V1938">
        <v>1808</v>
      </c>
      <c r="W1938">
        <v>9999</v>
      </c>
      <c r="X1938" t="s">
        <v>239</v>
      </c>
      <c r="Y1938">
        <v>1</v>
      </c>
      <c r="Z1938">
        <f>ROUND(Table_hqolymsql14p_BridgeInventoryLocation_BRIDGEUNDERLOCATIONS[[#This Row],[VCMIN]] / 100, 0) * 12 + MOD(Table_hqolymsql14p_BridgeInventoryLocation_BRIDGEUNDERLOCATIONS[[#This Row],[VCMIN]], 100)</f>
        <v>224</v>
      </c>
      <c r="AA1938">
        <f>Table_hqolymsql14p_BridgeInventoryLocation_BRIDGEUNDERLOCATIONS[[#This Row],[VCMIN_Inches]]-3</f>
        <v>221</v>
      </c>
      <c r="AB1938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1939" spans="1:28" x14ac:dyDescent="0.3">
      <c r="A1939">
        <v>1938</v>
      </c>
      <c r="B1939" t="s">
        <v>4704</v>
      </c>
      <c r="C1939" t="s">
        <v>4705</v>
      </c>
      <c r="D1939" t="s">
        <v>2314</v>
      </c>
      <c r="E1939">
        <v>262.22899999999998</v>
      </c>
      <c r="G1939">
        <v>0</v>
      </c>
      <c r="H1939" t="s">
        <v>68</v>
      </c>
      <c r="I1939">
        <v>257.49</v>
      </c>
      <c r="J1939" t="s">
        <v>34</v>
      </c>
      <c r="K1939">
        <v>48.834508999999997</v>
      </c>
      <c r="L1939">
        <v>-118.180486</v>
      </c>
      <c r="M1939" t="s">
        <v>4598</v>
      </c>
      <c r="N1939" t="s">
        <v>1517</v>
      </c>
      <c r="O1939" t="s">
        <v>4599</v>
      </c>
      <c r="P1939">
        <v>120</v>
      </c>
      <c r="Q1939">
        <v>1502</v>
      </c>
      <c r="R1939">
        <v>1403</v>
      </c>
      <c r="S1939">
        <v>1502</v>
      </c>
      <c r="T1939">
        <v>1403</v>
      </c>
      <c r="W1939">
        <v>9999</v>
      </c>
      <c r="X1939" t="s">
        <v>38</v>
      </c>
      <c r="Y1939">
        <v>1</v>
      </c>
      <c r="Z1939">
        <f>ROUND(Table_hqolymsql14p_BridgeInventoryLocation_BRIDGEUNDERLOCATIONS[[#This Row],[VCMIN]] / 100, 0) * 12 + MOD(Table_hqolymsql14p_BridgeInventoryLocation_BRIDGEUNDERLOCATIONS[[#This Row],[VCMIN]], 100)</f>
        <v>171</v>
      </c>
      <c r="AA1939">
        <f>Table_hqolymsql14p_BridgeInventoryLocation_BRIDGEUNDERLOCATIONS[[#This Row],[VCMIN_Inches]]-3</f>
        <v>168</v>
      </c>
      <c r="AB1939">
        <f>(TRUNC((Table_hqolymsql14p_BridgeInventoryLocation_BRIDGEUNDERLOCATIONS[[#This Row],[Reported Inches]]/12))*100) + MOD(Table_hqolymsql14p_BridgeInventoryLocation_BRIDGEUNDERLOCATIONS[[#This Row],[Reported Inches]], 12)</f>
        <v>1400</v>
      </c>
    </row>
    <row r="1940" spans="1:28" x14ac:dyDescent="0.3">
      <c r="A1940">
        <v>1939</v>
      </c>
      <c r="B1940" t="s">
        <v>4706</v>
      </c>
      <c r="C1940" t="s">
        <v>4707</v>
      </c>
      <c r="D1940" t="s">
        <v>2314</v>
      </c>
      <c r="E1940">
        <v>0.17</v>
      </c>
      <c r="G1940">
        <v>0</v>
      </c>
      <c r="H1940" t="s">
        <v>4708</v>
      </c>
      <c r="I1940">
        <v>0.17</v>
      </c>
      <c r="J1940" t="s">
        <v>34</v>
      </c>
      <c r="K1940">
        <v>47.662560999999997</v>
      </c>
      <c r="L1940">
        <v>-122.322627</v>
      </c>
      <c r="M1940" t="s">
        <v>4709</v>
      </c>
      <c r="N1940" t="s">
        <v>4710</v>
      </c>
      <c r="O1940" t="s">
        <v>4711</v>
      </c>
      <c r="P1940">
        <v>243</v>
      </c>
      <c r="Q1940">
        <v>1608</v>
      </c>
      <c r="R1940">
        <v>1608</v>
      </c>
      <c r="U1940">
        <v>1608</v>
      </c>
      <c r="V1940">
        <v>1608</v>
      </c>
      <c r="W1940">
        <v>9999</v>
      </c>
      <c r="X1940" t="s">
        <v>38</v>
      </c>
      <c r="Y1940">
        <v>1</v>
      </c>
      <c r="Z1940">
        <f>ROUND(Table_hqolymsql14p_BridgeInventoryLocation_BRIDGEUNDERLOCATIONS[[#This Row],[VCMIN]] / 100, 0) * 12 + MOD(Table_hqolymsql14p_BridgeInventoryLocation_BRIDGEUNDERLOCATIONS[[#This Row],[VCMIN]], 100)</f>
        <v>200</v>
      </c>
      <c r="AA1940">
        <f>Table_hqolymsql14p_BridgeInventoryLocation_BRIDGEUNDERLOCATIONS[[#This Row],[VCMIN_Inches]]-3</f>
        <v>197</v>
      </c>
      <c r="AB194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1941" spans="1:28" x14ac:dyDescent="0.3">
      <c r="A1941">
        <v>1940</v>
      </c>
      <c r="B1941" t="s">
        <v>1866</v>
      </c>
      <c r="C1941" t="s">
        <v>1867</v>
      </c>
      <c r="D1941" t="s">
        <v>2314</v>
      </c>
      <c r="E1941">
        <v>0.49099999999999999</v>
      </c>
      <c r="G1941">
        <v>0</v>
      </c>
      <c r="H1941" t="s">
        <v>3428</v>
      </c>
      <c r="I1941">
        <v>0.49</v>
      </c>
      <c r="J1941" t="s">
        <v>34</v>
      </c>
      <c r="K1941">
        <v>47.632224999999998</v>
      </c>
      <c r="L1941">
        <v>-122.188164</v>
      </c>
      <c r="M1941" t="s">
        <v>4712</v>
      </c>
      <c r="N1941" t="s">
        <v>101</v>
      </c>
      <c r="O1941" t="s">
        <v>394</v>
      </c>
      <c r="P1941">
        <v>241</v>
      </c>
      <c r="Q1941">
        <v>1609</v>
      </c>
      <c r="R1941">
        <v>1607</v>
      </c>
      <c r="U1941">
        <v>1609</v>
      </c>
      <c r="V1941">
        <v>1607</v>
      </c>
      <c r="W1941">
        <v>9999</v>
      </c>
      <c r="X1941" t="s">
        <v>89</v>
      </c>
      <c r="Y1941">
        <v>1</v>
      </c>
      <c r="Z1941">
        <f>ROUND(Table_hqolymsql14p_BridgeInventoryLocation_BRIDGEUNDERLOCATIONS[[#This Row],[VCMIN]] / 100, 0) * 12 + MOD(Table_hqolymsql14p_BridgeInventoryLocation_BRIDGEUNDERLOCATIONS[[#This Row],[VCMIN]], 100)</f>
        <v>199</v>
      </c>
      <c r="AA1941">
        <f>Table_hqolymsql14p_BridgeInventoryLocation_BRIDGEUNDERLOCATIONS[[#This Row],[VCMIN_Inches]]-3</f>
        <v>196</v>
      </c>
      <c r="AB1941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42" spans="1:28" x14ac:dyDescent="0.3">
      <c r="A1942">
        <v>1941</v>
      </c>
      <c r="B1942" t="s">
        <v>1939</v>
      </c>
      <c r="C1942" t="s">
        <v>1940</v>
      </c>
      <c r="D1942" t="s">
        <v>2314</v>
      </c>
      <c r="E1942">
        <v>1.0049999999999999</v>
      </c>
      <c r="G1942">
        <v>0</v>
      </c>
      <c r="H1942" t="s">
        <v>1289</v>
      </c>
      <c r="I1942">
        <v>1</v>
      </c>
      <c r="J1942" t="s">
        <v>34</v>
      </c>
      <c r="K1942">
        <v>47.658034999999998</v>
      </c>
      <c r="L1942">
        <v>-122.30144</v>
      </c>
      <c r="M1942" t="s">
        <v>1290</v>
      </c>
      <c r="N1942" t="s">
        <v>426</v>
      </c>
      <c r="O1942" t="s">
        <v>1291</v>
      </c>
      <c r="P1942">
        <v>134</v>
      </c>
      <c r="Q1942">
        <v>1610</v>
      </c>
      <c r="R1942">
        <v>1603</v>
      </c>
      <c r="S1942">
        <v>1610</v>
      </c>
      <c r="T1942">
        <v>1603</v>
      </c>
      <c r="U1942">
        <v>1701</v>
      </c>
      <c r="V1942">
        <v>1607</v>
      </c>
      <c r="W1942">
        <v>9999</v>
      </c>
      <c r="X1942" t="s">
        <v>38</v>
      </c>
      <c r="Y1942">
        <v>1</v>
      </c>
      <c r="Z1942">
        <f>ROUND(Table_hqolymsql14p_BridgeInventoryLocation_BRIDGEUNDERLOCATIONS[[#This Row],[VCMIN]] / 100, 0) * 12 + MOD(Table_hqolymsql14p_BridgeInventoryLocation_BRIDGEUNDERLOCATIONS[[#This Row],[VCMIN]], 100)</f>
        <v>195</v>
      </c>
      <c r="AA1942">
        <f>Table_hqolymsql14p_BridgeInventoryLocation_BRIDGEUNDERLOCATIONS[[#This Row],[VCMIN_Inches]]-3</f>
        <v>192</v>
      </c>
      <c r="AB194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1943" spans="1:28" x14ac:dyDescent="0.3">
      <c r="A1943">
        <v>1942</v>
      </c>
      <c r="B1943" t="s">
        <v>2294</v>
      </c>
      <c r="C1943" t="s">
        <v>2295</v>
      </c>
      <c r="D1943" t="s">
        <v>2314</v>
      </c>
      <c r="E1943">
        <v>5.6130000000000004</v>
      </c>
      <c r="G1943">
        <v>0</v>
      </c>
      <c r="H1943" t="s">
        <v>2296</v>
      </c>
      <c r="I1943">
        <v>11.54</v>
      </c>
      <c r="J1943" t="s">
        <v>34</v>
      </c>
      <c r="K1943">
        <v>47.490372999999998</v>
      </c>
      <c r="L1943">
        <v>-122.192229</v>
      </c>
      <c r="M1943" t="s">
        <v>2297</v>
      </c>
      <c r="N1943" t="s">
        <v>101</v>
      </c>
      <c r="O1943" t="s">
        <v>2298</v>
      </c>
      <c r="P1943">
        <v>286</v>
      </c>
      <c r="Q1943">
        <v>1801</v>
      </c>
      <c r="R1943">
        <v>1709</v>
      </c>
      <c r="S1943">
        <v>1801</v>
      </c>
      <c r="T1943">
        <v>1709</v>
      </c>
      <c r="U1943">
        <v>1510</v>
      </c>
      <c r="V1943">
        <v>1510</v>
      </c>
      <c r="W1943">
        <v>9999</v>
      </c>
      <c r="X1943" t="s">
        <v>38</v>
      </c>
      <c r="Y1943">
        <v>1</v>
      </c>
      <c r="Z1943">
        <f>ROUND(Table_hqolymsql14p_BridgeInventoryLocation_BRIDGEUNDERLOCATIONS[[#This Row],[VCMIN]] / 100, 0) * 12 + MOD(Table_hqolymsql14p_BridgeInventoryLocation_BRIDGEUNDERLOCATIONS[[#This Row],[VCMIN]], 100)</f>
        <v>213</v>
      </c>
      <c r="AA1943">
        <f>Table_hqolymsql14p_BridgeInventoryLocation_BRIDGEUNDERLOCATIONS[[#This Row],[VCMIN_Inches]]-3</f>
        <v>210</v>
      </c>
      <c r="AB1943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1944" spans="1:28" x14ac:dyDescent="0.3">
      <c r="A1944">
        <v>1943</v>
      </c>
      <c r="B1944" t="s">
        <v>2011</v>
      </c>
      <c r="C1944" t="s">
        <v>2012</v>
      </c>
      <c r="D1944" t="s">
        <v>2314</v>
      </c>
      <c r="E1944">
        <v>0.114</v>
      </c>
      <c r="G1944">
        <v>0</v>
      </c>
      <c r="H1944" t="s">
        <v>3104</v>
      </c>
      <c r="I1944">
        <v>0.11</v>
      </c>
      <c r="J1944" t="s">
        <v>34</v>
      </c>
      <c r="K1944">
        <v>47.614666999999997</v>
      </c>
      <c r="L1944">
        <v>-122.329262</v>
      </c>
      <c r="M1944" t="s">
        <v>4713</v>
      </c>
      <c r="N1944" t="s">
        <v>2014</v>
      </c>
      <c r="O1944" t="s">
        <v>113</v>
      </c>
      <c r="P1944">
        <v>825</v>
      </c>
      <c r="Q1944">
        <v>2804</v>
      </c>
      <c r="R1944">
        <v>2804</v>
      </c>
      <c r="S1944">
        <v>2804</v>
      </c>
      <c r="T1944">
        <v>2804</v>
      </c>
      <c r="W1944">
        <v>9999</v>
      </c>
      <c r="X1944" t="s">
        <v>3603</v>
      </c>
      <c r="Y1944">
        <v>1</v>
      </c>
      <c r="Z1944">
        <f>ROUND(Table_hqolymsql14p_BridgeInventoryLocation_BRIDGEUNDERLOCATIONS[[#This Row],[VCMIN]] / 100, 0) * 12 + MOD(Table_hqolymsql14p_BridgeInventoryLocation_BRIDGEUNDERLOCATIONS[[#This Row],[VCMIN]], 100)</f>
        <v>340</v>
      </c>
      <c r="AA1944">
        <f>Table_hqolymsql14p_BridgeInventoryLocation_BRIDGEUNDERLOCATIONS[[#This Row],[VCMIN_Inches]]-3</f>
        <v>337</v>
      </c>
      <c r="AB1944">
        <f>(TRUNC((Table_hqolymsql14p_BridgeInventoryLocation_BRIDGEUNDERLOCATIONS[[#This Row],[Reported Inches]]/12))*100) + MOD(Table_hqolymsql14p_BridgeInventoryLocation_BRIDGEUNDERLOCATIONS[[#This Row],[Reported Inches]], 12)</f>
        <v>2801</v>
      </c>
    </row>
    <row r="1945" spans="1:28" x14ac:dyDescent="0.3">
      <c r="A1945">
        <v>1944</v>
      </c>
      <c r="B1945" t="s">
        <v>588</v>
      </c>
      <c r="C1945" t="s">
        <v>589</v>
      </c>
      <c r="D1945" t="s">
        <v>2314</v>
      </c>
      <c r="E1945">
        <v>0.59799999999999998</v>
      </c>
      <c r="G1945">
        <v>0</v>
      </c>
      <c r="H1945" t="s">
        <v>4714</v>
      </c>
      <c r="I1945">
        <v>0.6</v>
      </c>
      <c r="J1945" t="s">
        <v>34</v>
      </c>
      <c r="K1945">
        <v>47.826777999999997</v>
      </c>
      <c r="L1945">
        <v>-122.268991</v>
      </c>
      <c r="M1945" t="s">
        <v>4715</v>
      </c>
      <c r="N1945" t="s">
        <v>591</v>
      </c>
      <c r="O1945" t="s">
        <v>113</v>
      </c>
      <c r="P1945">
        <v>509</v>
      </c>
      <c r="Q1945">
        <v>1610</v>
      </c>
      <c r="R1945">
        <v>1606</v>
      </c>
      <c r="U1945">
        <v>1610</v>
      </c>
      <c r="V1945">
        <v>1606</v>
      </c>
      <c r="W1945">
        <v>9999</v>
      </c>
      <c r="X1945" t="s">
        <v>645</v>
      </c>
      <c r="Y1945">
        <v>1</v>
      </c>
      <c r="Z1945">
        <f>ROUND(Table_hqolymsql14p_BridgeInventoryLocation_BRIDGEUNDERLOCATIONS[[#This Row],[VCMIN]] / 100, 0) * 12 + MOD(Table_hqolymsql14p_BridgeInventoryLocation_BRIDGEUNDERLOCATIONS[[#This Row],[VCMIN]], 100)</f>
        <v>198</v>
      </c>
      <c r="AA1945">
        <f>Table_hqolymsql14p_BridgeInventoryLocation_BRIDGEUNDERLOCATIONS[[#This Row],[VCMIN_Inches]]-3</f>
        <v>195</v>
      </c>
      <c r="AB1945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946" spans="1:28" x14ac:dyDescent="0.3">
      <c r="A1946">
        <v>1945</v>
      </c>
      <c r="B1946" t="s">
        <v>1821</v>
      </c>
      <c r="C1946" t="s">
        <v>1822</v>
      </c>
      <c r="D1946" t="s">
        <v>2314</v>
      </c>
      <c r="E1946">
        <v>14.076000000000001</v>
      </c>
      <c r="G1946">
        <v>0</v>
      </c>
      <c r="H1946" t="s">
        <v>207</v>
      </c>
      <c r="I1946">
        <v>14.12</v>
      </c>
      <c r="J1946" t="s">
        <v>34</v>
      </c>
      <c r="K1946">
        <v>47.782718000000003</v>
      </c>
      <c r="L1946">
        <v>-122.144229</v>
      </c>
      <c r="M1946" t="s">
        <v>1823</v>
      </c>
      <c r="N1946" t="s">
        <v>53</v>
      </c>
      <c r="O1946" t="s">
        <v>1824</v>
      </c>
      <c r="P1946">
        <v>288</v>
      </c>
      <c r="Q1946">
        <v>2204</v>
      </c>
      <c r="R1946">
        <v>2000</v>
      </c>
      <c r="S1946">
        <v>2204</v>
      </c>
      <c r="T1946">
        <v>2000</v>
      </c>
      <c r="U1946">
        <v>1705</v>
      </c>
      <c r="V1946">
        <v>1511</v>
      </c>
      <c r="W1946">
        <v>9999</v>
      </c>
      <c r="X1946" t="s">
        <v>38</v>
      </c>
      <c r="Y1946">
        <v>1</v>
      </c>
      <c r="Z1946">
        <f>ROUND(Table_hqolymsql14p_BridgeInventoryLocation_BRIDGEUNDERLOCATIONS[[#This Row],[VCMIN]] / 100, 0) * 12 + MOD(Table_hqolymsql14p_BridgeInventoryLocation_BRIDGEUNDERLOCATIONS[[#This Row],[VCMIN]], 100)</f>
        <v>240</v>
      </c>
      <c r="AA1946">
        <f>Table_hqolymsql14p_BridgeInventoryLocation_BRIDGEUNDERLOCATIONS[[#This Row],[VCMIN_Inches]]-3</f>
        <v>237</v>
      </c>
      <c r="AB1946">
        <f>(TRUNC((Table_hqolymsql14p_BridgeInventoryLocation_BRIDGEUNDERLOCATIONS[[#This Row],[Reported Inches]]/12))*100) + MOD(Table_hqolymsql14p_BridgeInventoryLocation_BRIDGEUNDERLOCATIONS[[#This Row],[Reported Inches]], 12)</f>
        <v>1909</v>
      </c>
    </row>
    <row r="1947" spans="1:28" x14ac:dyDescent="0.3">
      <c r="A1947">
        <v>1946</v>
      </c>
      <c r="B1947" t="s">
        <v>4716</v>
      </c>
      <c r="C1947" t="s">
        <v>4717</v>
      </c>
      <c r="D1947" t="s">
        <v>2314</v>
      </c>
      <c r="E1947">
        <v>0.42</v>
      </c>
      <c r="G1947">
        <v>0</v>
      </c>
      <c r="H1947" t="s">
        <v>2903</v>
      </c>
      <c r="I1947">
        <v>0.42</v>
      </c>
      <c r="J1947" t="s">
        <v>34</v>
      </c>
      <c r="K1947">
        <v>47.497965999999998</v>
      </c>
      <c r="L1947">
        <v>-122.295271</v>
      </c>
      <c r="M1947" t="s">
        <v>2904</v>
      </c>
      <c r="N1947" t="s">
        <v>347</v>
      </c>
      <c r="O1947" t="s">
        <v>2905</v>
      </c>
      <c r="P1947">
        <v>236</v>
      </c>
      <c r="Q1947">
        <v>1706</v>
      </c>
      <c r="R1947">
        <v>1611</v>
      </c>
      <c r="S1947">
        <v>1706</v>
      </c>
      <c r="T1947">
        <v>1611</v>
      </c>
      <c r="W1947">
        <v>9999</v>
      </c>
      <c r="X1947" t="s">
        <v>38</v>
      </c>
      <c r="Y1947">
        <v>1</v>
      </c>
      <c r="Z1947">
        <f>ROUND(Table_hqolymsql14p_BridgeInventoryLocation_BRIDGEUNDERLOCATIONS[[#This Row],[VCMIN]] / 100, 0) * 12 + MOD(Table_hqolymsql14p_BridgeInventoryLocation_BRIDGEUNDERLOCATIONS[[#This Row],[VCMIN]], 100)</f>
        <v>203</v>
      </c>
      <c r="AA1947">
        <f>Table_hqolymsql14p_BridgeInventoryLocation_BRIDGEUNDERLOCATIONS[[#This Row],[VCMIN_Inches]]-3</f>
        <v>200</v>
      </c>
      <c r="AB194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1948" spans="1:28" x14ac:dyDescent="0.3">
      <c r="A1948">
        <v>1947</v>
      </c>
      <c r="B1948" t="s">
        <v>4718</v>
      </c>
      <c r="C1948" t="s">
        <v>4719</v>
      </c>
      <c r="D1948" t="s">
        <v>2314</v>
      </c>
      <c r="E1948">
        <v>0.05</v>
      </c>
      <c r="G1948">
        <v>0</v>
      </c>
      <c r="H1948" t="s">
        <v>2838</v>
      </c>
      <c r="I1948">
        <v>0.05</v>
      </c>
      <c r="J1948" t="s">
        <v>34</v>
      </c>
      <c r="K1948">
        <v>47.595835000000001</v>
      </c>
      <c r="L1948">
        <v>-122.320543</v>
      </c>
      <c r="M1948" t="s">
        <v>4720</v>
      </c>
      <c r="N1948" t="s">
        <v>113</v>
      </c>
      <c r="O1948" t="s">
        <v>4721</v>
      </c>
      <c r="P1948">
        <v>219</v>
      </c>
      <c r="Q1948">
        <v>2007</v>
      </c>
      <c r="R1948">
        <v>2003</v>
      </c>
      <c r="S1948">
        <v>2007</v>
      </c>
      <c r="T1948">
        <v>2003</v>
      </c>
      <c r="W1948">
        <v>9999</v>
      </c>
      <c r="X1948" t="s">
        <v>38</v>
      </c>
      <c r="Y1948">
        <v>1</v>
      </c>
      <c r="Z1948">
        <f>ROUND(Table_hqolymsql14p_BridgeInventoryLocation_BRIDGEUNDERLOCATIONS[[#This Row],[VCMIN]] / 100, 0) * 12 + MOD(Table_hqolymsql14p_BridgeInventoryLocation_BRIDGEUNDERLOCATIONS[[#This Row],[VCMIN]], 100)</f>
        <v>243</v>
      </c>
      <c r="AA1948">
        <f>Table_hqolymsql14p_BridgeInventoryLocation_BRIDGEUNDERLOCATIONS[[#This Row],[VCMIN_Inches]]-3</f>
        <v>240</v>
      </c>
      <c r="AB1948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1949" spans="1:28" x14ac:dyDescent="0.3">
      <c r="A1949">
        <v>1948</v>
      </c>
      <c r="B1949" t="s">
        <v>2573</v>
      </c>
      <c r="C1949" t="s">
        <v>2574</v>
      </c>
      <c r="D1949" t="s">
        <v>2314</v>
      </c>
      <c r="E1949">
        <v>0.316</v>
      </c>
      <c r="G1949">
        <v>0</v>
      </c>
      <c r="H1949" t="s">
        <v>2370</v>
      </c>
      <c r="I1949">
        <v>0.32</v>
      </c>
      <c r="J1949" t="s">
        <v>34</v>
      </c>
      <c r="K1949">
        <v>47.607061999999999</v>
      </c>
      <c r="L1949">
        <v>-122.330546</v>
      </c>
      <c r="M1949" t="s">
        <v>4722</v>
      </c>
      <c r="N1949" t="s">
        <v>2576</v>
      </c>
      <c r="O1949" t="s">
        <v>113</v>
      </c>
      <c r="P1949">
        <v>280</v>
      </c>
      <c r="Q1949">
        <v>1507</v>
      </c>
      <c r="R1949">
        <v>1507</v>
      </c>
      <c r="U1949">
        <v>1507</v>
      </c>
      <c r="V1949">
        <v>1507</v>
      </c>
      <c r="W1949">
        <v>9999</v>
      </c>
      <c r="X1949" t="s">
        <v>89</v>
      </c>
      <c r="Y1949">
        <v>1</v>
      </c>
      <c r="Z1949">
        <f>ROUND(Table_hqolymsql14p_BridgeInventoryLocation_BRIDGEUNDERLOCATIONS[[#This Row],[VCMIN]] / 100, 0) * 12 + MOD(Table_hqolymsql14p_BridgeInventoryLocation_BRIDGEUNDERLOCATIONS[[#This Row],[VCMIN]], 100)</f>
        <v>187</v>
      </c>
      <c r="AA1949">
        <f>Table_hqolymsql14p_BridgeInventoryLocation_BRIDGEUNDERLOCATIONS[[#This Row],[VCMIN_Inches]]-3</f>
        <v>184</v>
      </c>
      <c r="AB1949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1950" spans="1:28" x14ac:dyDescent="0.3">
      <c r="A1950">
        <v>1949</v>
      </c>
      <c r="B1950" t="s">
        <v>4723</v>
      </c>
      <c r="C1950" t="s">
        <v>4724</v>
      </c>
      <c r="D1950" t="s">
        <v>2314</v>
      </c>
      <c r="E1950">
        <v>79.23</v>
      </c>
      <c r="G1950">
        <v>0</v>
      </c>
      <c r="H1950" t="s">
        <v>4725</v>
      </c>
      <c r="I1950">
        <v>79.64</v>
      </c>
      <c r="J1950" t="s">
        <v>34</v>
      </c>
      <c r="K1950">
        <v>46.811492000000001</v>
      </c>
      <c r="L1950">
        <v>-119.176767</v>
      </c>
      <c r="M1950" t="s">
        <v>4726</v>
      </c>
      <c r="N1950" t="s">
        <v>1411</v>
      </c>
      <c r="O1950" t="s">
        <v>4727</v>
      </c>
      <c r="P1950">
        <v>106</v>
      </c>
      <c r="Q1950">
        <v>1609</v>
      </c>
      <c r="R1950">
        <v>1609</v>
      </c>
      <c r="S1950">
        <v>1609</v>
      </c>
      <c r="T1950">
        <v>1609</v>
      </c>
      <c r="W1950">
        <v>9999</v>
      </c>
      <c r="X1950" t="s">
        <v>38</v>
      </c>
      <c r="Y1950">
        <v>1</v>
      </c>
      <c r="Z1950">
        <f>ROUND(Table_hqolymsql14p_BridgeInventoryLocation_BRIDGEUNDERLOCATIONS[[#This Row],[VCMIN]] / 100, 0) * 12 + MOD(Table_hqolymsql14p_BridgeInventoryLocation_BRIDGEUNDERLOCATIONS[[#This Row],[VCMIN]], 100)</f>
        <v>201</v>
      </c>
      <c r="AA1950">
        <f>Table_hqolymsql14p_BridgeInventoryLocation_BRIDGEUNDERLOCATIONS[[#This Row],[VCMIN_Inches]]-3</f>
        <v>198</v>
      </c>
      <c r="AB195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951" spans="1:28" x14ac:dyDescent="0.3">
      <c r="A1951">
        <v>1950</v>
      </c>
      <c r="B1951" t="s">
        <v>641</v>
      </c>
      <c r="C1951" t="s">
        <v>642</v>
      </c>
      <c r="D1951" t="s">
        <v>2314</v>
      </c>
      <c r="E1951">
        <v>0.191</v>
      </c>
      <c r="G1951">
        <v>0</v>
      </c>
      <c r="H1951" t="s">
        <v>3090</v>
      </c>
      <c r="I1951">
        <v>0.19</v>
      </c>
      <c r="J1951" t="s">
        <v>34</v>
      </c>
      <c r="K1951">
        <v>47.233479000000003</v>
      </c>
      <c r="L1951">
        <v>-122.431859</v>
      </c>
      <c r="M1951" t="s">
        <v>643</v>
      </c>
      <c r="N1951" t="s">
        <v>113</v>
      </c>
      <c r="O1951" t="s">
        <v>644</v>
      </c>
      <c r="P1951">
        <v>817</v>
      </c>
      <c r="Q1951">
        <v>1905</v>
      </c>
      <c r="R1951">
        <v>1905</v>
      </c>
      <c r="U1951">
        <v>1905</v>
      </c>
      <c r="V1951">
        <v>1905</v>
      </c>
      <c r="W1951">
        <v>9999</v>
      </c>
      <c r="X1951" t="s">
        <v>239</v>
      </c>
      <c r="Y1951">
        <v>1</v>
      </c>
      <c r="Z1951">
        <f>ROUND(Table_hqolymsql14p_BridgeInventoryLocation_BRIDGEUNDERLOCATIONS[[#This Row],[VCMIN]] / 100, 0) * 12 + MOD(Table_hqolymsql14p_BridgeInventoryLocation_BRIDGEUNDERLOCATIONS[[#This Row],[VCMIN]], 100)</f>
        <v>233</v>
      </c>
      <c r="AA1951">
        <f>Table_hqolymsql14p_BridgeInventoryLocation_BRIDGEUNDERLOCATIONS[[#This Row],[VCMIN_Inches]]-3</f>
        <v>230</v>
      </c>
      <c r="AB1951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1952" spans="1:28" x14ac:dyDescent="0.3">
      <c r="A1952">
        <v>1951</v>
      </c>
      <c r="B1952" t="s">
        <v>4728</v>
      </c>
      <c r="C1952" t="s">
        <v>4729</v>
      </c>
      <c r="D1952" t="s">
        <v>2314</v>
      </c>
      <c r="E1952">
        <v>0.36299999999999999</v>
      </c>
      <c r="G1952">
        <v>0</v>
      </c>
      <c r="H1952" t="s">
        <v>4369</v>
      </c>
      <c r="I1952">
        <v>287.81</v>
      </c>
      <c r="J1952" t="s">
        <v>34</v>
      </c>
      <c r="K1952">
        <v>47.656478999999997</v>
      </c>
      <c r="L1952">
        <v>-117.41337300000001</v>
      </c>
      <c r="M1952" t="s">
        <v>4730</v>
      </c>
      <c r="N1952" t="s">
        <v>958</v>
      </c>
      <c r="O1952" t="s">
        <v>4731</v>
      </c>
      <c r="P1952">
        <v>82</v>
      </c>
      <c r="Q1952">
        <v>1403</v>
      </c>
      <c r="R1952">
        <v>1402</v>
      </c>
      <c r="U1952">
        <v>1403</v>
      </c>
      <c r="V1952">
        <v>1402</v>
      </c>
      <c r="W1952">
        <v>9999</v>
      </c>
      <c r="X1952" t="s">
        <v>38</v>
      </c>
      <c r="Y1952">
        <v>1</v>
      </c>
      <c r="Z1952">
        <f>ROUND(Table_hqolymsql14p_BridgeInventoryLocation_BRIDGEUNDERLOCATIONS[[#This Row],[VCMIN]] / 100, 0) * 12 + MOD(Table_hqolymsql14p_BridgeInventoryLocation_BRIDGEUNDERLOCATIONS[[#This Row],[VCMIN]], 100)</f>
        <v>170</v>
      </c>
      <c r="AA1952">
        <f>Table_hqolymsql14p_BridgeInventoryLocation_BRIDGEUNDERLOCATIONS[[#This Row],[VCMIN_Inches]]-3</f>
        <v>167</v>
      </c>
      <c r="AB1952">
        <f>(TRUNC((Table_hqolymsql14p_BridgeInventoryLocation_BRIDGEUNDERLOCATIONS[[#This Row],[Reported Inches]]/12))*100) + MOD(Table_hqolymsql14p_BridgeInventoryLocation_BRIDGEUNDERLOCATIONS[[#This Row],[Reported Inches]], 12)</f>
        <v>1311</v>
      </c>
    </row>
    <row r="1953" spans="1:28" x14ac:dyDescent="0.3">
      <c r="A1953">
        <v>1952</v>
      </c>
      <c r="B1953" t="s">
        <v>4732</v>
      </c>
      <c r="C1953" t="s">
        <v>4733</v>
      </c>
      <c r="D1953" t="s">
        <v>2314</v>
      </c>
      <c r="E1953">
        <v>102.407</v>
      </c>
      <c r="G1953">
        <v>0</v>
      </c>
      <c r="H1953" t="s">
        <v>362</v>
      </c>
      <c r="I1953">
        <v>102.67</v>
      </c>
      <c r="J1953" t="s">
        <v>34</v>
      </c>
      <c r="K1953">
        <v>46.508465000000001</v>
      </c>
      <c r="L1953">
        <v>-122.197244</v>
      </c>
      <c r="M1953" t="s">
        <v>4734</v>
      </c>
      <c r="N1953" t="s">
        <v>4735</v>
      </c>
      <c r="O1953" t="s">
        <v>365</v>
      </c>
      <c r="P1953">
        <v>208</v>
      </c>
      <c r="Q1953">
        <v>3400</v>
      </c>
      <c r="R1953">
        <v>3300</v>
      </c>
      <c r="S1953">
        <v>3400</v>
      </c>
      <c r="T1953">
        <v>3300</v>
      </c>
      <c r="W1953">
        <v>9999</v>
      </c>
      <c r="X1953" t="s">
        <v>38</v>
      </c>
      <c r="Y1953">
        <v>1</v>
      </c>
      <c r="Z1953">
        <f>ROUND(Table_hqolymsql14p_BridgeInventoryLocation_BRIDGEUNDERLOCATIONS[[#This Row],[VCMIN]] / 100, 0) * 12 + MOD(Table_hqolymsql14p_BridgeInventoryLocation_BRIDGEUNDERLOCATIONS[[#This Row],[VCMIN]], 100)</f>
        <v>396</v>
      </c>
      <c r="AA1953">
        <f>Table_hqolymsql14p_BridgeInventoryLocation_BRIDGEUNDERLOCATIONS[[#This Row],[VCMIN_Inches]]-3</f>
        <v>393</v>
      </c>
      <c r="AB1953">
        <f>(TRUNC((Table_hqolymsql14p_BridgeInventoryLocation_BRIDGEUNDERLOCATIONS[[#This Row],[Reported Inches]]/12))*100) + MOD(Table_hqolymsql14p_BridgeInventoryLocation_BRIDGEUNDERLOCATIONS[[#This Row],[Reported Inches]], 12)</f>
        <v>3209</v>
      </c>
    </row>
    <row r="1954" spans="1:28" x14ac:dyDescent="0.3">
      <c r="A1954">
        <v>1953</v>
      </c>
      <c r="B1954" t="s">
        <v>4736</v>
      </c>
      <c r="C1954" t="s">
        <v>4737</v>
      </c>
      <c r="D1954" t="s">
        <v>2314</v>
      </c>
      <c r="E1954">
        <v>132.13499999999999</v>
      </c>
      <c r="G1954">
        <v>0</v>
      </c>
      <c r="H1954" t="s">
        <v>4114</v>
      </c>
      <c r="I1954">
        <v>132.05000000000001</v>
      </c>
      <c r="J1954" t="s">
        <v>34</v>
      </c>
      <c r="K1954">
        <v>46.884549999999997</v>
      </c>
      <c r="L1954">
        <v>-117.39057200000001</v>
      </c>
      <c r="M1954" t="s">
        <v>4738</v>
      </c>
      <c r="N1954" t="s">
        <v>958</v>
      </c>
      <c r="O1954" t="s">
        <v>4739</v>
      </c>
      <c r="P1954">
        <v>59</v>
      </c>
      <c r="Q1954">
        <v>1607</v>
      </c>
      <c r="R1954">
        <v>1607</v>
      </c>
      <c r="S1954">
        <v>1607</v>
      </c>
      <c r="T1954">
        <v>1607</v>
      </c>
      <c r="W1954">
        <v>9999</v>
      </c>
      <c r="X1954" t="s">
        <v>38</v>
      </c>
      <c r="Y1954">
        <v>1</v>
      </c>
      <c r="Z1954">
        <f>ROUND(Table_hqolymsql14p_BridgeInventoryLocation_BRIDGEUNDERLOCATIONS[[#This Row],[VCMIN]] / 100, 0) * 12 + MOD(Table_hqolymsql14p_BridgeInventoryLocation_BRIDGEUNDERLOCATIONS[[#This Row],[VCMIN]], 100)</f>
        <v>199</v>
      </c>
      <c r="AA1954">
        <f>Table_hqolymsql14p_BridgeInventoryLocation_BRIDGEUNDERLOCATIONS[[#This Row],[VCMIN_Inches]]-3</f>
        <v>196</v>
      </c>
      <c r="AB195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55" spans="1:28" x14ac:dyDescent="0.3">
      <c r="A1955">
        <v>1954</v>
      </c>
      <c r="B1955" t="s">
        <v>435</v>
      </c>
      <c r="C1955" t="s">
        <v>436</v>
      </c>
      <c r="D1955" t="s">
        <v>2314</v>
      </c>
      <c r="E1955">
        <v>0.50800000000000001</v>
      </c>
      <c r="G1955">
        <v>0</v>
      </c>
      <c r="H1955" t="s">
        <v>4740</v>
      </c>
      <c r="I1955">
        <v>0.51</v>
      </c>
      <c r="J1955" t="s">
        <v>34</v>
      </c>
      <c r="K1955">
        <v>47.111452</v>
      </c>
      <c r="L1955">
        <v>-118.399203</v>
      </c>
      <c r="M1955" t="s">
        <v>4741</v>
      </c>
      <c r="N1955" t="s">
        <v>53</v>
      </c>
      <c r="O1955" t="s">
        <v>37</v>
      </c>
      <c r="P1955">
        <v>253</v>
      </c>
      <c r="Q1955">
        <v>1501</v>
      </c>
      <c r="R1955">
        <v>1501</v>
      </c>
      <c r="S1955">
        <v>1501</v>
      </c>
      <c r="T1955">
        <v>1501</v>
      </c>
      <c r="W1955">
        <v>9999</v>
      </c>
      <c r="X1955" t="s">
        <v>89</v>
      </c>
      <c r="Y1955">
        <v>1</v>
      </c>
      <c r="Z1955">
        <f>ROUND(Table_hqolymsql14p_BridgeInventoryLocation_BRIDGEUNDERLOCATIONS[[#This Row],[VCMIN]] / 100, 0) * 12 + MOD(Table_hqolymsql14p_BridgeInventoryLocation_BRIDGEUNDERLOCATIONS[[#This Row],[VCMIN]], 100)</f>
        <v>181</v>
      </c>
      <c r="AA1955">
        <f>Table_hqolymsql14p_BridgeInventoryLocation_BRIDGEUNDERLOCATIONS[[#This Row],[VCMIN_Inches]]-3</f>
        <v>178</v>
      </c>
      <c r="AB1955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956" spans="1:28" x14ac:dyDescent="0.3">
      <c r="A1956">
        <v>1955</v>
      </c>
      <c r="B1956" t="s">
        <v>1902</v>
      </c>
      <c r="C1956" t="s">
        <v>1903</v>
      </c>
      <c r="D1956" t="s">
        <v>2314</v>
      </c>
      <c r="E1956">
        <v>1.22</v>
      </c>
      <c r="G1956">
        <v>0</v>
      </c>
      <c r="H1956" t="s">
        <v>73</v>
      </c>
      <c r="I1956">
        <v>1.22</v>
      </c>
      <c r="J1956" t="s">
        <v>34</v>
      </c>
      <c r="K1956">
        <v>47.158397999999998</v>
      </c>
      <c r="L1956">
        <v>-122.455414</v>
      </c>
      <c r="M1956" t="s">
        <v>1904</v>
      </c>
      <c r="N1956" t="s">
        <v>1905</v>
      </c>
      <c r="O1956" t="s">
        <v>76</v>
      </c>
      <c r="P1956">
        <v>212</v>
      </c>
      <c r="Q1956">
        <v>1610</v>
      </c>
      <c r="R1956">
        <v>1609</v>
      </c>
      <c r="S1956">
        <v>1610</v>
      </c>
      <c r="T1956">
        <v>1609</v>
      </c>
      <c r="U1956">
        <v>1700</v>
      </c>
      <c r="V1956">
        <v>1610</v>
      </c>
      <c r="W1956">
        <v>9999</v>
      </c>
      <c r="X1956" t="s">
        <v>38</v>
      </c>
      <c r="Y1956">
        <v>1</v>
      </c>
      <c r="Z1956">
        <f>ROUND(Table_hqolymsql14p_BridgeInventoryLocation_BRIDGEUNDERLOCATIONS[[#This Row],[VCMIN]] / 100, 0) * 12 + MOD(Table_hqolymsql14p_BridgeInventoryLocation_BRIDGEUNDERLOCATIONS[[#This Row],[VCMIN]], 100)</f>
        <v>201</v>
      </c>
      <c r="AA1956">
        <f>Table_hqolymsql14p_BridgeInventoryLocation_BRIDGEUNDERLOCATIONS[[#This Row],[VCMIN_Inches]]-3</f>
        <v>198</v>
      </c>
      <c r="AB195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957" spans="1:28" x14ac:dyDescent="0.3">
      <c r="A1957">
        <v>1956</v>
      </c>
      <c r="B1957" t="s">
        <v>4742</v>
      </c>
      <c r="C1957" t="s">
        <v>4743</v>
      </c>
      <c r="D1957" t="s">
        <v>2314</v>
      </c>
      <c r="E1957">
        <v>1.3140000000000001</v>
      </c>
      <c r="G1957">
        <v>0</v>
      </c>
      <c r="H1957" t="s">
        <v>391</v>
      </c>
      <c r="I1957">
        <v>1.31</v>
      </c>
      <c r="J1957" t="s">
        <v>34</v>
      </c>
      <c r="K1957">
        <v>47.645068999999999</v>
      </c>
      <c r="L1957">
        <v>-122.29652299999999</v>
      </c>
      <c r="M1957" t="s">
        <v>4744</v>
      </c>
      <c r="N1957" t="s">
        <v>394</v>
      </c>
      <c r="O1957" t="s">
        <v>4745</v>
      </c>
      <c r="P1957">
        <v>1752</v>
      </c>
      <c r="Q1957">
        <v>1906</v>
      </c>
      <c r="R1957">
        <v>1901</v>
      </c>
      <c r="S1957">
        <v>1906</v>
      </c>
      <c r="T1957">
        <v>1901</v>
      </c>
      <c r="U1957">
        <v>1807</v>
      </c>
      <c r="V1957">
        <v>1803</v>
      </c>
      <c r="W1957">
        <v>9999</v>
      </c>
      <c r="X1957" t="s">
        <v>38</v>
      </c>
      <c r="Y1957">
        <v>1</v>
      </c>
      <c r="Z1957">
        <f>ROUND(Table_hqolymsql14p_BridgeInventoryLocation_BRIDGEUNDERLOCATIONS[[#This Row],[VCMIN]] / 100, 0) * 12 + MOD(Table_hqolymsql14p_BridgeInventoryLocation_BRIDGEUNDERLOCATIONS[[#This Row],[VCMIN]], 100)</f>
        <v>229</v>
      </c>
      <c r="AA1957">
        <f>Table_hqolymsql14p_BridgeInventoryLocation_BRIDGEUNDERLOCATIONS[[#This Row],[VCMIN_Inches]]-3</f>
        <v>226</v>
      </c>
      <c r="AB1957">
        <f>(TRUNC((Table_hqolymsql14p_BridgeInventoryLocation_BRIDGEUNDERLOCATIONS[[#This Row],[Reported Inches]]/12))*100) + MOD(Table_hqolymsql14p_BridgeInventoryLocation_BRIDGEUNDERLOCATIONS[[#This Row],[Reported Inches]], 12)</f>
        <v>1810</v>
      </c>
    </row>
    <row r="1958" spans="1:28" x14ac:dyDescent="0.3">
      <c r="A1958">
        <v>1957</v>
      </c>
      <c r="B1958" t="s">
        <v>2185</v>
      </c>
      <c r="C1958" t="s">
        <v>2186</v>
      </c>
      <c r="D1958" t="s">
        <v>2314</v>
      </c>
      <c r="E1958">
        <v>171.28</v>
      </c>
      <c r="G1958">
        <v>0</v>
      </c>
      <c r="H1958" t="s">
        <v>110</v>
      </c>
      <c r="I1958">
        <v>171.22</v>
      </c>
      <c r="J1958" t="s">
        <v>34</v>
      </c>
      <c r="K1958">
        <v>47.686787000000002</v>
      </c>
      <c r="L1958">
        <v>-122.326033</v>
      </c>
      <c r="M1958" t="s">
        <v>2187</v>
      </c>
      <c r="N1958" t="s">
        <v>2188</v>
      </c>
      <c r="O1958" t="s">
        <v>113</v>
      </c>
      <c r="P1958">
        <v>302</v>
      </c>
      <c r="Q1958">
        <v>2004</v>
      </c>
      <c r="R1958">
        <v>1900</v>
      </c>
      <c r="S1958">
        <v>2004</v>
      </c>
      <c r="T1958">
        <v>1900</v>
      </c>
      <c r="U1958">
        <v>1906</v>
      </c>
      <c r="V1958">
        <v>1906</v>
      </c>
      <c r="W1958">
        <v>9999</v>
      </c>
      <c r="X1958" t="s">
        <v>38</v>
      </c>
      <c r="Y1958">
        <v>1</v>
      </c>
      <c r="Z1958">
        <f>ROUND(Table_hqolymsql14p_BridgeInventoryLocation_BRIDGEUNDERLOCATIONS[[#This Row],[VCMIN]] / 100, 0) * 12 + MOD(Table_hqolymsql14p_BridgeInventoryLocation_BRIDGEUNDERLOCATIONS[[#This Row],[VCMIN]], 100)</f>
        <v>228</v>
      </c>
      <c r="AA1958">
        <f>Table_hqolymsql14p_BridgeInventoryLocation_BRIDGEUNDERLOCATIONS[[#This Row],[VCMIN_Inches]]-3</f>
        <v>225</v>
      </c>
      <c r="AB1958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1959" spans="1:28" x14ac:dyDescent="0.3">
      <c r="A1959">
        <v>1958</v>
      </c>
      <c r="B1959" t="s">
        <v>465</v>
      </c>
      <c r="C1959" t="s">
        <v>466</v>
      </c>
      <c r="D1959" t="s">
        <v>2314</v>
      </c>
      <c r="E1959">
        <v>23.67</v>
      </c>
      <c r="G1959">
        <v>0</v>
      </c>
      <c r="H1959" t="s">
        <v>98</v>
      </c>
      <c r="I1959">
        <v>23.68</v>
      </c>
      <c r="J1959" t="s">
        <v>34</v>
      </c>
      <c r="K1959">
        <v>47.757928999999997</v>
      </c>
      <c r="L1959">
        <v>-122.184167</v>
      </c>
      <c r="M1959" t="s">
        <v>1225</v>
      </c>
      <c r="N1959" t="s">
        <v>468</v>
      </c>
      <c r="O1959" t="s">
        <v>469</v>
      </c>
      <c r="P1959">
        <v>1469</v>
      </c>
      <c r="Q1959">
        <v>1707</v>
      </c>
      <c r="R1959">
        <v>1609</v>
      </c>
      <c r="S1959">
        <v>1707</v>
      </c>
      <c r="T1959">
        <v>1609</v>
      </c>
      <c r="U1959">
        <v>1700</v>
      </c>
      <c r="V1959">
        <v>1605</v>
      </c>
      <c r="W1959">
        <v>9999</v>
      </c>
      <c r="X1959" t="s">
        <v>38</v>
      </c>
      <c r="Y1959">
        <v>1</v>
      </c>
      <c r="Z1959">
        <f>ROUND(Table_hqolymsql14p_BridgeInventoryLocation_BRIDGEUNDERLOCATIONS[[#This Row],[VCMIN]] / 100, 0) * 12 + MOD(Table_hqolymsql14p_BridgeInventoryLocation_BRIDGEUNDERLOCATIONS[[#This Row],[VCMIN]], 100)</f>
        <v>201</v>
      </c>
      <c r="AA1959">
        <f>Table_hqolymsql14p_BridgeInventoryLocation_BRIDGEUNDERLOCATIONS[[#This Row],[VCMIN_Inches]]-3</f>
        <v>198</v>
      </c>
      <c r="AB1959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1960" spans="1:28" x14ac:dyDescent="0.3">
      <c r="A1960">
        <v>1959</v>
      </c>
      <c r="B1960" t="s">
        <v>139</v>
      </c>
      <c r="C1960" t="s">
        <v>140</v>
      </c>
      <c r="D1960" t="s">
        <v>2314</v>
      </c>
      <c r="E1960">
        <v>61.29</v>
      </c>
      <c r="G1960">
        <v>0</v>
      </c>
      <c r="H1960" t="s">
        <v>33</v>
      </c>
      <c r="I1960">
        <v>62.97</v>
      </c>
      <c r="J1960" t="s">
        <v>34</v>
      </c>
      <c r="K1960">
        <v>47.305208999999998</v>
      </c>
      <c r="L1960">
        <v>-121.306478</v>
      </c>
      <c r="M1960" t="s">
        <v>141</v>
      </c>
      <c r="N1960" t="s">
        <v>142</v>
      </c>
      <c r="O1960" t="s">
        <v>37</v>
      </c>
      <c r="P1960">
        <v>151</v>
      </c>
      <c r="Q1960">
        <v>1506</v>
      </c>
      <c r="R1960">
        <v>1501</v>
      </c>
      <c r="S1960">
        <v>1506</v>
      </c>
      <c r="T1960">
        <v>1501</v>
      </c>
      <c r="U1960">
        <v>1610</v>
      </c>
      <c r="V1960">
        <v>1607</v>
      </c>
      <c r="W1960">
        <v>9999</v>
      </c>
      <c r="X1960" t="s">
        <v>38</v>
      </c>
      <c r="Y1960">
        <v>1</v>
      </c>
      <c r="Z1960">
        <f>ROUND(Table_hqolymsql14p_BridgeInventoryLocation_BRIDGEUNDERLOCATIONS[[#This Row],[VCMIN]] / 100, 0) * 12 + MOD(Table_hqolymsql14p_BridgeInventoryLocation_BRIDGEUNDERLOCATIONS[[#This Row],[VCMIN]], 100)</f>
        <v>181</v>
      </c>
      <c r="AA1960">
        <f>Table_hqolymsql14p_BridgeInventoryLocation_BRIDGEUNDERLOCATIONS[[#This Row],[VCMIN_Inches]]-3</f>
        <v>178</v>
      </c>
      <c r="AB1960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961" spans="1:28" x14ac:dyDescent="0.3">
      <c r="A1961">
        <v>1960</v>
      </c>
      <c r="B1961" t="s">
        <v>2023</v>
      </c>
      <c r="C1961" t="s">
        <v>2024</v>
      </c>
      <c r="D1961" t="s">
        <v>2314</v>
      </c>
      <c r="E1961">
        <v>6.2E-2</v>
      </c>
      <c r="G1961">
        <v>0</v>
      </c>
      <c r="H1961" t="s">
        <v>4746</v>
      </c>
      <c r="I1961">
        <v>0.06</v>
      </c>
      <c r="J1961" t="s">
        <v>34</v>
      </c>
      <c r="K1961">
        <v>47.628188999999999</v>
      </c>
      <c r="L1961">
        <v>-122.328042</v>
      </c>
      <c r="M1961" t="s">
        <v>4532</v>
      </c>
      <c r="N1961" t="s">
        <v>2026</v>
      </c>
      <c r="O1961" t="s">
        <v>113</v>
      </c>
      <c r="P1961">
        <v>1215</v>
      </c>
      <c r="Q1961">
        <v>3200</v>
      </c>
      <c r="R1961">
        <v>3200</v>
      </c>
      <c r="S1961">
        <v>3200</v>
      </c>
      <c r="T1961">
        <v>3200</v>
      </c>
      <c r="W1961">
        <v>9999</v>
      </c>
      <c r="X1961" t="s">
        <v>32</v>
      </c>
      <c r="Y1961">
        <v>1</v>
      </c>
      <c r="Z1961">
        <f>ROUND(Table_hqolymsql14p_BridgeInventoryLocation_BRIDGEUNDERLOCATIONS[[#This Row],[VCMIN]] / 100, 0) * 12 + MOD(Table_hqolymsql14p_BridgeInventoryLocation_BRIDGEUNDERLOCATIONS[[#This Row],[VCMIN]], 100)</f>
        <v>384</v>
      </c>
      <c r="AA1961">
        <f>Table_hqolymsql14p_BridgeInventoryLocation_BRIDGEUNDERLOCATIONS[[#This Row],[VCMIN_Inches]]-3</f>
        <v>381</v>
      </c>
      <c r="AB1961">
        <f>(TRUNC((Table_hqolymsql14p_BridgeInventoryLocation_BRIDGEUNDERLOCATIONS[[#This Row],[Reported Inches]]/12))*100) + MOD(Table_hqolymsql14p_BridgeInventoryLocation_BRIDGEUNDERLOCATIONS[[#This Row],[Reported Inches]], 12)</f>
        <v>3109</v>
      </c>
    </row>
    <row r="1962" spans="1:28" x14ac:dyDescent="0.3">
      <c r="A1962">
        <v>1961</v>
      </c>
      <c r="B1962" t="s">
        <v>4747</v>
      </c>
      <c r="C1962" t="s">
        <v>4748</v>
      </c>
      <c r="D1962" t="s">
        <v>2314</v>
      </c>
      <c r="E1962">
        <v>19.07</v>
      </c>
      <c r="G1962">
        <v>0</v>
      </c>
      <c r="H1962" t="s">
        <v>1079</v>
      </c>
      <c r="I1962">
        <v>27.91</v>
      </c>
      <c r="J1962" t="s">
        <v>34</v>
      </c>
      <c r="K1962">
        <v>47.183898999999997</v>
      </c>
      <c r="L1962">
        <v>-121.924972</v>
      </c>
      <c r="M1962" t="s">
        <v>4749</v>
      </c>
      <c r="N1962" t="s">
        <v>4750</v>
      </c>
      <c r="O1962" t="s">
        <v>1948</v>
      </c>
      <c r="P1962">
        <v>119</v>
      </c>
      <c r="Q1962">
        <v>1501</v>
      </c>
      <c r="R1962">
        <v>1501</v>
      </c>
      <c r="S1962">
        <v>1501</v>
      </c>
      <c r="T1962">
        <v>1501</v>
      </c>
      <c r="W1962">
        <v>9999</v>
      </c>
      <c r="X1962" t="s">
        <v>38</v>
      </c>
      <c r="Y1962">
        <v>1</v>
      </c>
      <c r="Z1962">
        <f>ROUND(Table_hqolymsql14p_BridgeInventoryLocation_BRIDGEUNDERLOCATIONS[[#This Row],[VCMIN]] / 100, 0) * 12 + MOD(Table_hqolymsql14p_BridgeInventoryLocation_BRIDGEUNDERLOCATIONS[[#This Row],[VCMIN]], 100)</f>
        <v>181</v>
      </c>
      <c r="AA1962">
        <f>Table_hqolymsql14p_BridgeInventoryLocation_BRIDGEUNDERLOCATIONS[[#This Row],[VCMIN_Inches]]-3</f>
        <v>178</v>
      </c>
      <c r="AB1962">
        <f>(TRUNC((Table_hqolymsql14p_BridgeInventoryLocation_BRIDGEUNDERLOCATIONS[[#This Row],[Reported Inches]]/12))*100) + MOD(Table_hqolymsql14p_BridgeInventoryLocation_BRIDGEUNDERLOCATIONS[[#This Row],[Reported Inches]], 12)</f>
        <v>1410</v>
      </c>
    </row>
    <row r="1963" spans="1:28" x14ac:dyDescent="0.3">
      <c r="A1963">
        <v>1962</v>
      </c>
      <c r="B1963" t="s">
        <v>315</v>
      </c>
      <c r="C1963" t="s">
        <v>316</v>
      </c>
      <c r="D1963" t="s">
        <v>2314</v>
      </c>
      <c r="E1963">
        <v>150.38800000000001</v>
      </c>
      <c r="G1963">
        <v>0</v>
      </c>
      <c r="H1963" t="s">
        <v>110</v>
      </c>
      <c r="I1963">
        <v>150.33000000000001</v>
      </c>
      <c r="J1963" t="s">
        <v>34</v>
      </c>
      <c r="K1963">
        <v>47.408178999999997</v>
      </c>
      <c r="L1963">
        <v>-122.291765</v>
      </c>
      <c r="M1963" t="s">
        <v>317</v>
      </c>
      <c r="N1963" t="s">
        <v>318</v>
      </c>
      <c r="O1963" t="s">
        <v>113</v>
      </c>
      <c r="P1963">
        <v>290</v>
      </c>
      <c r="Q1963">
        <v>2011</v>
      </c>
      <c r="R1963">
        <v>2004</v>
      </c>
      <c r="S1963">
        <v>2011</v>
      </c>
      <c r="T1963">
        <v>2004</v>
      </c>
      <c r="U1963">
        <v>1811</v>
      </c>
      <c r="V1963">
        <v>1802</v>
      </c>
      <c r="W1963">
        <v>9999</v>
      </c>
      <c r="X1963" t="s">
        <v>38</v>
      </c>
      <c r="Y1963">
        <v>1</v>
      </c>
      <c r="Z1963">
        <f>ROUND(Table_hqolymsql14p_BridgeInventoryLocation_BRIDGEUNDERLOCATIONS[[#This Row],[VCMIN]] / 100, 0) * 12 + MOD(Table_hqolymsql14p_BridgeInventoryLocation_BRIDGEUNDERLOCATIONS[[#This Row],[VCMIN]], 100)</f>
        <v>244</v>
      </c>
      <c r="AA1963">
        <f>Table_hqolymsql14p_BridgeInventoryLocation_BRIDGEUNDERLOCATIONS[[#This Row],[VCMIN_Inches]]-3</f>
        <v>241</v>
      </c>
      <c r="AB1963">
        <f>(TRUNC((Table_hqolymsql14p_BridgeInventoryLocation_BRIDGEUNDERLOCATIONS[[#This Row],[Reported Inches]]/12))*100) + MOD(Table_hqolymsql14p_BridgeInventoryLocation_BRIDGEUNDERLOCATIONS[[#This Row],[Reported Inches]], 12)</f>
        <v>2001</v>
      </c>
    </row>
    <row r="1964" spans="1:28" x14ac:dyDescent="0.3">
      <c r="A1964">
        <v>1963</v>
      </c>
      <c r="B1964" t="s">
        <v>581</v>
      </c>
      <c r="C1964" t="s">
        <v>582</v>
      </c>
      <c r="D1964" t="s">
        <v>2314</v>
      </c>
      <c r="E1964">
        <v>157.83000000000001</v>
      </c>
      <c r="G1964">
        <v>0</v>
      </c>
      <c r="H1964" t="s">
        <v>110</v>
      </c>
      <c r="I1964">
        <v>157.77000000000001</v>
      </c>
      <c r="J1964" t="s">
        <v>34</v>
      </c>
      <c r="K1964">
        <v>47.504854000000002</v>
      </c>
      <c r="L1964">
        <v>-122.279071</v>
      </c>
      <c r="M1964" t="s">
        <v>583</v>
      </c>
      <c r="N1964" t="s">
        <v>36</v>
      </c>
      <c r="O1964" t="s">
        <v>113</v>
      </c>
      <c r="P1964">
        <v>450</v>
      </c>
      <c r="Q1964">
        <v>1709</v>
      </c>
      <c r="R1964">
        <v>1704</v>
      </c>
      <c r="S1964">
        <v>1709</v>
      </c>
      <c r="T1964">
        <v>1704</v>
      </c>
      <c r="U1964">
        <v>1704</v>
      </c>
      <c r="V1964">
        <v>1609</v>
      </c>
      <c r="W1964">
        <v>9999</v>
      </c>
      <c r="X1964" t="s">
        <v>38</v>
      </c>
      <c r="Y1964">
        <v>1</v>
      </c>
      <c r="Z1964">
        <f>ROUND(Table_hqolymsql14p_BridgeInventoryLocation_BRIDGEUNDERLOCATIONS[[#This Row],[VCMIN]] / 100, 0) * 12 + MOD(Table_hqolymsql14p_BridgeInventoryLocation_BRIDGEUNDERLOCATIONS[[#This Row],[VCMIN]], 100)</f>
        <v>208</v>
      </c>
      <c r="AA1964">
        <f>Table_hqolymsql14p_BridgeInventoryLocation_BRIDGEUNDERLOCATIONS[[#This Row],[VCMIN_Inches]]-3</f>
        <v>205</v>
      </c>
      <c r="AB196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965" spans="1:28" x14ac:dyDescent="0.3">
      <c r="A1965">
        <v>1964</v>
      </c>
      <c r="B1965" t="s">
        <v>461</v>
      </c>
      <c r="C1965" t="s">
        <v>462</v>
      </c>
      <c r="D1965" t="s">
        <v>2314</v>
      </c>
      <c r="E1965">
        <v>16.8</v>
      </c>
      <c r="G1965">
        <v>0</v>
      </c>
      <c r="H1965" t="s">
        <v>110</v>
      </c>
      <c r="I1965">
        <v>16.8</v>
      </c>
      <c r="J1965" t="s">
        <v>34</v>
      </c>
      <c r="K1965">
        <v>45.852178000000002</v>
      </c>
      <c r="L1965">
        <v>-122.70263199999999</v>
      </c>
      <c r="M1965" t="s">
        <v>463</v>
      </c>
      <c r="N1965" t="s">
        <v>464</v>
      </c>
      <c r="O1965" t="s">
        <v>113</v>
      </c>
      <c r="P1965">
        <v>313</v>
      </c>
      <c r="Q1965">
        <v>1605</v>
      </c>
      <c r="R1965">
        <v>1605</v>
      </c>
      <c r="S1965">
        <v>1605</v>
      </c>
      <c r="T1965">
        <v>1605</v>
      </c>
      <c r="U1965">
        <v>1602</v>
      </c>
      <c r="V1965">
        <v>1600</v>
      </c>
      <c r="W1965">
        <v>9999</v>
      </c>
      <c r="X1965" t="s">
        <v>38</v>
      </c>
      <c r="Y1965">
        <v>1</v>
      </c>
      <c r="Z1965">
        <f>ROUND(Table_hqolymsql14p_BridgeInventoryLocation_BRIDGEUNDERLOCATIONS[[#This Row],[VCMIN]] / 100, 0) * 12 + MOD(Table_hqolymsql14p_BridgeInventoryLocation_BRIDGEUNDERLOCATIONS[[#This Row],[VCMIN]], 100)</f>
        <v>197</v>
      </c>
      <c r="AA1965">
        <f>Table_hqolymsql14p_BridgeInventoryLocation_BRIDGEUNDERLOCATIONS[[#This Row],[VCMIN_Inches]]-3</f>
        <v>194</v>
      </c>
      <c r="AB196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66" spans="1:28" x14ac:dyDescent="0.3">
      <c r="A1966">
        <v>1965</v>
      </c>
      <c r="B1966" t="s">
        <v>1439</v>
      </c>
      <c r="C1966" t="s">
        <v>1440</v>
      </c>
      <c r="D1966" t="s">
        <v>2314</v>
      </c>
      <c r="E1966">
        <v>0.18</v>
      </c>
      <c r="G1966">
        <v>0</v>
      </c>
      <c r="H1966" t="s">
        <v>4751</v>
      </c>
      <c r="I1966">
        <v>0.18</v>
      </c>
      <c r="J1966" t="s">
        <v>34</v>
      </c>
      <c r="K1966">
        <v>47.820937999999998</v>
      </c>
      <c r="L1966">
        <v>-122.278426</v>
      </c>
      <c r="M1966" t="s">
        <v>4752</v>
      </c>
      <c r="N1966" t="s">
        <v>1442</v>
      </c>
      <c r="O1966" t="s">
        <v>113</v>
      </c>
      <c r="P1966">
        <v>491</v>
      </c>
      <c r="Q1966">
        <v>1408</v>
      </c>
      <c r="R1966">
        <v>1408</v>
      </c>
      <c r="S1966">
        <v>1408</v>
      </c>
      <c r="T1966">
        <v>1408</v>
      </c>
      <c r="W1966">
        <v>9999</v>
      </c>
      <c r="X1966" t="s">
        <v>89</v>
      </c>
      <c r="Y1966">
        <v>1</v>
      </c>
      <c r="Z1966">
        <f>ROUND(Table_hqolymsql14p_BridgeInventoryLocation_BRIDGEUNDERLOCATIONS[[#This Row],[VCMIN]] / 100, 0) * 12 + MOD(Table_hqolymsql14p_BridgeInventoryLocation_BRIDGEUNDERLOCATIONS[[#This Row],[VCMIN]], 100)</f>
        <v>176</v>
      </c>
      <c r="AA1966">
        <f>Table_hqolymsql14p_BridgeInventoryLocation_BRIDGEUNDERLOCATIONS[[#This Row],[VCMIN_Inches]]-3</f>
        <v>173</v>
      </c>
      <c r="AB1966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1967" spans="1:28" x14ac:dyDescent="0.3">
      <c r="A1967">
        <v>1966</v>
      </c>
      <c r="B1967" t="s">
        <v>4357</v>
      </c>
      <c r="C1967" t="s">
        <v>4358</v>
      </c>
      <c r="D1967" t="s">
        <v>2314</v>
      </c>
      <c r="E1967">
        <v>5.46</v>
      </c>
      <c r="G1967">
        <v>0</v>
      </c>
      <c r="H1967" t="s">
        <v>2894</v>
      </c>
      <c r="I1967">
        <v>170.75</v>
      </c>
      <c r="J1967" t="s">
        <v>34</v>
      </c>
      <c r="K1967">
        <v>47.680978000000003</v>
      </c>
      <c r="L1967">
        <v>-122.320852</v>
      </c>
      <c r="M1967" t="s">
        <v>4753</v>
      </c>
      <c r="N1967" t="s">
        <v>4360</v>
      </c>
      <c r="O1967" t="s">
        <v>4361</v>
      </c>
      <c r="P1967">
        <v>424</v>
      </c>
      <c r="Q1967">
        <v>2303</v>
      </c>
      <c r="R1967">
        <v>2205</v>
      </c>
      <c r="S1967">
        <v>2303</v>
      </c>
      <c r="T1967">
        <v>2205</v>
      </c>
      <c r="W1967">
        <v>9999</v>
      </c>
      <c r="X1967" t="s">
        <v>89</v>
      </c>
      <c r="Y1967">
        <v>1</v>
      </c>
      <c r="Z1967">
        <f>ROUND(Table_hqolymsql14p_BridgeInventoryLocation_BRIDGEUNDERLOCATIONS[[#This Row],[VCMIN]] / 100, 0) * 12 + MOD(Table_hqolymsql14p_BridgeInventoryLocation_BRIDGEUNDERLOCATIONS[[#This Row],[VCMIN]], 100)</f>
        <v>269</v>
      </c>
      <c r="AA1967">
        <f>Table_hqolymsql14p_BridgeInventoryLocation_BRIDGEUNDERLOCATIONS[[#This Row],[VCMIN_Inches]]-3</f>
        <v>266</v>
      </c>
      <c r="AB1967">
        <f>(TRUNC((Table_hqolymsql14p_BridgeInventoryLocation_BRIDGEUNDERLOCATIONS[[#This Row],[Reported Inches]]/12))*100) + MOD(Table_hqolymsql14p_BridgeInventoryLocation_BRIDGEUNDERLOCATIONS[[#This Row],[Reported Inches]], 12)</f>
        <v>2202</v>
      </c>
    </row>
    <row r="1968" spans="1:28" x14ac:dyDescent="0.3">
      <c r="A1968">
        <v>1967</v>
      </c>
      <c r="B1968" t="s">
        <v>759</v>
      </c>
      <c r="C1968" t="s">
        <v>760</v>
      </c>
      <c r="D1968" t="s">
        <v>2314</v>
      </c>
      <c r="E1968">
        <v>0.156</v>
      </c>
      <c r="G1968">
        <v>0</v>
      </c>
      <c r="H1968" t="s">
        <v>4363</v>
      </c>
      <c r="I1968">
        <v>0.16</v>
      </c>
      <c r="J1968" t="s">
        <v>34</v>
      </c>
      <c r="K1968">
        <v>47.610894999999999</v>
      </c>
      <c r="L1968">
        <v>-122.33113299999999</v>
      </c>
      <c r="M1968" t="s">
        <v>4754</v>
      </c>
      <c r="N1968" t="s">
        <v>762</v>
      </c>
      <c r="O1968" t="s">
        <v>113</v>
      </c>
      <c r="P1968">
        <v>859</v>
      </c>
      <c r="Q1968">
        <v>1707</v>
      </c>
      <c r="R1968">
        <v>1707</v>
      </c>
      <c r="S1968">
        <v>1707</v>
      </c>
      <c r="T1968">
        <v>1707</v>
      </c>
      <c r="W1968">
        <v>9999</v>
      </c>
      <c r="X1968" t="s">
        <v>3106</v>
      </c>
      <c r="Y1968">
        <v>1</v>
      </c>
      <c r="Z1968">
        <f>ROUND(Table_hqolymsql14p_BridgeInventoryLocation_BRIDGEUNDERLOCATIONS[[#This Row],[VCMIN]] / 100, 0) * 12 + MOD(Table_hqolymsql14p_BridgeInventoryLocation_BRIDGEUNDERLOCATIONS[[#This Row],[VCMIN]], 100)</f>
        <v>211</v>
      </c>
      <c r="AA1968">
        <f>Table_hqolymsql14p_BridgeInventoryLocation_BRIDGEUNDERLOCATIONS[[#This Row],[VCMIN_Inches]]-3</f>
        <v>208</v>
      </c>
      <c r="AB1968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1969" spans="1:28" x14ac:dyDescent="0.3">
      <c r="A1969">
        <v>1968</v>
      </c>
      <c r="B1969" t="s">
        <v>4755</v>
      </c>
      <c r="C1969" t="s">
        <v>4756</v>
      </c>
      <c r="D1969" t="s">
        <v>2314</v>
      </c>
      <c r="E1969">
        <v>25.65</v>
      </c>
      <c r="G1969">
        <v>0</v>
      </c>
      <c r="H1969" t="s">
        <v>402</v>
      </c>
      <c r="I1969">
        <v>25.7</v>
      </c>
      <c r="J1969" t="s">
        <v>34</v>
      </c>
      <c r="K1969">
        <v>47.542847000000002</v>
      </c>
      <c r="L1969">
        <v>-121.836483</v>
      </c>
      <c r="M1969" t="s">
        <v>4757</v>
      </c>
      <c r="N1969" t="s">
        <v>451</v>
      </c>
      <c r="O1969" t="s">
        <v>2221</v>
      </c>
      <c r="P1969">
        <v>304</v>
      </c>
      <c r="Q1969">
        <v>1700</v>
      </c>
      <c r="R1969">
        <v>1607</v>
      </c>
      <c r="S1969">
        <v>1700</v>
      </c>
      <c r="T1969">
        <v>1607</v>
      </c>
      <c r="W1969">
        <v>9999</v>
      </c>
      <c r="X1969" t="s">
        <v>38</v>
      </c>
      <c r="Y1969">
        <v>1</v>
      </c>
      <c r="Z1969">
        <f>ROUND(Table_hqolymsql14p_BridgeInventoryLocation_BRIDGEUNDERLOCATIONS[[#This Row],[VCMIN]] / 100, 0) * 12 + MOD(Table_hqolymsql14p_BridgeInventoryLocation_BRIDGEUNDERLOCATIONS[[#This Row],[VCMIN]], 100)</f>
        <v>199</v>
      </c>
      <c r="AA1969">
        <f>Table_hqolymsql14p_BridgeInventoryLocation_BRIDGEUNDERLOCATIONS[[#This Row],[VCMIN_Inches]]-3</f>
        <v>196</v>
      </c>
      <c r="AB1969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70" spans="1:28" x14ac:dyDescent="0.3">
      <c r="A1970">
        <v>1969</v>
      </c>
      <c r="B1970" t="s">
        <v>638</v>
      </c>
      <c r="C1970" t="s">
        <v>639</v>
      </c>
      <c r="D1970" t="s">
        <v>2314</v>
      </c>
      <c r="E1970">
        <v>9.2999999999999999E-2</v>
      </c>
      <c r="G1970">
        <v>0</v>
      </c>
      <c r="H1970" t="s">
        <v>4758</v>
      </c>
      <c r="I1970">
        <v>0.09</v>
      </c>
      <c r="J1970" t="s">
        <v>34</v>
      </c>
      <c r="K1970">
        <v>47.240568000000003</v>
      </c>
      <c r="L1970">
        <v>-122.357046</v>
      </c>
      <c r="M1970" t="s">
        <v>4759</v>
      </c>
      <c r="N1970" t="s">
        <v>640</v>
      </c>
      <c r="O1970" t="s">
        <v>113</v>
      </c>
      <c r="P1970">
        <v>321</v>
      </c>
      <c r="Q1970">
        <v>1610</v>
      </c>
      <c r="R1970">
        <v>1610</v>
      </c>
      <c r="S1970">
        <v>1610</v>
      </c>
      <c r="T1970">
        <v>1610</v>
      </c>
      <c r="W1970">
        <v>9999</v>
      </c>
      <c r="X1970" t="s">
        <v>89</v>
      </c>
      <c r="Y1970">
        <v>1</v>
      </c>
      <c r="Z1970">
        <f>ROUND(Table_hqolymsql14p_BridgeInventoryLocation_BRIDGEUNDERLOCATIONS[[#This Row],[VCMIN]] / 100, 0) * 12 + MOD(Table_hqolymsql14p_BridgeInventoryLocation_BRIDGEUNDERLOCATIONS[[#This Row],[VCMIN]], 100)</f>
        <v>202</v>
      </c>
      <c r="AA1970">
        <f>Table_hqolymsql14p_BridgeInventoryLocation_BRIDGEUNDERLOCATIONS[[#This Row],[VCMIN_Inches]]-3</f>
        <v>199</v>
      </c>
      <c r="AB1970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971" spans="1:28" x14ac:dyDescent="0.3">
      <c r="A1971">
        <v>1970</v>
      </c>
      <c r="B1971" t="s">
        <v>4367</v>
      </c>
      <c r="C1971" t="s">
        <v>4368</v>
      </c>
      <c r="D1971" t="s">
        <v>2314</v>
      </c>
      <c r="E1971">
        <v>0.21</v>
      </c>
      <c r="G1971">
        <v>0</v>
      </c>
      <c r="H1971" t="s">
        <v>4760</v>
      </c>
      <c r="I1971">
        <v>0.21</v>
      </c>
      <c r="J1971" t="s">
        <v>34</v>
      </c>
      <c r="K1971">
        <v>47.652614999999997</v>
      </c>
      <c r="L1971">
        <v>-117.41122900000001</v>
      </c>
      <c r="M1971" t="s">
        <v>4761</v>
      </c>
      <c r="N1971" t="s">
        <v>37</v>
      </c>
      <c r="O1971" t="s">
        <v>4371</v>
      </c>
      <c r="P1971">
        <v>2765</v>
      </c>
      <c r="Q1971">
        <v>1605</v>
      </c>
      <c r="R1971">
        <v>1605</v>
      </c>
      <c r="S1971">
        <v>1605</v>
      </c>
      <c r="T1971">
        <v>1605</v>
      </c>
      <c r="W1971">
        <v>9999</v>
      </c>
      <c r="X1971" t="s">
        <v>3106</v>
      </c>
      <c r="Y1971">
        <v>1</v>
      </c>
      <c r="Z1971">
        <f>ROUND(Table_hqolymsql14p_BridgeInventoryLocation_BRIDGEUNDERLOCATIONS[[#This Row],[VCMIN]] / 100, 0) * 12 + MOD(Table_hqolymsql14p_BridgeInventoryLocation_BRIDGEUNDERLOCATIONS[[#This Row],[VCMIN]], 100)</f>
        <v>197</v>
      </c>
      <c r="AA1971">
        <f>Table_hqolymsql14p_BridgeInventoryLocation_BRIDGEUNDERLOCATIONS[[#This Row],[VCMIN_Inches]]-3</f>
        <v>194</v>
      </c>
      <c r="AB197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72" spans="1:28" x14ac:dyDescent="0.3">
      <c r="A1972">
        <v>1971</v>
      </c>
      <c r="B1972" t="s">
        <v>1059</v>
      </c>
      <c r="C1972" t="s">
        <v>1060</v>
      </c>
      <c r="D1972" t="s">
        <v>2314</v>
      </c>
      <c r="E1972">
        <v>0.6</v>
      </c>
      <c r="G1972">
        <v>0</v>
      </c>
      <c r="H1972" t="s">
        <v>1061</v>
      </c>
      <c r="I1972">
        <v>2.59</v>
      </c>
      <c r="J1972" t="s">
        <v>34</v>
      </c>
      <c r="K1972">
        <v>47.594372999999997</v>
      </c>
      <c r="L1972">
        <v>-122.319435</v>
      </c>
      <c r="M1972" t="s">
        <v>1062</v>
      </c>
      <c r="N1972" t="s">
        <v>1063</v>
      </c>
      <c r="O1972" t="s">
        <v>183</v>
      </c>
      <c r="P1972">
        <v>947</v>
      </c>
      <c r="Q1972">
        <v>1810</v>
      </c>
      <c r="R1972">
        <v>1810</v>
      </c>
      <c r="S1972">
        <v>1810</v>
      </c>
      <c r="T1972">
        <v>1810</v>
      </c>
      <c r="U1972">
        <v>1511</v>
      </c>
      <c r="V1972">
        <v>1511</v>
      </c>
      <c r="W1972">
        <v>9999</v>
      </c>
      <c r="X1972" t="s">
        <v>239</v>
      </c>
      <c r="Y1972">
        <v>1</v>
      </c>
      <c r="Z1972">
        <f>ROUND(Table_hqolymsql14p_BridgeInventoryLocation_BRIDGEUNDERLOCATIONS[[#This Row],[VCMIN]] / 100, 0) * 12 + MOD(Table_hqolymsql14p_BridgeInventoryLocation_BRIDGEUNDERLOCATIONS[[#This Row],[VCMIN]], 100)</f>
        <v>226</v>
      </c>
      <c r="AA1972">
        <f>Table_hqolymsql14p_BridgeInventoryLocation_BRIDGEUNDERLOCATIONS[[#This Row],[VCMIN_Inches]]-3</f>
        <v>223</v>
      </c>
      <c r="AB1972">
        <f>(TRUNC((Table_hqolymsql14p_BridgeInventoryLocation_BRIDGEUNDERLOCATIONS[[#This Row],[Reported Inches]]/12))*100) + MOD(Table_hqolymsql14p_BridgeInventoryLocation_BRIDGEUNDERLOCATIONS[[#This Row],[Reported Inches]], 12)</f>
        <v>1807</v>
      </c>
    </row>
    <row r="1973" spans="1:28" x14ac:dyDescent="0.3">
      <c r="A1973">
        <v>1972</v>
      </c>
      <c r="B1973" t="s">
        <v>4762</v>
      </c>
      <c r="C1973" t="s">
        <v>4763</v>
      </c>
      <c r="D1973" t="s">
        <v>2314</v>
      </c>
      <c r="E1973">
        <v>0.01</v>
      </c>
      <c r="G1973">
        <v>0</v>
      </c>
      <c r="H1973" t="s">
        <v>4764</v>
      </c>
      <c r="I1973">
        <v>0.01</v>
      </c>
      <c r="J1973" t="s">
        <v>34</v>
      </c>
      <c r="K1973">
        <v>46.414788000000001</v>
      </c>
      <c r="L1973">
        <v>-122.89021200000001</v>
      </c>
      <c r="M1973" t="s">
        <v>4279</v>
      </c>
      <c r="N1973" t="s">
        <v>113</v>
      </c>
      <c r="O1973" t="s">
        <v>4280</v>
      </c>
      <c r="P1973">
        <v>760</v>
      </c>
      <c r="Q1973">
        <v>1409</v>
      </c>
      <c r="R1973">
        <v>1310</v>
      </c>
      <c r="S1973">
        <v>1409</v>
      </c>
      <c r="T1973">
        <v>1310</v>
      </c>
      <c r="W1973">
        <v>1407</v>
      </c>
      <c r="X1973" t="s">
        <v>38</v>
      </c>
      <c r="Y1973">
        <v>1</v>
      </c>
      <c r="Z1973">
        <f>ROUND(Table_hqolymsql14p_BridgeInventoryLocation_BRIDGEUNDERLOCATIONS[[#This Row],[VCMIN]] / 100, 0) * 12 + MOD(Table_hqolymsql14p_BridgeInventoryLocation_BRIDGEUNDERLOCATIONS[[#This Row],[VCMIN]], 100)</f>
        <v>166</v>
      </c>
      <c r="AA1973">
        <f>Table_hqolymsql14p_BridgeInventoryLocation_BRIDGEUNDERLOCATIONS[[#This Row],[VCMIN_Inches]]-3</f>
        <v>163</v>
      </c>
      <c r="AB1973">
        <f>(TRUNC((Table_hqolymsql14p_BridgeInventoryLocation_BRIDGEUNDERLOCATIONS[[#This Row],[Reported Inches]]/12))*100) + MOD(Table_hqolymsql14p_BridgeInventoryLocation_BRIDGEUNDERLOCATIONS[[#This Row],[Reported Inches]], 12)</f>
        <v>1307</v>
      </c>
    </row>
    <row r="1974" spans="1:28" x14ac:dyDescent="0.3">
      <c r="A1974">
        <v>1973</v>
      </c>
      <c r="B1974" t="s">
        <v>4765</v>
      </c>
      <c r="C1974" t="s">
        <v>4766</v>
      </c>
      <c r="D1974" t="s">
        <v>2314</v>
      </c>
      <c r="E1974">
        <v>12.782</v>
      </c>
      <c r="G1974">
        <v>0</v>
      </c>
      <c r="H1974" t="s">
        <v>1066</v>
      </c>
      <c r="I1974">
        <v>12.85</v>
      </c>
      <c r="J1974" t="s">
        <v>34</v>
      </c>
      <c r="K1974">
        <v>47.701269000000003</v>
      </c>
      <c r="L1974">
        <v>-117.14807500000001</v>
      </c>
      <c r="M1974" t="s">
        <v>4767</v>
      </c>
      <c r="N1974" t="s">
        <v>4768</v>
      </c>
      <c r="O1974" t="s">
        <v>4769</v>
      </c>
      <c r="P1974">
        <v>49</v>
      </c>
      <c r="Q1974">
        <v>2410</v>
      </c>
      <c r="R1974">
        <v>2410</v>
      </c>
      <c r="S1974">
        <v>2410</v>
      </c>
      <c r="T1974">
        <v>2410</v>
      </c>
      <c r="W1974">
        <v>9999</v>
      </c>
      <c r="X1974" t="s">
        <v>38</v>
      </c>
      <c r="Y1974">
        <v>1</v>
      </c>
      <c r="Z1974">
        <f>ROUND(Table_hqolymsql14p_BridgeInventoryLocation_BRIDGEUNDERLOCATIONS[[#This Row],[VCMIN]] / 100, 0) * 12 + MOD(Table_hqolymsql14p_BridgeInventoryLocation_BRIDGEUNDERLOCATIONS[[#This Row],[VCMIN]], 100)</f>
        <v>298</v>
      </c>
      <c r="AA1974">
        <f>Table_hqolymsql14p_BridgeInventoryLocation_BRIDGEUNDERLOCATIONS[[#This Row],[VCMIN_Inches]]-3</f>
        <v>295</v>
      </c>
      <c r="AB1974">
        <f>(TRUNC((Table_hqolymsql14p_BridgeInventoryLocation_BRIDGEUNDERLOCATIONS[[#This Row],[Reported Inches]]/12))*100) + MOD(Table_hqolymsql14p_BridgeInventoryLocation_BRIDGEUNDERLOCATIONS[[#This Row],[Reported Inches]], 12)</f>
        <v>2407</v>
      </c>
    </row>
    <row r="1975" spans="1:28" x14ac:dyDescent="0.3">
      <c r="A1975">
        <v>1974</v>
      </c>
      <c r="B1975" t="s">
        <v>732</v>
      </c>
      <c r="C1975" t="s">
        <v>733</v>
      </c>
      <c r="D1975" t="s">
        <v>2314</v>
      </c>
      <c r="E1975">
        <v>20.338000000000001</v>
      </c>
      <c r="G1975">
        <v>0</v>
      </c>
      <c r="H1975" t="s">
        <v>344</v>
      </c>
      <c r="I1975">
        <v>26.64</v>
      </c>
      <c r="J1975" t="s">
        <v>34</v>
      </c>
      <c r="K1975">
        <v>47.538862000000002</v>
      </c>
      <c r="L1975">
        <v>-122.334755</v>
      </c>
      <c r="M1975" t="s">
        <v>734</v>
      </c>
      <c r="N1975" t="s">
        <v>347</v>
      </c>
      <c r="O1975" t="s">
        <v>735</v>
      </c>
      <c r="P1975">
        <v>3010</v>
      </c>
      <c r="Q1975">
        <v>2102</v>
      </c>
      <c r="R1975">
        <v>2102</v>
      </c>
      <c r="S1975">
        <v>2102</v>
      </c>
      <c r="T1975">
        <v>2102</v>
      </c>
      <c r="U1975">
        <v>2200</v>
      </c>
      <c r="V1975">
        <v>2200</v>
      </c>
      <c r="W1975">
        <v>9999</v>
      </c>
      <c r="X1975" t="s">
        <v>38</v>
      </c>
      <c r="Y1975">
        <v>1</v>
      </c>
      <c r="Z1975">
        <f>ROUND(Table_hqolymsql14p_BridgeInventoryLocation_BRIDGEUNDERLOCATIONS[[#This Row],[VCMIN]] / 100, 0) * 12 + MOD(Table_hqolymsql14p_BridgeInventoryLocation_BRIDGEUNDERLOCATIONS[[#This Row],[VCMIN]], 100)</f>
        <v>254</v>
      </c>
      <c r="AA1975">
        <f>Table_hqolymsql14p_BridgeInventoryLocation_BRIDGEUNDERLOCATIONS[[#This Row],[VCMIN_Inches]]-3</f>
        <v>251</v>
      </c>
      <c r="AB1975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1976" spans="1:28" x14ac:dyDescent="0.3">
      <c r="A1976">
        <v>1975</v>
      </c>
      <c r="B1976" t="s">
        <v>4381</v>
      </c>
      <c r="C1976" t="s">
        <v>4382</v>
      </c>
      <c r="D1976" t="s">
        <v>2314</v>
      </c>
      <c r="E1976">
        <v>0.18</v>
      </c>
      <c r="G1976">
        <v>0</v>
      </c>
      <c r="H1976" t="s">
        <v>135</v>
      </c>
      <c r="I1976">
        <v>0.18</v>
      </c>
      <c r="J1976" t="s">
        <v>34</v>
      </c>
      <c r="K1976">
        <v>47.642654999999998</v>
      </c>
      <c r="L1976">
        <v>-117.500646</v>
      </c>
      <c r="M1976" t="s">
        <v>4383</v>
      </c>
      <c r="N1976" t="s">
        <v>616</v>
      </c>
      <c r="O1976" t="s">
        <v>4384</v>
      </c>
      <c r="P1976">
        <v>132</v>
      </c>
      <c r="Q1976">
        <v>1606</v>
      </c>
      <c r="R1976">
        <v>1606</v>
      </c>
      <c r="S1976">
        <v>1606</v>
      </c>
      <c r="T1976">
        <v>1606</v>
      </c>
      <c r="W1976">
        <v>9999</v>
      </c>
      <c r="X1976" t="s">
        <v>38</v>
      </c>
      <c r="Y1976">
        <v>1</v>
      </c>
      <c r="Z1976">
        <f>ROUND(Table_hqolymsql14p_BridgeInventoryLocation_BRIDGEUNDERLOCATIONS[[#This Row],[VCMIN]] / 100, 0) * 12 + MOD(Table_hqolymsql14p_BridgeInventoryLocation_BRIDGEUNDERLOCATIONS[[#This Row],[VCMIN]], 100)</f>
        <v>198</v>
      </c>
      <c r="AA1976">
        <f>Table_hqolymsql14p_BridgeInventoryLocation_BRIDGEUNDERLOCATIONS[[#This Row],[VCMIN_Inches]]-3</f>
        <v>195</v>
      </c>
      <c r="AB1976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977" spans="1:28" x14ac:dyDescent="0.3">
      <c r="A1977">
        <v>1976</v>
      </c>
      <c r="B1977" t="s">
        <v>311</v>
      </c>
      <c r="C1977" t="s">
        <v>312</v>
      </c>
      <c r="D1977" t="s">
        <v>2314</v>
      </c>
      <c r="E1977">
        <v>0.39700000000000002</v>
      </c>
      <c r="G1977">
        <v>0</v>
      </c>
      <c r="H1977" t="s">
        <v>4770</v>
      </c>
      <c r="I1977">
        <v>0.4</v>
      </c>
      <c r="J1977" t="s">
        <v>34</v>
      </c>
      <c r="K1977">
        <v>47.206580000000002</v>
      </c>
      <c r="L1977">
        <v>-122.461894</v>
      </c>
      <c r="M1977" t="s">
        <v>4771</v>
      </c>
      <c r="N1977" t="s">
        <v>314</v>
      </c>
      <c r="O1977" t="s">
        <v>113</v>
      </c>
      <c r="P1977">
        <v>208</v>
      </c>
      <c r="Q1977">
        <v>1611</v>
      </c>
      <c r="R1977">
        <v>1610</v>
      </c>
      <c r="U1977">
        <v>1611</v>
      </c>
      <c r="V1977">
        <v>1610</v>
      </c>
      <c r="W1977">
        <v>9999</v>
      </c>
      <c r="X1977" t="s">
        <v>239</v>
      </c>
      <c r="Y1977">
        <v>1</v>
      </c>
      <c r="Z1977">
        <f>ROUND(Table_hqolymsql14p_BridgeInventoryLocation_BRIDGEUNDERLOCATIONS[[#This Row],[VCMIN]] / 100, 0) * 12 + MOD(Table_hqolymsql14p_BridgeInventoryLocation_BRIDGEUNDERLOCATIONS[[#This Row],[VCMIN]], 100)</f>
        <v>202</v>
      </c>
      <c r="AA1977">
        <f>Table_hqolymsql14p_BridgeInventoryLocation_BRIDGEUNDERLOCATIONS[[#This Row],[VCMIN_Inches]]-3</f>
        <v>199</v>
      </c>
      <c r="AB1977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1978" spans="1:28" x14ac:dyDescent="0.3">
      <c r="A1978">
        <v>1977</v>
      </c>
      <c r="B1978" t="s">
        <v>3029</v>
      </c>
      <c r="C1978" t="s">
        <v>3030</v>
      </c>
      <c r="D1978" t="s">
        <v>2314</v>
      </c>
      <c r="E1978">
        <v>84.14</v>
      </c>
      <c r="G1978">
        <v>0</v>
      </c>
      <c r="H1978" t="s">
        <v>33</v>
      </c>
      <c r="I1978">
        <v>85.86</v>
      </c>
      <c r="J1978" t="s">
        <v>34</v>
      </c>
      <c r="K1978">
        <v>47.183166999999997</v>
      </c>
      <c r="L1978">
        <v>-120.903136</v>
      </c>
      <c r="M1978" t="s">
        <v>3031</v>
      </c>
      <c r="N1978" t="s">
        <v>3032</v>
      </c>
      <c r="O1978" t="s">
        <v>3033</v>
      </c>
      <c r="P1978">
        <v>229</v>
      </c>
      <c r="Q1978">
        <v>1611</v>
      </c>
      <c r="R1978">
        <v>1605</v>
      </c>
      <c r="S1978">
        <v>1611</v>
      </c>
      <c r="T1978">
        <v>1605</v>
      </c>
      <c r="U1978">
        <v>1700</v>
      </c>
      <c r="V1978">
        <v>1605</v>
      </c>
      <c r="W1978">
        <v>9999</v>
      </c>
      <c r="X1978" t="s">
        <v>38</v>
      </c>
      <c r="Y1978">
        <v>1</v>
      </c>
      <c r="Z1978">
        <f>ROUND(Table_hqolymsql14p_BridgeInventoryLocation_BRIDGEUNDERLOCATIONS[[#This Row],[VCMIN]] / 100, 0) * 12 + MOD(Table_hqolymsql14p_BridgeInventoryLocation_BRIDGEUNDERLOCATIONS[[#This Row],[VCMIN]], 100)</f>
        <v>197</v>
      </c>
      <c r="AA1978">
        <f>Table_hqolymsql14p_BridgeInventoryLocation_BRIDGEUNDERLOCATIONS[[#This Row],[VCMIN_Inches]]-3</f>
        <v>194</v>
      </c>
      <c r="AB197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79" spans="1:28" x14ac:dyDescent="0.3">
      <c r="A1979">
        <v>1978</v>
      </c>
      <c r="B1979" t="s">
        <v>4772</v>
      </c>
      <c r="C1979" t="s">
        <v>4773</v>
      </c>
      <c r="D1979" t="s">
        <v>2314</v>
      </c>
      <c r="E1979">
        <v>48.366999999999997</v>
      </c>
      <c r="G1979">
        <v>0</v>
      </c>
      <c r="H1979" t="s">
        <v>4345</v>
      </c>
      <c r="I1979">
        <v>44.3</v>
      </c>
      <c r="J1979" t="s">
        <v>34</v>
      </c>
      <c r="K1979">
        <v>47.277766999999997</v>
      </c>
      <c r="L1979">
        <v>-119.580226</v>
      </c>
      <c r="M1979" t="s">
        <v>4346</v>
      </c>
      <c r="N1979" t="s">
        <v>958</v>
      </c>
      <c r="O1979" t="s">
        <v>4347</v>
      </c>
      <c r="P1979">
        <v>122</v>
      </c>
      <c r="Q1979">
        <v>1605</v>
      </c>
      <c r="R1979">
        <v>1602</v>
      </c>
      <c r="S1979">
        <v>1605</v>
      </c>
      <c r="T1979">
        <v>1602</v>
      </c>
      <c r="W1979">
        <v>9999</v>
      </c>
      <c r="X1979" t="s">
        <v>38</v>
      </c>
      <c r="Y1979">
        <v>1</v>
      </c>
      <c r="Z1979">
        <f>ROUND(Table_hqolymsql14p_BridgeInventoryLocation_BRIDGEUNDERLOCATIONS[[#This Row],[VCMIN]] / 100, 0) * 12 + MOD(Table_hqolymsql14p_BridgeInventoryLocation_BRIDGEUNDERLOCATIONS[[#This Row],[VCMIN]], 100)</f>
        <v>194</v>
      </c>
      <c r="AA1979">
        <f>Table_hqolymsql14p_BridgeInventoryLocation_BRIDGEUNDERLOCATIONS[[#This Row],[VCMIN_Inches]]-3</f>
        <v>191</v>
      </c>
      <c r="AB1979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1980" spans="1:28" x14ac:dyDescent="0.3">
      <c r="A1980">
        <v>1979</v>
      </c>
      <c r="B1980" t="s">
        <v>215</v>
      </c>
      <c r="C1980" t="s">
        <v>216</v>
      </c>
      <c r="D1980" t="s">
        <v>2314</v>
      </c>
      <c r="E1980">
        <v>0.623</v>
      </c>
      <c r="G1980">
        <v>0</v>
      </c>
      <c r="H1980" t="s">
        <v>73</v>
      </c>
      <c r="I1980">
        <v>0.62</v>
      </c>
      <c r="J1980" t="s">
        <v>34</v>
      </c>
      <c r="K1980">
        <v>47.160052999999998</v>
      </c>
      <c r="L1980">
        <v>-122.46769500000001</v>
      </c>
      <c r="M1980" t="s">
        <v>217</v>
      </c>
      <c r="N1980" t="s">
        <v>218</v>
      </c>
      <c r="O1980" t="s">
        <v>76</v>
      </c>
      <c r="P1980">
        <v>139</v>
      </c>
      <c r="Q1980">
        <v>1704</v>
      </c>
      <c r="R1980">
        <v>1700</v>
      </c>
      <c r="S1980">
        <v>1704</v>
      </c>
      <c r="T1980">
        <v>1700</v>
      </c>
      <c r="U1980">
        <v>1702</v>
      </c>
      <c r="V1980">
        <v>1608</v>
      </c>
      <c r="W1980">
        <v>9999</v>
      </c>
      <c r="X1980" t="s">
        <v>38</v>
      </c>
      <c r="Y1980">
        <v>1</v>
      </c>
      <c r="Z1980">
        <f>ROUND(Table_hqolymsql14p_BridgeInventoryLocation_BRIDGEUNDERLOCATIONS[[#This Row],[VCMIN]] / 100, 0) * 12 + MOD(Table_hqolymsql14p_BridgeInventoryLocation_BRIDGEUNDERLOCATIONS[[#This Row],[VCMIN]], 100)</f>
        <v>204</v>
      </c>
      <c r="AA1980">
        <f>Table_hqolymsql14p_BridgeInventoryLocation_BRIDGEUNDERLOCATIONS[[#This Row],[VCMIN_Inches]]-3</f>
        <v>201</v>
      </c>
      <c r="AB198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1981" spans="1:28" x14ac:dyDescent="0.3">
      <c r="A1981">
        <v>1980</v>
      </c>
      <c r="B1981" t="s">
        <v>1148</v>
      </c>
      <c r="C1981" t="s">
        <v>1149</v>
      </c>
      <c r="D1981" t="s">
        <v>2314</v>
      </c>
      <c r="E1981">
        <v>5.8999999999999997E-2</v>
      </c>
      <c r="G1981">
        <v>0</v>
      </c>
      <c r="H1981" t="s">
        <v>2908</v>
      </c>
      <c r="I1981">
        <v>0.06</v>
      </c>
      <c r="J1981" t="s">
        <v>34</v>
      </c>
      <c r="K1981">
        <v>47.232579000000001</v>
      </c>
      <c r="L1981">
        <v>-122.43407999999999</v>
      </c>
      <c r="M1981" t="s">
        <v>4774</v>
      </c>
      <c r="N1981" t="s">
        <v>1151</v>
      </c>
      <c r="O1981" t="s">
        <v>113</v>
      </c>
      <c r="P1981">
        <v>563</v>
      </c>
      <c r="W1981">
        <v>9999</v>
      </c>
      <c r="X1981" t="s">
        <v>239</v>
      </c>
      <c r="Y1981">
        <v>1</v>
      </c>
      <c r="Z1981">
        <f>ROUND(Table_hqolymsql14p_BridgeInventoryLocation_BRIDGEUNDERLOCATIONS[[#This Row],[VCMIN]] / 100, 0) * 12 + MOD(Table_hqolymsql14p_BridgeInventoryLocation_BRIDGEUNDERLOCATIONS[[#This Row],[VCMIN]], 100)</f>
        <v>0</v>
      </c>
      <c r="AA1981">
        <f>Table_hqolymsql14p_BridgeInventoryLocation_BRIDGEUNDERLOCATIONS[[#This Row],[VCMIN_Inches]]-3</f>
        <v>-3</v>
      </c>
      <c r="AB1981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1982" spans="1:28" x14ac:dyDescent="0.3">
      <c r="A1982">
        <v>1981</v>
      </c>
      <c r="B1982" t="s">
        <v>920</v>
      </c>
      <c r="C1982" t="s">
        <v>921</v>
      </c>
      <c r="D1982" t="s">
        <v>2314</v>
      </c>
      <c r="E1982">
        <v>0.27100000000000002</v>
      </c>
      <c r="G1982">
        <v>0</v>
      </c>
      <c r="H1982" t="s">
        <v>391</v>
      </c>
      <c r="I1982">
        <v>0.27</v>
      </c>
      <c r="J1982" t="s">
        <v>34</v>
      </c>
      <c r="K1982">
        <v>47.642682000000001</v>
      </c>
      <c r="L1982">
        <v>-122.318141</v>
      </c>
      <c r="M1982" t="s">
        <v>922</v>
      </c>
      <c r="N1982" t="s">
        <v>923</v>
      </c>
      <c r="O1982" t="s">
        <v>394</v>
      </c>
      <c r="P1982">
        <v>154</v>
      </c>
      <c r="Q1982">
        <v>1806</v>
      </c>
      <c r="R1982">
        <v>1703</v>
      </c>
      <c r="S1982">
        <v>1806</v>
      </c>
      <c r="T1982">
        <v>1703</v>
      </c>
      <c r="U1982">
        <v>1604</v>
      </c>
      <c r="V1982">
        <v>1604</v>
      </c>
      <c r="W1982">
        <v>9999</v>
      </c>
      <c r="X1982" t="s">
        <v>38</v>
      </c>
      <c r="Y1982">
        <v>1</v>
      </c>
      <c r="Z1982">
        <f>ROUND(Table_hqolymsql14p_BridgeInventoryLocation_BRIDGEUNDERLOCATIONS[[#This Row],[VCMIN]] / 100, 0) * 12 + MOD(Table_hqolymsql14p_BridgeInventoryLocation_BRIDGEUNDERLOCATIONS[[#This Row],[VCMIN]], 100)</f>
        <v>207</v>
      </c>
      <c r="AA1982">
        <f>Table_hqolymsql14p_BridgeInventoryLocation_BRIDGEUNDERLOCATIONS[[#This Row],[VCMIN_Inches]]-3</f>
        <v>204</v>
      </c>
      <c r="AB1982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1983" spans="1:28" x14ac:dyDescent="0.3">
      <c r="A1983">
        <v>1982</v>
      </c>
      <c r="B1983" t="s">
        <v>537</v>
      </c>
      <c r="C1983" t="s">
        <v>538</v>
      </c>
      <c r="D1983" t="s">
        <v>2314</v>
      </c>
      <c r="E1983">
        <v>161.37</v>
      </c>
      <c r="G1983">
        <v>0</v>
      </c>
      <c r="H1983" t="s">
        <v>110</v>
      </c>
      <c r="I1983">
        <v>161.31</v>
      </c>
      <c r="J1983" t="s">
        <v>34</v>
      </c>
      <c r="K1983">
        <v>47.549602999999998</v>
      </c>
      <c r="L1983">
        <v>-122.31345</v>
      </c>
      <c r="M1983" t="s">
        <v>539</v>
      </c>
      <c r="N1983" t="s">
        <v>540</v>
      </c>
      <c r="O1983" t="s">
        <v>113</v>
      </c>
      <c r="P1983">
        <v>339</v>
      </c>
      <c r="Q1983">
        <v>1804</v>
      </c>
      <c r="R1983">
        <v>1604</v>
      </c>
      <c r="S1983">
        <v>1804</v>
      </c>
      <c r="T1983">
        <v>1604</v>
      </c>
      <c r="U1983">
        <v>1902</v>
      </c>
      <c r="V1983">
        <v>1609</v>
      </c>
      <c r="W1983">
        <v>9999</v>
      </c>
      <c r="X1983" t="s">
        <v>38</v>
      </c>
      <c r="Y1983">
        <v>1</v>
      </c>
      <c r="Z1983">
        <f>ROUND(Table_hqolymsql14p_BridgeInventoryLocation_BRIDGEUNDERLOCATIONS[[#This Row],[VCMIN]] / 100, 0) * 12 + MOD(Table_hqolymsql14p_BridgeInventoryLocation_BRIDGEUNDERLOCATIONS[[#This Row],[VCMIN]], 100)</f>
        <v>196</v>
      </c>
      <c r="AA1983">
        <f>Table_hqolymsql14p_BridgeInventoryLocation_BRIDGEUNDERLOCATIONS[[#This Row],[VCMIN_Inches]]-3</f>
        <v>193</v>
      </c>
      <c r="AB198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984" spans="1:28" x14ac:dyDescent="0.3">
      <c r="A1984">
        <v>1983</v>
      </c>
      <c r="B1984" t="s">
        <v>4775</v>
      </c>
      <c r="C1984" t="s">
        <v>4776</v>
      </c>
      <c r="D1984" t="s">
        <v>2314</v>
      </c>
      <c r="E1984">
        <v>7.91</v>
      </c>
      <c r="G1984">
        <v>0</v>
      </c>
      <c r="H1984" t="s">
        <v>4301</v>
      </c>
      <c r="I1984">
        <v>7.95</v>
      </c>
      <c r="J1984" t="s">
        <v>34</v>
      </c>
      <c r="K1984">
        <v>46.975450000000002</v>
      </c>
      <c r="L1984">
        <v>-123.60087900000001</v>
      </c>
      <c r="M1984" t="s">
        <v>4302</v>
      </c>
      <c r="N1984" t="s">
        <v>365</v>
      </c>
      <c r="O1984" t="s">
        <v>4303</v>
      </c>
      <c r="P1984">
        <v>2008</v>
      </c>
      <c r="Q1984">
        <v>2210</v>
      </c>
      <c r="R1984">
        <v>2210</v>
      </c>
      <c r="S1984">
        <v>2210</v>
      </c>
      <c r="T1984">
        <v>2210</v>
      </c>
      <c r="W1984">
        <v>9999</v>
      </c>
      <c r="X1984" t="s">
        <v>38</v>
      </c>
      <c r="Y1984">
        <v>1</v>
      </c>
      <c r="Z1984">
        <f>ROUND(Table_hqolymsql14p_BridgeInventoryLocation_BRIDGEUNDERLOCATIONS[[#This Row],[VCMIN]] / 100, 0) * 12 + MOD(Table_hqolymsql14p_BridgeInventoryLocation_BRIDGEUNDERLOCATIONS[[#This Row],[VCMIN]], 100)</f>
        <v>274</v>
      </c>
      <c r="AA1984">
        <f>Table_hqolymsql14p_BridgeInventoryLocation_BRIDGEUNDERLOCATIONS[[#This Row],[VCMIN_Inches]]-3</f>
        <v>271</v>
      </c>
      <c r="AB1984">
        <f>(TRUNC((Table_hqolymsql14p_BridgeInventoryLocation_BRIDGEUNDERLOCATIONS[[#This Row],[Reported Inches]]/12))*100) + MOD(Table_hqolymsql14p_BridgeInventoryLocation_BRIDGEUNDERLOCATIONS[[#This Row],[Reported Inches]], 12)</f>
        <v>2207</v>
      </c>
    </row>
    <row r="1985" spans="1:28" x14ac:dyDescent="0.3">
      <c r="A1985">
        <v>1984</v>
      </c>
      <c r="B1985" t="s">
        <v>283</v>
      </c>
      <c r="C1985" t="s">
        <v>284</v>
      </c>
      <c r="D1985" t="s">
        <v>2314</v>
      </c>
      <c r="E1985">
        <v>126.248</v>
      </c>
      <c r="G1985">
        <v>0</v>
      </c>
      <c r="H1985" t="s">
        <v>110</v>
      </c>
      <c r="I1985">
        <v>126.19</v>
      </c>
      <c r="J1985" t="s">
        <v>34</v>
      </c>
      <c r="K1985">
        <v>47.150038000000002</v>
      </c>
      <c r="L1985">
        <v>-122.49914</v>
      </c>
      <c r="M1985" t="s">
        <v>285</v>
      </c>
      <c r="N1985" t="s">
        <v>286</v>
      </c>
      <c r="O1985" t="s">
        <v>113</v>
      </c>
      <c r="P1985">
        <v>317</v>
      </c>
      <c r="Q1985">
        <v>1511</v>
      </c>
      <c r="R1985">
        <v>1505</v>
      </c>
      <c r="S1985">
        <v>1511</v>
      </c>
      <c r="T1985">
        <v>1505</v>
      </c>
      <c r="U1985">
        <v>1509</v>
      </c>
      <c r="V1985">
        <v>1409</v>
      </c>
      <c r="W1985">
        <v>9999</v>
      </c>
      <c r="X1985" t="s">
        <v>38</v>
      </c>
      <c r="Y1985">
        <v>1</v>
      </c>
      <c r="Z1985">
        <f>ROUND(Table_hqolymsql14p_BridgeInventoryLocation_BRIDGEUNDERLOCATIONS[[#This Row],[VCMIN]] / 100, 0) * 12 + MOD(Table_hqolymsql14p_BridgeInventoryLocation_BRIDGEUNDERLOCATIONS[[#This Row],[VCMIN]], 100)</f>
        <v>185</v>
      </c>
      <c r="AA1985">
        <f>Table_hqolymsql14p_BridgeInventoryLocation_BRIDGEUNDERLOCATIONS[[#This Row],[VCMIN_Inches]]-3</f>
        <v>182</v>
      </c>
      <c r="AB1985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1986" spans="1:28" x14ac:dyDescent="0.3">
      <c r="A1986">
        <v>1985</v>
      </c>
      <c r="B1986" t="s">
        <v>3204</v>
      </c>
      <c r="C1986" t="s">
        <v>3205</v>
      </c>
      <c r="D1986" t="s">
        <v>2314</v>
      </c>
      <c r="E1986">
        <v>0.51400000000000001</v>
      </c>
      <c r="G1986">
        <v>0</v>
      </c>
      <c r="H1986" t="s">
        <v>3428</v>
      </c>
      <c r="I1986">
        <v>0.51</v>
      </c>
      <c r="J1986" t="s">
        <v>34</v>
      </c>
      <c r="K1986">
        <v>47.632123</v>
      </c>
      <c r="L1986">
        <v>-122.18774500000001</v>
      </c>
      <c r="M1986" t="s">
        <v>4712</v>
      </c>
      <c r="N1986" t="s">
        <v>101</v>
      </c>
      <c r="O1986" t="s">
        <v>394</v>
      </c>
      <c r="P1986">
        <v>247</v>
      </c>
      <c r="Q1986">
        <v>1707</v>
      </c>
      <c r="R1986">
        <v>1601</v>
      </c>
      <c r="U1986">
        <v>1707</v>
      </c>
      <c r="V1986">
        <v>1601</v>
      </c>
      <c r="W1986">
        <v>9999</v>
      </c>
      <c r="X1986" t="s">
        <v>89</v>
      </c>
      <c r="Y1986">
        <v>1</v>
      </c>
      <c r="Z1986">
        <f>ROUND(Table_hqolymsql14p_BridgeInventoryLocation_BRIDGEUNDERLOCATIONS[[#This Row],[VCMIN]] / 100, 0) * 12 + MOD(Table_hqolymsql14p_BridgeInventoryLocation_BRIDGEUNDERLOCATIONS[[#This Row],[VCMIN]], 100)</f>
        <v>193</v>
      </c>
      <c r="AA1986">
        <f>Table_hqolymsql14p_BridgeInventoryLocation_BRIDGEUNDERLOCATIONS[[#This Row],[VCMIN_Inches]]-3</f>
        <v>190</v>
      </c>
      <c r="AB1986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1987" spans="1:28" x14ac:dyDescent="0.3">
      <c r="A1987">
        <v>1986</v>
      </c>
      <c r="B1987" t="s">
        <v>2144</v>
      </c>
      <c r="C1987" t="s">
        <v>2145</v>
      </c>
      <c r="D1987" t="s">
        <v>2314</v>
      </c>
      <c r="E1987">
        <v>0.17899999999999999</v>
      </c>
      <c r="G1987">
        <v>0</v>
      </c>
      <c r="H1987" t="s">
        <v>4777</v>
      </c>
      <c r="I1987">
        <v>0.18</v>
      </c>
      <c r="J1987" t="s">
        <v>34</v>
      </c>
      <c r="K1987">
        <v>47.644081999999997</v>
      </c>
      <c r="L1987">
        <v>-122.304192</v>
      </c>
      <c r="M1987" t="s">
        <v>4778</v>
      </c>
      <c r="N1987" t="s">
        <v>2147</v>
      </c>
      <c r="O1987" t="s">
        <v>394</v>
      </c>
      <c r="P1987">
        <v>152</v>
      </c>
      <c r="Q1987">
        <v>1407</v>
      </c>
      <c r="R1987">
        <v>1407</v>
      </c>
      <c r="U1987">
        <v>1407</v>
      </c>
      <c r="V1987">
        <v>1407</v>
      </c>
      <c r="W1987">
        <v>9999</v>
      </c>
      <c r="X1987" t="s">
        <v>89</v>
      </c>
      <c r="Y1987">
        <v>1</v>
      </c>
      <c r="Z1987">
        <f>ROUND(Table_hqolymsql14p_BridgeInventoryLocation_BRIDGEUNDERLOCATIONS[[#This Row],[VCMIN]] / 100, 0) * 12 + MOD(Table_hqolymsql14p_BridgeInventoryLocation_BRIDGEUNDERLOCATIONS[[#This Row],[VCMIN]], 100)</f>
        <v>175</v>
      </c>
      <c r="AA1987">
        <f>Table_hqolymsql14p_BridgeInventoryLocation_BRIDGEUNDERLOCATIONS[[#This Row],[VCMIN_Inches]]-3</f>
        <v>172</v>
      </c>
      <c r="AB1987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1988" spans="1:28" x14ac:dyDescent="0.3">
      <c r="A1988">
        <v>1987</v>
      </c>
      <c r="B1988" t="s">
        <v>4779</v>
      </c>
      <c r="C1988" t="s">
        <v>4780</v>
      </c>
      <c r="D1988" t="s">
        <v>2314</v>
      </c>
      <c r="E1988">
        <v>0.21</v>
      </c>
      <c r="G1988">
        <v>0</v>
      </c>
      <c r="H1988" t="s">
        <v>3100</v>
      </c>
      <c r="I1988">
        <v>0.21</v>
      </c>
      <c r="J1988" t="s">
        <v>34</v>
      </c>
      <c r="K1988">
        <v>47.625432000000004</v>
      </c>
      <c r="L1988">
        <v>-122.330235</v>
      </c>
      <c r="M1988" t="s">
        <v>4781</v>
      </c>
      <c r="N1988" t="s">
        <v>113</v>
      </c>
      <c r="O1988" t="s">
        <v>4782</v>
      </c>
      <c r="P1988">
        <v>95</v>
      </c>
      <c r="Q1988">
        <v>1607</v>
      </c>
      <c r="R1988">
        <v>1605</v>
      </c>
      <c r="S1988">
        <v>1607</v>
      </c>
      <c r="T1988">
        <v>1605</v>
      </c>
      <c r="W1988">
        <v>9999</v>
      </c>
      <c r="X1988" t="s">
        <v>38</v>
      </c>
      <c r="Y1988">
        <v>1</v>
      </c>
      <c r="Z1988">
        <f>ROUND(Table_hqolymsql14p_BridgeInventoryLocation_BRIDGEUNDERLOCATIONS[[#This Row],[VCMIN]] / 100, 0) * 12 + MOD(Table_hqolymsql14p_BridgeInventoryLocation_BRIDGEUNDERLOCATIONS[[#This Row],[VCMIN]], 100)</f>
        <v>197</v>
      </c>
      <c r="AA1988">
        <f>Table_hqolymsql14p_BridgeInventoryLocation_BRIDGEUNDERLOCATIONS[[#This Row],[VCMIN_Inches]]-3</f>
        <v>194</v>
      </c>
      <c r="AB198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1989" spans="1:28" x14ac:dyDescent="0.3">
      <c r="A1989">
        <v>1988</v>
      </c>
      <c r="B1989" t="s">
        <v>438</v>
      </c>
      <c r="C1989" t="s">
        <v>439</v>
      </c>
      <c r="D1989" t="s">
        <v>2314</v>
      </c>
      <c r="E1989">
        <v>189.15</v>
      </c>
      <c r="G1989">
        <v>0</v>
      </c>
      <c r="H1989" t="s">
        <v>110</v>
      </c>
      <c r="I1989">
        <v>189.09</v>
      </c>
      <c r="J1989" t="s">
        <v>34</v>
      </c>
      <c r="K1989">
        <v>47.915152999999997</v>
      </c>
      <c r="L1989">
        <v>-122.20802999999999</v>
      </c>
      <c r="M1989" t="s">
        <v>440</v>
      </c>
      <c r="N1989" t="s">
        <v>347</v>
      </c>
      <c r="O1989" t="s">
        <v>113</v>
      </c>
      <c r="P1989">
        <v>341</v>
      </c>
      <c r="Q1989">
        <v>1902</v>
      </c>
      <c r="R1989">
        <v>1710</v>
      </c>
      <c r="S1989">
        <v>1902</v>
      </c>
      <c r="T1989">
        <v>1710</v>
      </c>
      <c r="U1989">
        <v>1701</v>
      </c>
      <c r="V1989">
        <v>1602</v>
      </c>
      <c r="W1989">
        <v>9999</v>
      </c>
      <c r="X1989" t="s">
        <v>38</v>
      </c>
      <c r="Y1989">
        <v>1</v>
      </c>
      <c r="Z1989">
        <f>ROUND(Table_hqolymsql14p_BridgeInventoryLocation_BRIDGEUNDERLOCATIONS[[#This Row],[VCMIN]] / 100, 0) * 12 + MOD(Table_hqolymsql14p_BridgeInventoryLocation_BRIDGEUNDERLOCATIONS[[#This Row],[VCMIN]], 100)</f>
        <v>214</v>
      </c>
      <c r="AA1989">
        <f>Table_hqolymsql14p_BridgeInventoryLocation_BRIDGEUNDERLOCATIONS[[#This Row],[VCMIN_Inches]]-3</f>
        <v>211</v>
      </c>
      <c r="AB1989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1990" spans="1:28" x14ac:dyDescent="0.3">
      <c r="A1990">
        <v>1989</v>
      </c>
      <c r="B1990" t="s">
        <v>1717</v>
      </c>
      <c r="C1990" t="s">
        <v>1718</v>
      </c>
      <c r="D1990" t="s">
        <v>2314</v>
      </c>
      <c r="E1990">
        <v>18.942</v>
      </c>
      <c r="G1990">
        <v>0</v>
      </c>
      <c r="H1990" t="s">
        <v>344</v>
      </c>
      <c r="I1990">
        <v>25.12</v>
      </c>
      <c r="J1990" t="s">
        <v>34</v>
      </c>
      <c r="K1990">
        <v>47.523138000000003</v>
      </c>
      <c r="L1990">
        <v>-122.320973</v>
      </c>
      <c r="M1990" t="s">
        <v>1719</v>
      </c>
      <c r="N1990" t="s">
        <v>426</v>
      </c>
      <c r="O1990" t="s">
        <v>347</v>
      </c>
      <c r="P1990">
        <v>250</v>
      </c>
      <c r="Q1990">
        <v>1610</v>
      </c>
      <c r="R1990">
        <v>1600</v>
      </c>
      <c r="S1990">
        <v>1610</v>
      </c>
      <c r="T1990">
        <v>1600</v>
      </c>
      <c r="U1990">
        <v>1704</v>
      </c>
      <c r="V1990">
        <v>1608</v>
      </c>
      <c r="W1990">
        <v>9999</v>
      </c>
      <c r="X1990" t="s">
        <v>38</v>
      </c>
      <c r="Y1990">
        <v>1</v>
      </c>
      <c r="Z1990">
        <f>ROUND(Table_hqolymsql14p_BridgeInventoryLocation_BRIDGEUNDERLOCATIONS[[#This Row],[VCMIN]] / 100, 0) * 12 + MOD(Table_hqolymsql14p_BridgeInventoryLocation_BRIDGEUNDERLOCATIONS[[#This Row],[VCMIN]], 100)</f>
        <v>192</v>
      </c>
      <c r="AA1990">
        <f>Table_hqolymsql14p_BridgeInventoryLocation_BRIDGEUNDERLOCATIONS[[#This Row],[VCMIN_Inches]]-3</f>
        <v>189</v>
      </c>
      <c r="AB1990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1991" spans="1:28" x14ac:dyDescent="0.3">
      <c r="A1991">
        <v>1990</v>
      </c>
      <c r="B1991" t="s">
        <v>2475</v>
      </c>
      <c r="C1991" t="s">
        <v>2476</v>
      </c>
      <c r="D1991" t="s">
        <v>2314</v>
      </c>
      <c r="E1991">
        <v>281.55</v>
      </c>
      <c r="G1991">
        <v>0</v>
      </c>
      <c r="H1991" t="s">
        <v>33</v>
      </c>
      <c r="I1991">
        <v>283.85000000000002</v>
      </c>
      <c r="J1991" t="s">
        <v>34</v>
      </c>
      <c r="K1991">
        <v>47.653841</v>
      </c>
      <c r="L1991">
        <v>-117.357671</v>
      </c>
      <c r="M1991" t="s">
        <v>2477</v>
      </c>
      <c r="N1991" t="s">
        <v>2478</v>
      </c>
      <c r="O1991" t="s">
        <v>37</v>
      </c>
      <c r="P1991">
        <v>112</v>
      </c>
      <c r="Q1991">
        <v>1602</v>
      </c>
      <c r="R1991">
        <v>1509</v>
      </c>
      <c r="S1991">
        <v>1602</v>
      </c>
      <c r="T1991">
        <v>1509</v>
      </c>
      <c r="U1991">
        <v>1609</v>
      </c>
      <c r="V1991">
        <v>1509</v>
      </c>
      <c r="W1991">
        <v>9999</v>
      </c>
      <c r="X1991" t="s">
        <v>38</v>
      </c>
      <c r="Y1991">
        <v>1</v>
      </c>
      <c r="Z1991">
        <f>ROUND(Table_hqolymsql14p_BridgeInventoryLocation_BRIDGEUNDERLOCATIONS[[#This Row],[VCMIN]] / 100, 0) * 12 + MOD(Table_hqolymsql14p_BridgeInventoryLocation_BRIDGEUNDERLOCATIONS[[#This Row],[VCMIN]], 100)</f>
        <v>189</v>
      </c>
      <c r="AA1991">
        <f>Table_hqolymsql14p_BridgeInventoryLocation_BRIDGEUNDERLOCATIONS[[#This Row],[VCMIN_Inches]]-3</f>
        <v>186</v>
      </c>
      <c r="AB1991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1992" spans="1:28" x14ac:dyDescent="0.3">
      <c r="A1992">
        <v>1991</v>
      </c>
      <c r="B1992" t="s">
        <v>2485</v>
      </c>
      <c r="C1992" t="s">
        <v>2486</v>
      </c>
      <c r="D1992" t="s">
        <v>2314</v>
      </c>
      <c r="E1992">
        <v>0.16500000000000001</v>
      </c>
      <c r="G1992">
        <v>0</v>
      </c>
      <c r="H1992" t="s">
        <v>3080</v>
      </c>
      <c r="I1992">
        <v>0.17</v>
      </c>
      <c r="J1992" t="s">
        <v>34</v>
      </c>
      <c r="K1992">
        <v>47.462783000000002</v>
      </c>
      <c r="L1992">
        <v>-122.265567</v>
      </c>
      <c r="M1992" t="s">
        <v>4477</v>
      </c>
      <c r="N1992" t="s">
        <v>101</v>
      </c>
      <c r="O1992" t="s">
        <v>113</v>
      </c>
      <c r="P1992">
        <v>560</v>
      </c>
      <c r="Q1992">
        <v>2210</v>
      </c>
      <c r="R1992">
        <v>2201</v>
      </c>
      <c r="U1992">
        <v>2210</v>
      </c>
      <c r="V1992">
        <v>2201</v>
      </c>
      <c r="W1992">
        <v>9999</v>
      </c>
      <c r="X1992" t="s">
        <v>645</v>
      </c>
      <c r="Y1992">
        <v>1</v>
      </c>
      <c r="Z1992">
        <f>ROUND(Table_hqolymsql14p_BridgeInventoryLocation_BRIDGEUNDERLOCATIONS[[#This Row],[VCMIN]] / 100, 0) * 12 + MOD(Table_hqolymsql14p_BridgeInventoryLocation_BRIDGEUNDERLOCATIONS[[#This Row],[VCMIN]], 100)</f>
        <v>265</v>
      </c>
      <c r="AA1992">
        <f>Table_hqolymsql14p_BridgeInventoryLocation_BRIDGEUNDERLOCATIONS[[#This Row],[VCMIN_Inches]]-3</f>
        <v>262</v>
      </c>
      <c r="AB1992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1993" spans="1:28" x14ac:dyDescent="0.3">
      <c r="A1993">
        <v>1992</v>
      </c>
      <c r="B1993" t="s">
        <v>984</v>
      </c>
      <c r="C1993" t="s">
        <v>985</v>
      </c>
      <c r="D1993" t="s">
        <v>2314</v>
      </c>
      <c r="E1993">
        <v>8.7999999999999995E-2</v>
      </c>
      <c r="G1993">
        <v>0</v>
      </c>
      <c r="H1993" t="s">
        <v>4546</v>
      </c>
      <c r="I1993">
        <v>0.09</v>
      </c>
      <c r="J1993" t="s">
        <v>34</v>
      </c>
      <c r="K1993">
        <v>47.580098</v>
      </c>
      <c r="L1993">
        <v>-122.17454600000001</v>
      </c>
      <c r="M1993" t="s">
        <v>4783</v>
      </c>
      <c r="N1993" t="s">
        <v>987</v>
      </c>
      <c r="O1993" t="s">
        <v>988</v>
      </c>
      <c r="P1993">
        <v>464</v>
      </c>
      <c r="Q1993">
        <v>1704</v>
      </c>
      <c r="R1993">
        <v>1704</v>
      </c>
      <c r="S1993">
        <v>1704</v>
      </c>
      <c r="T1993">
        <v>1704</v>
      </c>
      <c r="W1993">
        <v>9999</v>
      </c>
      <c r="X1993" t="s">
        <v>89</v>
      </c>
      <c r="Y1993">
        <v>1</v>
      </c>
      <c r="Z1993">
        <f>ROUND(Table_hqolymsql14p_BridgeInventoryLocation_BRIDGEUNDERLOCATIONS[[#This Row],[VCMIN]] / 100, 0) * 12 + MOD(Table_hqolymsql14p_BridgeInventoryLocation_BRIDGEUNDERLOCATIONS[[#This Row],[VCMIN]], 100)</f>
        <v>208</v>
      </c>
      <c r="AA1993">
        <f>Table_hqolymsql14p_BridgeInventoryLocation_BRIDGEUNDERLOCATIONS[[#This Row],[VCMIN_Inches]]-3</f>
        <v>205</v>
      </c>
      <c r="AB199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1994" spans="1:28" x14ac:dyDescent="0.3">
      <c r="A1994">
        <v>1993</v>
      </c>
      <c r="B1994" t="s">
        <v>4784</v>
      </c>
      <c r="C1994" t="s">
        <v>4785</v>
      </c>
      <c r="D1994" t="s">
        <v>2314</v>
      </c>
      <c r="E1994">
        <v>71.311999999999998</v>
      </c>
      <c r="G1994">
        <v>0</v>
      </c>
      <c r="H1994" t="s">
        <v>4786</v>
      </c>
      <c r="I1994">
        <v>69.010000000000005</v>
      </c>
      <c r="J1994" t="s">
        <v>34</v>
      </c>
      <c r="K1994">
        <v>47.450721000000001</v>
      </c>
      <c r="L1994">
        <v>-117.141527</v>
      </c>
      <c r="M1994" t="s">
        <v>4787</v>
      </c>
      <c r="N1994" t="s">
        <v>2262</v>
      </c>
      <c r="O1994" t="s">
        <v>4788</v>
      </c>
      <c r="P1994">
        <v>30</v>
      </c>
      <c r="Q1994">
        <v>1406</v>
      </c>
      <c r="R1994">
        <v>1404</v>
      </c>
      <c r="S1994">
        <v>1406</v>
      </c>
      <c r="T1994">
        <v>1404</v>
      </c>
      <c r="W1994">
        <v>9999</v>
      </c>
      <c r="X1994" t="s">
        <v>38</v>
      </c>
      <c r="Y1994">
        <v>1</v>
      </c>
      <c r="Z1994">
        <f>ROUND(Table_hqolymsql14p_BridgeInventoryLocation_BRIDGEUNDERLOCATIONS[[#This Row],[VCMIN]] / 100, 0) * 12 + MOD(Table_hqolymsql14p_BridgeInventoryLocation_BRIDGEUNDERLOCATIONS[[#This Row],[VCMIN]], 100)</f>
        <v>172</v>
      </c>
      <c r="AA1994">
        <f>Table_hqolymsql14p_BridgeInventoryLocation_BRIDGEUNDERLOCATIONS[[#This Row],[VCMIN_Inches]]-3</f>
        <v>169</v>
      </c>
      <c r="AB1994">
        <f>(TRUNC((Table_hqolymsql14p_BridgeInventoryLocation_BRIDGEUNDERLOCATIONS[[#This Row],[Reported Inches]]/12))*100) + MOD(Table_hqolymsql14p_BridgeInventoryLocation_BRIDGEUNDERLOCATIONS[[#This Row],[Reported Inches]], 12)</f>
        <v>1401</v>
      </c>
    </row>
    <row r="1995" spans="1:28" x14ac:dyDescent="0.3">
      <c r="A1995">
        <v>1994</v>
      </c>
      <c r="B1995" t="s">
        <v>2980</v>
      </c>
      <c r="C1995" t="s">
        <v>2981</v>
      </c>
      <c r="D1995" t="s">
        <v>2314</v>
      </c>
      <c r="E1995">
        <v>138.55000000000001</v>
      </c>
      <c r="G1995">
        <v>0</v>
      </c>
      <c r="H1995" t="s">
        <v>110</v>
      </c>
      <c r="I1995">
        <v>138.49</v>
      </c>
      <c r="J1995" t="s">
        <v>34</v>
      </c>
      <c r="K1995">
        <v>47.243231999999999</v>
      </c>
      <c r="L1995">
        <v>-122.33586</v>
      </c>
      <c r="M1995" t="s">
        <v>2982</v>
      </c>
      <c r="N1995" t="s">
        <v>2983</v>
      </c>
      <c r="O1995" t="s">
        <v>113</v>
      </c>
      <c r="P1995">
        <v>374</v>
      </c>
      <c r="Q1995">
        <v>2000</v>
      </c>
      <c r="R1995">
        <v>1604</v>
      </c>
      <c r="S1995">
        <v>2000</v>
      </c>
      <c r="T1995">
        <v>1604</v>
      </c>
      <c r="U1995">
        <v>1802</v>
      </c>
      <c r="V1995">
        <v>1700</v>
      </c>
      <c r="W1995">
        <v>9999</v>
      </c>
      <c r="X1995" t="s">
        <v>38</v>
      </c>
      <c r="Y1995">
        <v>1</v>
      </c>
      <c r="Z1995">
        <f>ROUND(Table_hqolymsql14p_BridgeInventoryLocation_BRIDGEUNDERLOCATIONS[[#This Row],[VCMIN]] / 100, 0) * 12 + MOD(Table_hqolymsql14p_BridgeInventoryLocation_BRIDGEUNDERLOCATIONS[[#This Row],[VCMIN]], 100)</f>
        <v>196</v>
      </c>
      <c r="AA1995">
        <f>Table_hqolymsql14p_BridgeInventoryLocation_BRIDGEUNDERLOCATIONS[[#This Row],[VCMIN_Inches]]-3</f>
        <v>193</v>
      </c>
      <c r="AB1995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1996" spans="1:28" x14ac:dyDescent="0.3">
      <c r="A1996">
        <v>1995</v>
      </c>
      <c r="B1996" t="s">
        <v>1770</v>
      </c>
      <c r="C1996" t="s">
        <v>1771</v>
      </c>
      <c r="D1996" t="s">
        <v>2314</v>
      </c>
      <c r="E1996">
        <v>39.270000000000003</v>
      </c>
      <c r="G1996">
        <v>0</v>
      </c>
      <c r="H1996" t="s">
        <v>51</v>
      </c>
      <c r="I1996">
        <v>39.32</v>
      </c>
      <c r="J1996" t="s">
        <v>34</v>
      </c>
      <c r="K1996">
        <v>47.581651000000001</v>
      </c>
      <c r="L1996">
        <v>-122.694864</v>
      </c>
      <c r="M1996" t="s">
        <v>1772</v>
      </c>
      <c r="N1996" t="s">
        <v>1773</v>
      </c>
      <c r="O1996" t="s">
        <v>779</v>
      </c>
      <c r="P1996">
        <v>252</v>
      </c>
      <c r="Q1996">
        <v>1610</v>
      </c>
      <c r="R1996">
        <v>1607</v>
      </c>
      <c r="S1996">
        <v>1610</v>
      </c>
      <c r="T1996">
        <v>1607</v>
      </c>
      <c r="U1996">
        <v>1903</v>
      </c>
      <c r="V1996">
        <v>1811</v>
      </c>
      <c r="W1996">
        <v>9999</v>
      </c>
      <c r="X1996" t="s">
        <v>38</v>
      </c>
      <c r="Y1996">
        <v>1</v>
      </c>
      <c r="Z1996">
        <f>ROUND(Table_hqolymsql14p_BridgeInventoryLocation_BRIDGEUNDERLOCATIONS[[#This Row],[VCMIN]] / 100, 0) * 12 + MOD(Table_hqolymsql14p_BridgeInventoryLocation_BRIDGEUNDERLOCATIONS[[#This Row],[VCMIN]], 100)</f>
        <v>199</v>
      </c>
      <c r="AA1996">
        <f>Table_hqolymsql14p_BridgeInventoryLocation_BRIDGEUNDERLOCATIONS[[#This Row],[VCMIN_Inches]]-3</f>
        <v>196</v>
      </c>
      <c r="AB1996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1997" spans="1:28" x14ac:dyDescent="0.3">
      <c r="A1997">
        <v>1996</v>
      </c>
      <c r="B1997" t="s">
        <v>2034</v>
      </c>
      <c r="C1997" t="s">
        <v>2035</v>
      </c>
      <c r="D1997" t="s">
        <v>2314</v>
      </c>
      <c r="E1997">
        <v>0.53900000000000003</v>
      </c>
      <c r="G1997">
        <v>0</v>
      </c>
      <c r="H1997" t="s">
        <v>2842</v>
      </c>
      <c r="I1997">
        <v>0.54</v>
      </c>
      <c r="J1997" t="s">
        <v>34</v>
      </c>
      <c r="K1997">
        <v>47.593770999999997</v>
      </c>
      <c r="L1997">
        <v>-122.320081</v>
      </c>
      <c r="M1997" t="s">
        <v>4789</v>
      </c>
      <c r="N1997" t="s">
        <v>987</v>
      </c>
      <c r="O1997" t="s">
        <v>113</v>
      </c>
      <c r="P1997">
        <v>1245</v>
      </c>
      <c r="Q1997">
        <v>1606</v>
      </c>
      <c r="R1997">
        <v>1606</v>
      </c>
      <c r="S1997">
        <v>1606</v>
      </c>
      <c r="T1997">
        <v>1606</v>
      </c>
      <c r="W1997">
        <v>9999</v>
      </c>
      <c r="X1997" t="s">
        <v>89</v>
      </c>
      <c r="Y1997">
        <v>1</v>
      </c>
      <c r="Z1997">
        <f>ROUND(Table_hqolymsql14p_BridgeInventoryLocation_BRIDGEUNDERLOCATIONS[[#This Row],[VCMIN]] / 100, 0) * 12 + MOD(Table_hqolymsql14p_BridgeInventoryLocation_BRIDGEUNDERLOCATIONS[[#This Row],[VCMIN]], 100)</f>
        <v>198</v>
      </c>
      <c r="AA1997">
        <f>Table_hqolymsql14p_BridgeInventoryLocation_BRIDGEUNDERLOCATIONS[[#This Row],[VCMIN_Inches]]-3</f>
        <v>195</v>
      </c>
      <c r="AB199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1998" spans="1:28" x14ac:dyDescent="0.3">
      <c r="A1998">
        <v>1997</v>
      </c>
      <c r="B1998" t="s">
        <v>4790</v>
      </c>
      <c r="C1998" t="s">
        <v>4791</v>
      </c>
      <c r="D1998" t="s">
        <v>2314</v>
      </c>
      <c r="E1998">
        <v>6.0000000000000001E-3</v>
      </c>
      <c r="G1998">
        <v>0</v>
      </c>
      <c r="H1998" t="s">
        <v>4627</v>
      </c>
      <c r="I1998">
        <v>0.01</v>
      </c>
      <c r="J1998" t="s">
        <v>34</v>
      </c>
      <c r="K1998">
        <v>46.711854000000002</v>
      </c>
      <c r="L1998">
        <v>-122.97546800000001</v>
      </c>
      <c r="M1998" t="s">
        <v>4792</v>
      </c>
      <c r="N1998" t="s">
        <v>113</v>
      </c>
      <c r="O1998" t="s">
        <v>4793</v>
      </c>
      <c r="P1998">
        <v>94</v>
      </c>
      <c r="Q1998">
        <v>1405</v>
      </c>
      <c r="R1998">
        <v>1405</v>
      </c>
      <c r="S1998">
        <v>1405</v>
      </c>
      <c r="T1998">
        <v>1405</v>
      </c>
      <c r="W1998">
        <v>9999</v>
      </c>
      <c r="X1998" t="s">
        <v>38</v>
      </c>
      <c r="Y1998">
        <v>1</v>
      </c>
      <c r="Z1998">
        <f>ROUND(Table_hqolymsql14p_BridgeInventoryLocation_BRIDGEUNDERLOCATIONS[[#This Row],[VCMIN]] / 100, 0) * 12 + MOD(Table_hqolymsql14p_BridgeInventoryLocation_BRIDGEUNDERLOCATIONS[[#This Row],[VCMIN]], 100)</f>
        <v>173</v>
      </c>
      <c r="AA1998">
        <f>Table_hqolymsql14p_BridgeInventoryLocation_BRIDGEUNDERLOCATIONS[[#This Row],[VCMIN_Inches]]-3</f>
        <v>170</v>
      </c>
      <c r="AB1998">
        <f>(TRUNC((Table_hqolymsql14p_BridgeInventoryLocation_BRIDGEUNDERLOCATIONS[[#This Row],[Reported Inches]]/12))*100) + MOD(Table_hqolymsql14p_BridgeInventoryLocation_BRIDGEUNDERLOCATIONS[[#This Row],[Reported Inches]], 12)</f>
        <v>1402</v>
      </c>
    </row>
    <row r="1999" spans="1:28" x14ac:dyDescent="0.3">
      <c r="A1999">
        <v>1998</v>
      </c>
      <c r="B1999" t="s">
        <v>108</v>
      </c>
      <c r="C1999" t="s">
        <v>109</v>
      </c>
      <c r="D1999" t="s">
        <v>2314</v>
      </c>
      <c r="E1999">
        <v>4.3499999999999996</v>
      </c>
      <c r="G1999">
        <v>0</v>
      </c>
      <c r="H1999" t="s">
        <v>2894</v>
      </c>
      <c r="I1999">
        <v>169.64</v>
      </c>
      <c r="J1999" t="s">
        <v>34</v>
      </c>
      <c r="K1999">
        <v>47.664959000000003</v>
      </c>
      <c r="L1999">
        <v>-122.322033</v>
      </c>
      <c r="M1999" t="s">
        <v>4794</v>
      </c>
      <c r="N1999" t="s">
        <v>112</v>
      </c>
      <c r="O1999" t="s">
        <v>113</v>
      </c>
      <c r="P1999">
        <v>241</v>
      </c>
      <c r="Q1999">
        <v>1508</v>
      </c>
      <c r="R1999">
        <v>1505</v>
      </c>
      <c r="S1999">
        <v>1508</v>
      </c>
      <c r="T1999">
        <v>1505</v>
      </c>
      <c r="W1999">
        <v>9999</v>
      </c>
      <c r="X1999" t="s">
        <v>89</v>
      </c>
      <c r="Y1999">
        <v>1</v>
      </c>
      <c r="Z1999">
        <f>ROUND(Table_hqolymsql14p_BridgeInventoryLocation_BRIDGEUNDERLOCATIONS[[#This Row],[VCMIN]] / 100, 0) * 12 + MOD(Table_hqolymsql14p_BridgeInventoryLocation_BRIDGEUNDERLOCATIONS[[#This Row],[VCMIN]], 100)</f>
        <v>185</v>
      </c>
      <c r="AA1999">
        <f>Table_hqolymsql14p_BridgeInventoryLocation_BRIDGEUNDERLOCATIONS[[#This Row],[VCMIN_Inches]]-3</f>
        <v>182</v>
      </c>
      <c r="AB1999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2000" spans="1:28" x14ac:dyDescent="0.3">
      <c r="A2000">
        <v>1999</v>
      </c>
      <c r="B2000" t="s">
        <v>1844</v>
      </c>
      <c r="C2000" t="s">
        <v>1845</v>
      </c>
      <c r="D2000" t="s">
        <v>2314</v>
      </c>
      <c r="E2000">
        <v>151.24</v>
      </c>
      <c r="G2000">
        <v>0</v>
      </c>
      <c r="H2000" t="s">
        <v>110</v>
      </c>
      <c r="I2000">
        <v>151.18</v>
      </c>
      <c r="J2000" t="s">
        <v>34</v>
      </c>
      <c r="K2000">
        <v>47.419989999999999</v>
      </c>
      <c r="L2000">
        <v>-122.28728700000001</v>
      </c>
      <c r="M2000" t="s">
        <v>1846</v>
      </c>
      <c r="N2000" t="s">
        <v>1847</v>
      </c>
      <c r="O2000" t="s">
        <v>113</v>
      </c>
      <c r="P2000">
        <v>515</v>
      </c>
      <c r="Q2000">
        <v>1907</v>
      </c>
      <c r="R2000">
        <v>1906</v>
      </c>
      <c r="S2000">
        <v>1907</v>
      </c>
      <c r="T2000">
        <v>1906</v>
      </c>
      <c r="U2000">
        <v>2102</v>
      </c>
      <c r="V2000">
        <v>1908</v>
      </c>
      <c r="W2000">
        <v>9999</v>
      </c>
      <c r="X2000" t="s">
        <v>38</v>
      </c>
      <c r="Y2000">
        <v>1</v>
      </c>
      <c r="Z2000">
        <f>ROUND(Table_hqolymsql14p_BridgeInventoryLocation_BRIDGEUNDERLOCATIONS[[#This Row],[VCMIN]] / 100, 0) * 12 + MOD(Table_hqolymsql14p_BridgeInventoryLocation_BRIDGEUNDERLOCATIONS[[#This Row],[VCMIN]], 100)</f>
        <v>234</v>
      </c>
      <c r="AA2000">
        <f>Table_hqolymsql14p_BridgeInventoryLocation_BRIDGEUNDERLOCATIONS[[#This Row],[VCMIN_Inches]]-3</f>
        <v>231</v>
      </c>
      <c r="AB2000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2001" spans="1:28" x14ac:dyDescent="0.3">
      <c r="A2001">
        <v>2000</v>
      </c>
      <c r="B2001" t="s">
        <v>4129</v>
      </c>
      <c r="C2001" t="s">
        <v>4130</v>
      </c>
      <c r="D2001" t="s">
        <v>2314</v>
      </c>
      <c r="E2001">
        <v>0.23</v>
      </c>
      <c r="G2001">
        <v>0</v>
      </c>
      <c r="H2001" t="s">
        <v>4795</v>
      </c>
      <c r="I2001">
        <v>0.23</v>
      </c>
      <c r="J2001" t="s">
        <v>34</v>
      </c>
      <c r="K2001">
        <v>46.231892999999999</v>
      </c>
      <c r="L2001">
        <v>-119.131817</v>
      </c>
      <c r="M2001" t="s">
        <v>4796</v>
      </c>
      <c r="N2001" t="s">
        <v>1795</v>
      </c>
      <c r="O2001" t="s">
        <v>4133</v>
      </c>
      <c r="P2001">
        <v>233</v>
      </c>
      <c r="Q2001">
        <v>1500</v>
      </c>
      <c r="R2001">
        <v>1409</v>
      </c>
      <c r="S2001">
        <v>1500</v>
      </c>
      <c r="T2001">
        <v>1409</v>
      </c>
      <c r="W2001">
        <v>9999</v>
      </c>
      <c r="X2001" t="s">
        <v>38</v>
      </c>
      <c r="Y2001">
        <v>1</v>
      </c>
      <c r="Z2001">
        <f>ROUND(Table_hqolymsql14p_BridgeInventoryLocation_BRIDGEUNDERLOCATIONS[[#This Row],[VCMIN]] / 100, 0) * 12 + MOD(Table_hqolymsql14p_BridgeInventoryLocation_BRIDGEUNDERLOCATIONS[[#This Row],[VCMIN]], 100)</f>
        <v>177</v>
      </c>
      <c r="AA2001">
        <f>Table_hqolymsql14p_BridgeInventoryLocation_BRIDGEUNDERLOCATIONS[[#This Row],[VCMIN_Inches]]-3</f>
        <v>174</v>
      </c>
      <c r="AB2001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2002" spans="1:28" x14ac:dyDescent="0.3">
      <c r="A2002">
        <v>2001</v>
      </c>
      <c r="B2002" t="s">
        <v>1914</v>
      </c>
      <c r="C2002" t="s">
        <v>1915</v>
      </c>
      <c r="D2002" t="s">
        <v>2314</v>
      </c>
      <c r="E2002">
        <v>0.38</v>
      </c>
      <c r="G2002">
        <v>0</v>
      </c>
      <c r="H2002" t="s">
        <v>4797</v>
      </c>
      <c r="I2002">
        <v>0.38</v>
      </c>
      <c r="J2002" t="s">
        <v>34</v>
      </c>
      <c r="K2002">
        <v>47.713622000000001</v>
      </c>
      <c r="L2002">
        <v>-122.327144</v>
      </c>
      <c r="M2002" t="s">
        <v>4798</v>
      </c>
      <c r="N2002" t="s">
        <v>1917</v>
      </c>
      <c r="O2002" t="s">
        <v>113</v>
      </c>
      <c r="P2002">
        <v>312</v>
      </c>
      <c r="Q2002">
        <v>1710</v>
      </c>
      <c r="R2002">
        <v>1710</v>
      </c>
      <c r="S2002">
        <v>1710</v>
      </c>
      <c r="T2002">
        <v>1710</v>
      </c>
      <c r="W2002">
        <v>9999</v>
      </c>
      <c r="X2002" t="s">
        <v>89</v>
      </c>
      <c r="Y2002">
        <v>1</v>
      </c>
      <c r="Z2002">
        <f>ROUND(Table_hqolymsql14p_BridgeInventoryLocation_BRIDGEUNDERLOCATIONS[[#This Row],[VCMIN]] / 100, 0) * 12 + MOD(Table_hqolymsql14p_BridgeInventoryLocation_BRIDGEUNDERLOCATIONS[[#This Row],[VCMIN]], 100)</f>
        <v>214</v>
      </c>
      <c r="AA2002">
        <f>Table_hqolymsql14p_BridgeInventoryLocation_BRIDGEUNDERLOCATIONS[[#This Row],[VCMIN_Inches]]-3</f>
        <v>211</v>
      </c>
      <c r="AB2002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2003" spans="1:28" x14ac:dyDescent="0.3">
      <c r="A2003">
        <v>2002</v>
      </c>
      <c r="B2003" t="s">
        <v>4799</v>
      </c>
      <c r="C2003" t="s">
        <v>4800</v>
      </c>
      <c r="D2003" t="s">
        <v>2314</v>
      </c>
      <c r="E2003">
        <v>359.64</v>
      </c>
      <c r="G2003">
        <v>0</v>
      </c>
      <c r="H2003" t="s">
        <v>104</v>
      </c>
      <c r="I2003">
        <v>361.38</v>
      </c>
      <c r="J2003" t="s">
        <v>34</v>
      </c>
      <c r="K2003">
        <v>47.056668000000002</v>
      </c>
      <c r="L2003">
        <v>-123.012942</v>
      </c>
      <c r="M2003" t="s">
        <v>3114</v>
      </c>
      <c r="N2003" t="s">
        <v>1535</v>
      </c>
      <c r="O2003" t="s">
        <v>107</v>
      </c>
      <c r="P2003">
        <v>186</v>
      </c>
      <c r="Q2003">
        <v>1803</v>
      </c>
      <c r="R2003">
        <v>1803</v>
      </c>
      <c r="S2003">
        <v>1803</v>
      </c>
      <c r="T2003">
        <v>1803</v>
      </c>
      <c r="W2003">
        <v>9999</v>
      </c>
      <c r="X2003" t="s">
        <v>38</v>
      </c>
      <c r="Y2003">
        <v>1</v>
      </c>
      <c r="Z2003">
        <f>ROUND(Table_hqolymsql14p_BridgeInventoryLocation_BRIDGEUNDERLOCATIONS[[#This Row],[VCMIN]] / 100, 0) * 12 + MOD(Table_hqolymsql14p_BridgeInventoryLocation_BRIDGEUNDERLOCATIONS[[#This Row],[VCMIN]], 100)</f>
        <v>219</v>
      </c>
      <c r="AA2003">
        <f>Table_hqolymsql14p_BridgeInventoryLocation_BRIDGEUNDERLOCATIONS[[#This Row],[VCMIN_Inches]]-3</f>
        <v>216</v>
      </c>
      <c r="AB2003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2004" spans="1:28" x14ac:dyDescent="0.3">
      <c r="A2004">
        <v>2003</v>
      </c>
      <c r="B2004" t="s">
        <v>180</v>
      </c>
      <c r="C2004" t="s">
        <v>181</v>
      </c>
      <c r="D2004" t="s">
        <v>2314</v>
      </c>
      <c r="E2004">
        <v>0.21</v>
      </c>
      <c r="G2004">
        <v>0</v>
      </c>
      <c r="H2004" t="s">
        <v>4801</v>
      </c>
      <c r="I2004">
        <v>0.21</v>
      </c>
      <c r="J2004" t="s">
        <v>34</v>
      </c>
      <c r="K2004">
        <v>47.571294000000002</v>
      </c>
      <c r="L2004">
        <v>-122.321477</v>
      </c>
      <c r="M2004" t="s">
        <v>3602</v>
      </c>
      <c r="N2004" t="s">
        <v>70</v>
      </c>
      <c r="O2004" t="s">
        <v>183</v>
      </c>
      <c r="P2004">
        <v>1664</v>
      </c>
      <c r="Q2004">
        <v>3500</v>
      </c>
      <c r="R2004">
        <v>3500</v>
      </c>
      <c r="S2004">
        <v>3500</v>
      </c>
      <c r="T2004">
        <v>3500</v>
      </c>
      <c r="W2004">
        <v>9999</v>
      </c>
      <c r="X2004" t="s">
        <v>32</v>
      </c>
      <c r="Y2004">
        <v>1</v>
      </c>
      <c r="Z2004">
        <f>ROUND(Table_hqolymsql14p_BridgeInventoryLocation_BRIDGEUNDERLOCATIONS[[#This Row],[VCMIN]] / 100, 0) * 12 + MOD(Table_hqolymsql14p_BridgeInventoryLocation_BRIDGEUNDERLOCATIONS[[#This Row],[VCMIN]], 100)</f>
        <v>420</v>
      </c>
      <c r="AA2004">
        <f>Table_hqolymsql14p_BridgeInventoryLocation_BRIDGEUNDERLOCATIONS[[#This Row],[VCMIN_Inches]]-3</f>
        <v>417</v>
      </c>
      <c r="AB2004">
        <f>(TRUNC((Table_hqolymsql14p_BridgeInventoryLocation_BRIDGEUNDERLOCATIONS[[#This Row],[Reported Inches]]/12))*100) + MOD(Table_hqolymsql14p_BridgeInventoryLocation_BRIDGEUNDERLOCATIONS[[#This Row],[Reported Inches]], 12)</f>
        <v>3409</v>
      </c>
    </row>
    <row r="2005" spans="1:28" x14ac:dyDescent="0.3">
      <c r="A2005">
        <v>2004</v>
      </c>
      <c r="B2005" t="s">
        <v>2127</v>
      </c>
      <c r="C2005" t="s">
        <v>2128</v>
      </c>
      <c r="D2005" t="s">
        <v>2314</v>
      </c>
      <c r="E2005">
        <v>0.316</v>
      </c>
      <c r="G2005">
        <v>0</v>
      </c>
      <c r="H2005" t="s">
        <v>4802</v>
      </c>
      <c r="I2005">
        <v>0.32</v>
      </c>
      <c r="J2005" t="s">
        <v>34</v>
      </c>
      <c r="K2005">
        <v>47.619844999999998</v>
      </c>
      <c r="L2005">
        <v>-117.502696</v>
      </c>
      <c r="M2005" t="s">
        <v>4803</v>
      </c>
      <c r="N2005" t="s">
        <v>2130</v>
      </c>
      <c r="O2005" t="s">
        <v>37</v>
      </c>
      <c r="P2005">
        <v>213</v>
      </c>
      <c r="Q2005">
        <v>1707</v>
      </c>
      <c r="R2005">
        <v>1707</v>
      </c>
      <c r="S2005">
        <v>1707</v>
      </c>
      <c r="T2005">
        <v>1707</v>
      </c>
      <c r="W2005">
        <v>9999</v>
      </c>
      <c r="X2005" t="s">
        <v>32</v>
      </c>
      <c r="Y2005">
        <v>1</v>
      </c>
      <c r="Z2005">
        <f>ROUND(Table_hqolymsql14p_BridgeInventoryLocation_BRIDGEUNDERLOCATIONS[[#This Row],[VCMIN]] / 100, 0) * 12 + MOD(Table_hqolymsql14p_BridgeInventoryLocation_BRIDGEUNDERLOCATIONS[[#This Row],[VCMIN]], 100)</f>
        <v>211</v>
      </c>
      <c r="AA2005">
        <f>Table_hqolymsql14p_BridgeInventoryLocation_BRIDGEUNDERLOCATIONS[[#This Row],[VCMIN_Inches]]-3</f>
        <v>208</v>
      </c>
      <c r="AB2005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2006" spans="1:28" x14ac:dyDescent="0.3">
      <c r="A2006">
        <v>2005</v>
      </c>
      <c r="B2006" t="s">
        <v>2506</v>
      </c>
      <c r="C2006" t="s">
        <v>2507</v>
      </c>
      <c r="D2006" t="s">
        <v>2314</v>
      </c>
      <c r="E2006">
        <v>2.1000000000000001E-2</v>
      </c>
      <c r="G2006">
        <v>0</v>
      </c>
      <c r="H2006" t="s">
        <v>4804</v>
      </c>
      <c r="I2006">
        <v>0.02</v>
      </c>
      <c r="J2006" t="s">
        <v>34</v>
      </c>
      <c r="K2006">
        <v>47.610047000000002</v>
      </c>
      <c r="L2006">
        <v>-122.188214</v>
      </c>
      <c r="M2006" t="s">
        <v>4805</v>
      </c>
      <c r="N2006" t="s">
        <v>2509</v>
      </c>
      <c r="O2006" t="s">
        <v>101</v>
      </c>
      <c r="P2006">
        <v>260</v>
      </c>
      <c r="Q2006">
        <v>1601</v>
      </c>
      <c r="R2006">
        <v>1601</v>
      </c>
      <c r="S2006">
        <v>1601</v>
      </c>
      <c r="T2006">
        <v>1601</v>
      </c>
      <c r="W2006">
        <v>9999</v>
      </c>
      <c r="X2006" t="s">
        <v>239</v>
      </c>
      <c r="Y2006">
        <v>1</v>
      </c>
      <c r="Z2006">
        <f>ROUND(Table_hqolymsql14p_BridgeInventoryLocation_BRIDGEUNDERLOCATIONS[[#This Row],[VCMIN]] / 100, 0) * 12 + MOD(Table_hqolymsql14p_BridgeInventoryLocation_BRIDGEUNDERLOCATIONS[[#This Row],[VCMIN]], 100)</f>
        <v>193</v>
      </c>
      <c r="AA2006">
        <f>Table_hqolymsql14p_BridgeInventoryLocation_BRIDGEUNDERLOCATIONS[[#This Row],[VCMIN_Inches]]-3</f>
        <v>190</v>
      </c>
      <c r="AB2006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007" spans="1:28" x14ac:dyDescent="0.3">
      <c r="A2007">
        <v>2006</v>
      </c>
      <c r="B2007" t="s">
        <v>1536</v>
      </c>
      <c r="C2007" t="s">
        <v>1537</v>
      </c>
      <c r="D2007" t="s">
        <v>2314</v>
      </c>
      <c r="E2007">
        <v>4.9320000000000004</v>
      </c>
      <c r="G2007">
        <v>0</v>
      </c>
      <c r="H2007" t="s">
        <v>145</v>
      </c>
      <c r="I2007">
        <v>3.74</v>
      </c>
      <c r="J2007" t="s">
        <v>34</v>
      </c>
      <c r="K2007">
        <v>48.011253000000004</v>
      </c>
      <c r="L2007">
        <v>-122.19034499999999</v>
      </c>
      <c r="M2007" t="s">
        <v>1538</v>
      </c>
      <c r="N2007" t="s">
        <v>1539</v>
      </c>
      <c r="O2007" t="s">
        <v>1540</v>
      </c>
      <c r="P2007">
        <v>64</v>
      </c>
      <c r="Q2007">
        <v>1710</v>
      </c>
      <c r="R2007">
        <v>1609</v>
      </c>
      <c r="S2007">
        <v>1710</v>
      </c>
      <c r="T2007">
        <v>1609</v>
      </c>
      <c r="U2007">
        <v>1505</v>
      </c>
      <c r="V2007">
        <v>1505</v>
      </c>
      <c r="W2007">
        <v>9999</v>
      </c>
      <c r="X2007" t="s">
        <v>38</v>
      </c>
      <c r="Y2007">
        <v>1</v>
      </c>
      <c r="Z2007">
        <f>ROUND(Table_hqolymsql14p_BridgeInventoryLocation_BRIDGEUNDERLOCATIONS[[#This Row],[VCMIN]] / 100, 0) * 12 + MOD(Table_hqolymsql14p_BridgeInventoryLocation_BRIDGEUNDERLOCATIONS[[#This Row],[VCMIN]], 100)</f>
        <v>201</v>
      </c>
      <c r="AA2007">
        <f>Table_hqolymsql14p_BridgeInventoryLocation_BRIDGEUNDERLOCATIONS[[#This Row],[VCMIN_Inches]]-3</f>
        <v>198</v>
      </c>
      <c r="AB200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008" spans="1:28" x14ac:dyDescent="0.3">
      <c r="A2008">
        <v>2007</v>
      </c>
      <c r="B2008" t="s">
        <v>2110</v>
      </c>
      <c r="C2008" t="s">
        <v>2111</v>
      </c>
      <c r="D2008" t="s">
        <v>2314</v>
      </c>
      <c r="E2008">
        <v>0.14000000000000001</v>
      </c>
      <c r="G2008">
        <v>0</v>
      </c>
      <c r="H2008" t="s">
        <v>4806</v>
      </c>
      <c r="I2008">
        <v>0.14000000000000001</v>
      </c>
      <c r="J2008" t="s">
        <v>34</v>
      </c>
      <c r="K2008">
        <v>47.734068999999998</v>
      </c>
      <c r="L2008">
        <v>-122.324516</v>
      </c>
      <c r="M2008" t="s">
        <v>4807</v>
      </c>
      <c r="N2008" t="s">
        <v>2113</v>
      </c>
      <c r="O2008" t="s">
        <v>113</v>
      </c>
      <c r="P2008">
        <v>249</v>
      </c>
      <c r="Q2008">
        <v>1600</v>
      </c>
      <c r="R2008">
        <v>1600</v>
      </c>
      <c r="S2008">
        <v>1600</v>
      </c>
      <c r="T2008">
        <v>1600</v>
      </c>
      <c r="W2008">
        <v>9999</v>
      </c>
      <c r="X2008" t="s">
        <v>89</v>
      </c>
      <c r="Y2008">
        <v>1</v>
      </c>
      <c r="Z2008">
        <f>ROUND(Table_hqolymsql14p_BridgeInventoryLocation_BRIDGEUNDERLOCATIONS[[#This Row],[VCMIN]] / 100, 0) * 12 + MOD(Table_hqolymsql14p_BridgeInventoryLocation_BRIDGEUNDERLOCATIONS[[#This Row],[VCMIN]], 100)</f>
        <v>192</v>
      </c>
      <c r="AA2008">
        <f>Table_hqolymsql14p_BridgeInventoryLocation_BRIDGEUNDERLOCATIONS[[#This Row],[VCMIN_Inches]]-3</f>
        <v>189</v>
      </c>
      <c r="AB2008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009" spans="1:28" x14ac:dyDescent="0.3">
      <c r="A2009">
        <v>2008</v>
      </c>
      <c r="B2009" t="s">
        <v>2532</v>
      </c>
      <c r="C2009" t="s">
        <v>2533</v>
      </c>
      <c r="D2009" t="s">
        <v>2314</v>
      </c>
      <c r="E2009">
        <v>228.94</v>
      </c>
      <c r="G2009">
        <v>0</v>
      </c>
      <c r="H2009" t="s">
        <v>33</v>
      </c>
      <c r="I2009">
        <v>231.23</v>
      </c>
      <c r="J2009" t="s">
        <v>34</v>
      </c>
      <c r="K2009">
        <v>47.211106000000001</v>
      </c>
      <c r="L2009">
        <v>-118.226443</v>
      </c>
      <c r="M2009" t="s">
        <v>2534</v>
      </c>
      <c r="N2009" t="s">
        <v>2535</v>
      </c>
      <c r="O2009" t="s">
        <v>37</v>
      </c>
      <c r="P2009">
        <v>225</v>
      </c>
      <c r="Q2009">
        <v>1506</v>
      </c>
      <c r="R2009">
        <v>1506</v>
      </c>
      <c r="S2009">
        <v>1506</v>
      </c>
      <c r="T2009">
        <v>1506</v>
      </c>
      <c r="U2009">
        <v>1504</v>
      </c>
      <c r="V2009">
        <v>1503</v>
      </c>
      <c r="W2009">
        <v>9999</v>
      </c>
      <c r="X2009" t="s">
        <v>38</v>
      </c>
      <c r="Y2009">
        <v>1</v>
      </c>
      <c r="Z2009">
        <f>ROUND(Table_hqolymsql14p_BridgeInventoryLocation_BRIDGEUNDERLOCATIONS[[#This Row],[VCMIN]] / 100, 0) * 12 + MOD(Table_hqolymsql14p_BridgeInventoryLocation_BRIDGEUNDERLOCATIONS[[#This Row],[VCMIN]], 100)</f>
        <v>186</v>
      </c>
      <c r="AA2009">
        <f>Table_hqolymsql14p_BridgeInventoryLocation_BRIDGEUNDERLOCATIONS[[#This Row],[VCMIN_Inches]]-3</f>
        <v>183</v>
      </c>
      <c r="AB2009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2010" spans="1:28" x14ac:dyDescent="0.3">
      <c r="A2010">
        <v>2009</v>
      </c>
      <c r="B2010" t="s">
        <v>405</v>
      </c>
      <c r="C2010" t="s">
        <v>406</v>
      </c>
      <c r="D2010" t="s">
        <v>2314</v>
      </c>
      <c r="E2010">
        <v>0.114</v>
      </c>
      <c r="G2010">
        <v>0</v>
      </c>
      <c r="H2010" t="s">
        <v>4808</v>
      </c>
      <c r="I2010">
        <v>0.11</v>
      </c>
      <c r="J2010" t="s">
        <v>34</v>
      </c>
      <c r="K2010">
        <v>47.573273999999998</v>
      </c>
      <c r="L2010">
        <v>-122.318506</v>
      </c>
      <c r="M2010" t="s">
        <v>4809</v>
      </c>
      <c r="N2010" t="s">
        <v>408</v>
      </c>
      <c r="O2010" t="s">
        <v>113</v>
      </c>
      <c r="P2010">
        <v>2885</v>
      </c>
      <c r="Q2010">
        <v>1701</v>
      </c>
      <c r="R2010">
        <v>1700</v>
      </c>
      <c r="S2010">
        <v>1701</v>
      </c>
      <c r="T2010">
        <v>1700</v>
      </c>
      <c r="W2010">
        <v>9999</v>
      </c>
      <c r="X2010" t="s">
        <v>645</v>
      </c>
      <c r="Y2010">
        <v>1</v>
      </c>
      <c r="Z2010">
        <f>ROUND(Table_hqolymsql14p_BridgeInventoryLocation_BRIDGEUNDERLOCATIONS[[#This Row],[VCMIN]] / 100, 0) * 12 + MOD(Table_hqolymsql14p_BridgeInventoryLocation_BRIDGEUNDERLOCATIONS[[#This Row],[VCMIN]], 100)</f>
        <v>204</v>
      </c>
      <c r="AA2010">
        <f>Table_hqolymsql14p_BridgeInventoryLocation_BRIDGEUNDERLOCATIONS[[#This Row],[VCMIN_Inches]]-3</f>
        <v>201</v>
      </c>
      <c r="AB2010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11" spans="1:28" x14ac:dyDescent="0.3">
      <c r="A2011">
        <v>2010</v>
      </c>
      <c r="B2011" t="s">
        <v>818</v>
      </c>
      <c r="C2011" t="s">
        <v>819</v>
      </c>
      <c r="D2011" t="s">
        <v>2314</v>
      </c>
      <c r="E2011">
        <v>134.66</v>
      </c>
      <c r="G2011">
        <v>0</v>
      </c>
      <c r="H2011" t="s">
        <v>110</v>
      </c>
      <c r="I2011">
        <v>134.6</v>
      </c>
      <c r="J2011" t="s">
        <v>34</v>
      </c>
      <c r="K2011">
        <v>47.238432000000003</v>
      </c>
      <c r="L2011">
        <v>-122.4166</v>
      </c>
      <c r="M2011" t="s">
        <v>820</v>
      </c>
      <c r="N2011" t="s">
        <v>821</v>
      </c>
      <c r="O2011" t="s">
        <v>113</v>
      </c>
      <c r="P2011">
        <v>374</v>
      </c>
      <c r="Q2011">
        <v>4800</v>
      </c>
      <c r="R2011">
        <v>4300</v>
      </c>
      <c r="S2011">
        <v>4800</v>
      </c>
      <c r="T2011">
        <v>4300</v>
      </c>
      <c r="U2011">
        <v>3910</v>
      </c>
      <c r="V2011">
        <v>3302</v>
      </c>
      <c r="W2011">
        <v>9999</v>
      </c>
      <c r="X2011" t="s">
        <v>38</v>
      </c>
      <c r="Y2011">
        <v>1</v>
      </c>
      <c r="Z2011">
        <f>ROUND(Table_hqolymsql14p_BridgeInventoryLocation_BRIDGEUNDERLOCATIONS[[#This Row],[VCMIN]] / 100, 0) * 12 + MOD(Table_hqolymsql14p_BridgeInventoryLocation_BRIDGEUNDERLOCATIONS[[#This Row],[VCMIN]], 100)</f>
        <v>516</v>
      </c>
      <c r="AA2011">
        <f>Table_hqolymsql14p_BridgeInventoryLocation_BRIDGEUNDERLOCATIONS[[#This Row],[VCMIN_Inches]]-3</f>
        <v>513</v>
      </c>
      <c r="AB2011">
        <f>(TRUNC((Table_hqolymsql14p_BridgeInventoryLocation_BRIDGEUNDERLOCATIONS[[#This Row],[Reported Inches]]/12))*100) + MOD(Table_hqolymsql14p_BridgeInventoryLocation_BRIDGEUNDERLOCATIONS[[#This Row],[Reported Inches]], 12)</f>
        <v>4209</v>
      </c>
    </row>
    <row r="2012" spans="1:28" x14ac:dyDescent="0.3">
      <c r="A2012">
        <v>2011</v>
      </c>
      <c r="B2012" t="s">
        <v>1489</v>
      </c>
      <c r="C2012" t="s">
        <v>1490</v>
      </c>
      <c r="D2012" t="s">
        <v>2314</v>
      </c>
      <c r="E2012">
        <v>0.251</v>
      </c>
      <c r="G2012">
        <v>0</v>
      </c>
      <c r="H2012" t="s">
        <v>4810</v>
      </c>
      <c r="I2012">
        <v>0.25</v>
      </c>
      <c r="J2012" t="s">
        <v>34</v>
      </c>
      <c r="K2012">
        <v>47.548329000000003</v>
      </c>
      <c r="L2012">
        <v>-122.312224</v>
      </c>
      <c r="M2012" t="s">
        <v>4811</v>
      </c>
      <c r="N2012" t="s">
        <v>1492</v>
      </c>
      <c r="O2012" t="s">
        <v>113</v>
      </c>
      <c r="P2012">
        <v>287</v>
      </c>
      <c r="Q2012">
        <v>1610</v>
      </c>
      <c r="R2012">
        <v>1610</v>
      </c>
      <c r="U2012">
        <v>1610</v>
      </c>
      <c r="V2012">
        <v>1610</v>
      </c>
      <c r="W2012">
        <v>9999</v>
      </c>
      <c r="X2012" t="s">
        <v>239</v>
      </c>
      <c r="Y2012">
        <v>1</v>
      </c>
      <c r="Z2012">
        <f>ROUND(Table_hqolymsql14p_BridgeInventoryLocation_BRIDGEUNDERLOCATIONS[[#This Row],[VCMIN]] / 100, 0) * 12 + MOD(Table_hqolymsql14p_BridgeInventoryLocation_BRIDGEUNDERLOCATIONS[[#This Row],[VCMIN]], 100)</f>
        <v>202</v>
      </c>
      <c r="AA2012">
        <f>Table_hqolymsql14p_BridgeInventoryLocation_BRIDGEUNDERLOCATIONS[[#This Row],[VCMIN_Inches]]-3</f>
        <v>199</v>
      </c>
      <c r="AB201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13" spans="1:28" x14ac:dyDescent="0.3">
      <c r="A2013">
        <v>2012</v>
      </c>
      <c r="B2013" t="s">
        <v>600</v>
      </c>
      <c r="C2013" t="s">
        <v>601</v>
      </c>
      <c r="D2013" t="s">
        <v>2314</v>
      </c>
      <c r="E2013">
        <v>0.54</v>
      </c>
      <c r="G2013">
        <v>0</v>
      </c>
      <c r="H2013" t="s">
        <v>3391</v>
      </c>
      <c r="I2013">
        <v>0.54</v>
      </c>
      <c r="J2013" t="s">
        <v>34</v>
      </c>
      <c r="K2013">
        <v>47.580751999999997</v>
      </c>
      <c r="L2013">
        <v>-122.177762</v>
      </c>
      <c r="M2013" t="s">
        <v>4812</v>
      </c>
      <c r="N2013" t="s">
        <v>603</v>
      </c>
      <c r="O2013" t="s">
        <v>604</v>
      </c>
      <c r="P2013">
        <v>617</v>
      </c>
      <c r="Q2013">
        <v>2006</v>
      </c>
      <c r="R2013">
        <v>2006</v>
      </c>
      <c r="U2013">
        <v>2006</v>
      </c>
      <c r="V2013">
        <v>2006</v>
      </c>
      <c r="W2013">
        <v>9999</v>
      </c>
      <c r="X2013" t="s">
        <v>32</v>
      </c>
      <c r="Y2013">
        <v>1</v>
      </c>
      <c r="Z2013">
        <f>ROUND(Table_hqolymsql14p_BridgeInventoryLocation_BRIDGEUNDERLOCATIONS[[#This Row],[VCMIN]] / 100, 0) * 12 + MOD(Table_hqolymsql14p_BridgeInventoryLocation_BRIDGEUNDERLOCATIONS[[#This Row],[VCMIN]], 100)</f>
        <v>246</v>
      </c>
      <c r="AA2013">
        <f>Table_hqolymsql14p_BridgeInventoryLocation_BRIDGEUNDERLOCATIONS[[#This Row],[VCMIN_Inches]]-3</f>
        <v>243</v>
      </c>
      <c r="AB2013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2014" spans="1:28" x14ac:dyDescent="0.3">
      <c r="A2014">
        <v>2013</v>
      </c>
      <c r="B2014" t="s">
        <v>1322</v>
      </c>
      <c r="C2014" t="s">
        <v>1323</v>
      </c>
      <c r="D2014" t="s">
        <v>2314</v>
      </c>
      <c r="E2014">
        <v>0.1</v>
      </c>
      <c r="G2014">
        <v>0</v>
      </c>
      <c r="H2014" t="s">
        <v>1324</v>
      </c>
      <c r="I2014">
        <v>0.1</v>
      </c>
      <c r="J2014" t="s">
        <v>34</v>
      </c>
      <c r="K2014">
        <v>46.605198000000001</v>
      </c>
      <c r="L2014">
        <v>-120.48498499999999</v>
      </c>
      <c r="M2014" t="s">
        <v>1325</v>
      </c>
      <c r="N2014" t="s">
        <v>1326</v>
      </c>
      <c r="O2014" t="s">
        <v>1327</v>
      </c>
      <c r="P2014">
        <v>175</v>
      </c>
      <c r="Q2014">
        <v>1602</v>
      </c>
      <c r="R2014">
        <v>1602</v>
      </c>
      <c r="S2014">
        <v>1602</v>
      </c>
      <c r="T2014">
        <v>1602</v>
      </c>
      <c r="U2014">
        <v>1600</v>
      </c>
      <c r="V2014">
        <v>1600</v>
      </c>
      <c r="W2014">
        <v>9999</v>
      </c>
      <c r="X2014" t="s">
        <v>38</v>
      </c>
      <c r="Y2014">
        <v>1</v>
      </c>
      <c r="Z2014">
        <f>ROUND(Table_hqolymsql14p_BridgeInventoryLocation_BRIDGEUNDERLOCATIONS[[#This Row],[VCMIN]] / 100, 0) * 12 + MOD(Table_hqolymsql14p_BridgeInventoryLocation_BRIDGEUNDERLOCATIONS[[#This Row],[VCMIN]], 100)</f>
        <v>194</v>
      </c>
      <c r="AA2014">
        <f>Table_hqolymsql14p_BridgeInventoryLocation_BRIDGEUNDERLOCATIONS[[#This Row],[VCMIN_Inches]]-3</f>
        <v>191</v>
      </c>
      <c r="AB2014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015" spans="1:28" x14ac:dyDescent="0.3">
      <c r="A2015">
        <v>2014</v>
      </c>
      <c r="B2015" t="s">
        <v>4813</v>
      </c>
      <c r="C2015" t="s">
        <v>4814</v>
      </c>
      <c r="D2015" t="s">
        <v>2314</v>
      </c>
      <c r="E2015">
        <v>5.9189999999999996</v>
      </c>
      <c r="G2015">
        <v>0</v>
      </c>
      <c r="H2015" t="s">
        <v>2874</v>
      </c>
      <c r="I2015">
        <v>5.93</v>
      </c>
      <c r="J2015" t="s">
        <v>34</v>
      </c>
      <c r="K2015">
        <v>46.069085000000001</v>
      </c>
      <c r="L2015">
        <v>-118.353251</v>
      </c>
      <c r="M2015" t="s">
        <v>4815</v>
      </c>
      <c r="N2015" t="s">
        <v>2262</v>
      </c>
      <c r="O2015" t="s">
        <v>4816</v>
      </c>
      <c r="P2015">
        <v>54</v>
      </c>
      <c r="Q2015">
        <v>1401</v>
      </c>
      <c r="R2015">
        <v>1401</v>
      </c>
      <c r="S2015">
        <v>1401</v>
      </c>
      <c r="T2015">
        <v>1401</v>
      </c>
      <c r="W2015">
        <v>9999</v>
      </c>
      <c r="X2015" t="s">
        <v>38</v>
      </c>
      <c r="Y2015">
        <v>1</v>
      </c>
      <c r="Z2015">
        <f>ROUND(Table_hqolymsql14p_BridgeInventoryLocation_BRIDGEUNDERLOCATIONS[[#This Row],[VCMIN]] / 100, 0) * 12 + MOD(Table_hqolymsql14p_BridgeInventoryLocation_BRIDGEUNDERLOCATIONS[[#This Row],[VCMIN]], 100)</f>
        <v>169</v>
      </c>
      <c r="AA2015">
        <f>Table_hqolymsql14p_BridgeInventoryLocation_BRIDGEUNDERLOCATIONS[[#This Row],[VCMIN_Inches]]-3</f>
        <v>166</v>
      </c>
      <c r="AB2015">
        <f>(TRUNC((Table_hqolymsql14p_BridgeInventoryLocation_BRIDGEUNDERLOCATIONS[[#This Row],[Reported Inches]]/12))*100) + MOD(Table_hqolymsql14p_BridgeInventoryLocation_BRIDGEUNDERLOCATIONS[[#This Row],[Reported Inches]], 12)</f>
        <v>1310</v>
      </c>
    </row>
    <row r="2016" spans="1:28" x14ac:dyDescent="0.3">
      <c r="A2016">
        <v>2015</v>
      </c>
      <c r="B2016" t="s">
        <v>4817</v>
      </c>
      <c r="C2016" t="s">
        <v>4818</v>
      </c>
      <c r="D2016" t="s">
        <v>2314</v>
      </c>
      <c r="E2016">
        <v>7.65</v>
      </c>
      <c r="G2016">
        <v>0</v>
      </c>
      <c r="H2016" t="s">
        <v>4819</v>
      </c>
      <c r="I2016">
        <v>7.66</v>
      </c>
      <c r="J2016" t="s">
        <v>34</v>
      </c>
      <c r="K2016">
        <v>46.122861999999998</v>
      </c>
      <c r="L2016">
        <v>-122.92616200000001</v>
      </c>
      <c r="M2016" t="s">
        <v>4820</v>
      </c>
      <c r="N2016" t="s">
        <v>1574</v>
      </c>
      <c r="O2016" t="s">
        <v>4821</v>
      </c>
      <c r="P2016">
        <v>299</v>
      </c>
      <c r="Q2016">
        <v>2400</v>
      </c>
      <c r="R2016">
        <v>2309</v>
      </c>
      <c r="S2016">
        <v>2400</v>
      </c>
      <c r="T2016">
        <v>2309</v>
      </c>
      <c r="W2016">
        <v>9999</v>
      </c>
      <c r="X2016" t="s">
        <v>38</v>
      </c>
      <c r="Y2016">
        <v>1</v>
      </c>
      <c r="Z2016">
        <f>ROUND(Table_hqolymsql14p_BridgeInventoryLocation_BRIDGEUNDERLOCATIONS[[#This Row],[VCMIN]] / 100, 0) * 12 + MOD(Table_hqolymsql14p_BridgeInventoryLocation_BRIDGEUNDERLOCATIONS[[#This Row],[VCMIN]], 100)</f>
        <v>285</v>
      </c>
      <c r="AA2016">
        <f>Table_hqolymsql14p_BridgeInventoryLocation_BRIDGEUNDERLOCATIONS[[#This Row],[VCMIN_Inches]]-3</f>
        <v>282</v>
      </c>
      <c r="AB2016">
        <f>(TRUNC((Table_hqolymsql14p_BridgeInventoryLocation_BRIDGEUNDERLOCATIONS[[#This Row],[Reported Inches]]/12))*100) + MOD(Table_hqolymsql14p_BridgeInventoryLocation_BRIDGEUNDERLOCATIONS[[#This Row],[Reported Inches]], 12)</f>
        <v>2306</v>
      </c>
    </row>
    <row r="2017" spans="1:28" x14ac:dyDescent="0.3">
      <c r="A2017">
        <v>2016</v>
      </c>
      <c r="B2017" t="s">
        <v>4822</v>
      </c>
      <c r="C2017" t="s">
        <v>4823</v>
      </c>
      <c r="D2017" t="s">
        <v>2314</v>
      </c>
      <c r="E2017">
        <v>284.17</v>
      </c>
      <c r="G2017">
        <v>0</v>
      </c>
      <c r="H2017" t="s">
        <v>104</v>
      </c>
      <c r="I2017">
        <v>285.13</v>
      </c>
      <c r="J2017" t="s">
        <v>34</v>
      </c>
      <c r="K2017">
        <v>47.951926</v>
      </c>
      <c r="L2017">
        <v>-122.883731</v>
      </c>
      <c r="M2017" t="s">
        <v>4824</v>
      </c>
      <c r="N2017" t="s">
        <v>4825</v>
      </c>
      <c r="O2017" t="s">
        <v>107</v>
      </c>
      <c r="P2017">
        <v>263</v>
      </c>
      <c r="Q2017">
        <v>1802</v>
      </c>
      <c r="R2017">
        <v>1708</v>
      </c>
      <c r="S2017">
        <v>1802</v>
      </c>
      <c r="T2017">
        <v>1708</v>
      </c>
      <c r="W2017">
        <v>9999</v>
      </c>
      <c r="X2017" t="s">
        <v>38</v>
      </c>
      <c r="Y2017">
        <v>1</v>
      </c>
      <c r="Z2017">
        <f>ROUND(Table_hqolymsql14p_BridgeInventoryLocation_BRIDGEUNDERLOCATIONS[[#This Row],[VCMIN]] / 100, 0) * 12 + MOD(Table_hqolymsql14p_BridgeInventoryLocation_BRIDGEUNDERLOCATIONS[[#This Row],[VCMIN]], 100)</f>
        <v>212</v>
      </c>
      <c r="AA2017">
        <f>Table_hqolymsql14p_BridgeInventoryLocation_BRIDGEUNDERLOCATIONS[[#This Row],[VCMIN_Inches]]-3</f>
        <v>209</v>
      </c>
      <c r="AB2017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2018" spans="1:28" x14ac:dyDescent="0.3">
      <c r="A2018">
        <v>2017</v>
      </c>
      <c r="B2018" t="s">
        <v>944</v>
      </c>
      <c r="C2018" t="s">
        <v>945</v>
      </c>
      <c r="D2018" t="s">
        <v>2314</v>
      </c>
      <c r="E2018">
        <v>8.2000000000000003E-2</v>
      </c>
      <c r="G2018">
        <v>0</v>
      </c>
      <c r="H2018" t="s">
        <v>4826</v>
      </c>
      <c r="I2018">
        <v>0.08</v>
      </c>
      <c r="J2018" t="s">
        <v>34</v>
      </c>
      <c r="K2018">
        <v>45.580689</v>
      </c>
      <c r="L2018">
        <v>-122.42793</v>
      </c>
      <c r="M2018" t="s">
        <v>4827</v>
      </c>
      <c r="N2018" t="s">
        <v>947</v>
      </c>
      <c r="O2018" t="s">
        <v>298</v>
      </c>
      <c r="P2018">
        <v>235</v>
      </c>
      <c r="Q2018">
        <v>1702</v>
      </c>
      <c r="R2018">
        <v>1605</v>
      </c>
      <c r="U2018">
        <v>1702</v>
      </c>
      <c r="V2018">
        <v>1605</v>
      </c>
      <c r="W2018">
        <v>9999</v>
      </c>
      <c r="X2018" t="s">
        <v>239</v>
      </c>
      <c r="Y2018">
        <v>1</v>
      </c>
      <c r="Z2018">
        <f>ROUND(Table_hqolymsql14p_BridgeInventoryLocation_BRIDGEUNDERLOCATIONS[[#This Row],[VCMIN]] / 100, 0) * 12 + MOD(Table_hqolymsql14p_BridgeInventoryLocation_BRIDGEUNDERLOCATIONS[[#This Row],[VCMIN]], 100)</f>
        <v>197</v>
      </c>
      <c r="AA2018">
        <f>Table_hqolymsql14p_BridgeInventoryLocation_BRIDGEUNDERLOCATIONS[[#This Row],[VCMIN_Inches]]-3</f>
        <v>194</v>
      </c>
      <c r="AB2018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019" spans="1:28" x14ac:dyDescent="0.3">
      <c r="A2019">
        <v>2018</v>
      </c>
      <c r="B2019" t="s">
        <v>3013</v>
      </c>
      <c r="C2019" t="s">
        <v>3014</v>
      </c>
      <c r="D2019" t="s">
        <v>2314</v>
      </c>
      <c r="E2019">
        <v>1.0489999999999999</v>
      </c>
      <c r="G2019">
        <v>0</v>
      </c>
      <c r="H2019" t="s">
        <v>391</v>
      </c>
      <c r="I2019">
        <v>1.05</v>
      </c>
      <c r="J2019" t="s">
        <v>34</v>
      </c>
      <c r="K2019">
        <v>47.644371999999997</v>
      </c>
      <c r="L2019">
        <v>-122.302063</v>
      </c>
      <c r="M2019" t="s">
        <v>3015</v>
      </c>
      <c r="N2019" t="s">
        <v>3016</v>
      </c>
      <c r="O2019" t="s">
        <v>394</v>
      </c>
      <c r="P2019">
        <v>169</v>
      </c>
      <c r="Q2019">
        <v>1505</v>
      </c>
      <c r="R2019">
        <v>1503</v>
      </c>
      <c r="S2019">
        <v>1505</v>
      </c>
      <c r="T2019">
        <v>1503</v>
      </c>
      <c r="U2019">
        <v>1507</v>
      </c>
      <c r="V2019">
        <v>1507</v>
      </c>
      <c r="W2019">
        <v>9999</v>
      </c>
      <c r="X2019" t="s">
        <v>38</v>
      </c>
      <c r="Y2019">
        <v>1</v>
      </c>
      <c r="Z2019">
        <f>ROUND(Table_hqolymsql14p_BridgeInventoryLocation_BRIDGEUNDERLOCATIONS[[#This Row],[VCMIN]] / 100, 0) * 12 + MOD(Table_hqolymsql14p_BridgeInventoryLocation_BRIDGEUNDERLOCATIONS[[#This Row],[VCMIN]], 100)</f>
        <v>183</v>
      </c>
      <c r="AA2019">
        <f>Table_hqolymsql14p_BridgeInventoryLocation_BRIDGEUNDERLOCATIONS[[#This Row],[VCMIN_Inches]]-3</f>
        <v>180</v>
      </c>
      <c r="AB2019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2020" spans="1:28" x14ac:dyDescent="0.3">
      <c r="A2020">
        <v>2019</v>
      </c>
      <c r="B2020" t="s">
        <v>1756</v>
      </c>
      <c r="C2020" t="s">
        <v>1757</v>
      </c>
      <c r="D2020" t="s">
        <v>2314</v>
      </c>
      <c r="E2020">
        <v>0.20699999999999999</v>
      </c>
      <c r="G2020">
        <v>0</v>
      </c>
      <c r="H2020" t="s">
        <v>3061</v>
      </c>
      <c r="I2020">
        <v>0.21</v>
      </c>
      <c r="J2020" t="s">
        <v>34</v>
      </c>
      <c r="K2020">
        <v>47.580311000000002</v>
      </c>
      <c r="L2020">
        <v>-122.174583</v>
      </c>
      <c r="M2020" t="s">
        <v>3838</v>
      </c>
      <c r="N2020" t="s">
        <v>1758</v>
      </c>
      <c r="O2020" t="s">
        <v>1759</v>
      </c>
      <c r="P2020">
        <v>526</v>
      </c>
      <c r="Q2020">
        <v>1704</v>
      </c>
      <c r="R2020">
        <v>1704</v>
      </c>
      <c r="S2020">
        <v>1704</v>
      </c>
      <c r="T2020">
        <v>1704</v>
      </c>
      <c r="W2020">
        <v>9999</v>
      </c>
      <c r="X2020" t="s">
        <v>89</v>
      </c>
      <c r="Y2020">
        <v>1</v>
      </c>
      <c r="Z2020">
        <f>ROUND(Table_hqolymsql14p_BridgeInventoryLocation_BRIDGEUNDERLOCATIONS[[#This Row],[VCMIN]] / 100, 0) * 12 + MOD(Table_hqolymsql14p_BridgeInventoryLocation_BRIDGEUNDERLOCATIONS[[#This Row],[VCMIN]], 100)</f>
        <v>208</v>
      </c>
      <c r="AA2020">
        <f>Table_hqolymsql14p_BridgeInventoryLocation_BRIDGEUNDERLOCATIONS[[#This Row],[VCMIN_Inches]]-3</f>
        <v>205</v>
      </c>
      <c r="AB2020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021" spans="1:28" x14ac:dyDescent="0.3">
      <c r="A2021">
        <v>2020</v>
      </c>
      <c r="B2021" t="s">
        <v>4828</v>
      </c>
      <c r="C2021" t="s">
        <v>4829</v>
      </c>
      <c r="D2021" t="s">
        <v>2314</v>
      </c>
      <c r="E2021">
        <v>1.4999999999999999E-2</v>
      </c>
      <c r="G2021">
        <v>0</v>
      </c>
      <c r="H2021" t="s">
        <v>3597</v>
      </c>
      <c r="I2021">
        <v>0.01</v>
      </c>
      <c r="J2021" t="s">
        <v>34</v>
      </c>
      <c r="K2021">
        <v>47.605431000000003</v>
      </c>
      <c r="L2021">
        <v>-122.327951</v>
      </c>
      <c r="M2021" t="s">
        <v>4830</v>
      </c>
      <c r="N2021" t="s">
        <v>2373</v>
      </c>
      <c r="O2021" t="s">
        <v>3397</v>
      </c>
      <c r="P2021">
        <v>672</v>
      </c>
      <c r="Q2021">
        <v>1608</v>
      </c>
      <c r="R2021">
        <v>1608</v>
      </c>
      <c r="S2021">
        <v>1608</v>
      </c>
      <c r="T2021">
        <v>1608</v>
      </c>
      <c r="W2021">
        <v>9999</v>
      </c>
      <c r="X2021" t="s">
        <v>38</v>
      </c>
      <c r="Y2021">
        <v>1</v>
      </c>
      <c r="Z2021">
        <f>ROUND(Table_hqolymsql14p_BridgeInventoryLocation_BRIDGEUNDERLOCATIONS[[#This Row],[VCMIN]] / 100, 0) * 12 + MOD(Table_hqolymsql14p_BridgeInventoryLocation_BRIDGEUNDERLOCATIONS[[#This Row],[VCMIN]], 100)</f>
        <v>200</v>
      </c>
      <c r="AA2021">
        <f>Table_hqolymsql14p_BridgeInventoryLocation_BRIDGEUNDERLOCATIONS[[#This Row],[VCMIN_Inches]]-3</f>
        <v>197</v>
      </c>
      <c r="AB2021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022" spans="1:28" x14ac:dyDescent="0.3">
      <c r="A2022">
        <v>2021</v>
      </c>
      <c r="B2022" t="s">
        <v>709</v>
      </c>
      <c r="C2022" t="s">
        <v>710</v>
      </c>
      <c r="D2022" t="s">
        <v>2314</v>
      </c>
      <c r="E2022">
        <v>275.45</v>
      </c>
      <c r="G2022">
        <v>0</v>
      </c>
      <c r="H2022" t="s">
        <v>33</v>
      </c>
      <c r="I2022">
        <v>277.74</v>
      </c>
      <c r="J2022" t="s">
        <v>34</v>
      </c>
      <c r="K2022">
        <v>47.633535000000002</v>
      </c>
      <c r="L2022">
        <v>-117.47980699999999</v>
      </c>
      <c r="M2022" t="s">
        <v>711</v>
      </c>
      <c r="N2022" t="s">
        <v>616</v>
      </c>
      <c r="O2022" t="s">
        <v>37</v>
      </c>
      <c r="P2022">
        <v>252</v>
      </c>
      <c r="Q2022">
        <v>2103</v>
      </c>
      <c r="R2022">
        <v>2102</v>
      </c>
      <c r="S2022">
        <v>2103</v>
      </c>
      <c r="T2022">
        <v>2102</v>
      </c>
      <c r="U2022">
        <v>1909</v>
      </c>
      <c r="V2022">
        <v>1908</v>
      </c>
      <c r="W2022">
        <v>9999</v>
      </c>
      <c r="X2022" t="s">
        <v>38</v>
      </c>
      <c r="Y2022">
        <v>1</v>
      </c>
      <c r="Z2022">
        <f>ROUND(Table_hqolymsql14p_BridgeInventoryLocation_BRIDGEUNDERLOCATIONS[[#This Row],[VCMIN]] / 100, 0) * 12 + MOD(Table_hqolymsql14p_BridgeInventoryLocation_BRIDGEUNDERLOCATIONS[[#This Row],[VCMIN]], 100)</f>
        <v>254</v>
      </c>
      <c r="AA2022">
        <f>Table_hqolymsql14p_BridgeInventoryLocation_BRIDGEUNDERLOCATIONS[[#This Row],[VCMIN_Inches]]-3</f>
        <v>251</v>
      </c>
      <c r="AB2022">
        <f>(TRUNC((Table_hqolymsql14p_BridgeInventoryLocation_BRIDGEUNDERLOCATIONS[[#This Row],[Reported Inches]]/12))*100) + MOD(Table_hqolymsql14p_BridgeInventoryLocation_BRIDGEUNDERLOCATIONS[[#This Row],[Reported Inches]], 12)</f>
        <v>2011</v>
      </c>
    </row>
    <row r="2023" spans="1:28" x14ac:dyDescent="0.3">
      <c r="A2023">
        <v>2022</v>
      </c>
      <c r="B2023" t="s">
        <v>855</v>
      </c>
      <c r="C2023" t="s">
        <v>856</v>
      </c>
      <c r="D2023" t="s">
        <v>2314</v>
      </c>
      <c r="E2023">
        <v>361.46</v>
      </c>
      <c r="G2023">
        <v>0</v>
      </c>
      <c r="H2023" t="s">
        <v>104</v>
      </c>
      <c r="I2023">
        <v>363.31</v>
      </c>
      <c r="J2023" t="s">
        <v>34</v>
      </c>
      <c r="K2023">
        <v>47.042064000000003</v>
      </c>
      <c r="L2023">
        <v>-122.98212599999999</v>
      </c>
      <c r="M2023" t="s">
        <v>857</v>
      </c>
      <c r="N2023" t="s">
        <v>858</v>
      </c>
      <c r="O2023" t="s">
        <v>107</v>
      </c>
      <c r="P2023">
        <v>190</v>
      </c>
      <c r="Q2023">
        <v>1604</v>
      </c>
      <c r="R2023">
        <v>1602</v>
      </c>
      <c r="S2023">
        <v>1604</v>
      </c>
      <c r="T2023">
        <v>1602</v>
      </c>
      <c r="U2023">
        <v>1904</v>
      </c>
      <c r="V2023">
        <v>1807</v>
      </c>
      <c r="W2023">
        <v>9999</v>
      </c>
      <c r="X2023" t="s">
        <v>38</v>
      </c>
      <c r="Y2023">
        <v>1</v>
      </c>
      <c r="Z2023">
        <f>ROUND(Table_hqolymsql14p_BridgeInventoryLocation_BRIDGEUNDERLOCATIONS[[#This Row],[VCMIN]] / 100, 0) * 12 + MOD(Table_hqolymsql14p_BridgeInventoryLocation_BRIDGEUNDERLOCATIONS[[#This Row],[VCMIN]], 100)</f>
        <v>194</v>
      </c>
      <c r="AA2023">
        <f>Table_hqolymsql14p_BridgeInventoryLocation_BRIDGEUNDERLOCATIONS[[#This Row],[VCMIN_Inches]]-3</f>
        <v>191</v>
      </c>
      <c r="AB2023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024" spans="1:28" x14ac:dyDescent="0.3">
      <c r="A2024">
        <v>2023</v>
      </c>
      <c r="B2024" t="s">
        <v>3078</v>
      </c>
      <c r="C2024" t="s">
        <v>3079</v>
      </c>
      <c r="D2024" t="s">
        <v>2314</v>
      </c>
      <c r="E2024">
        <v>7.0000000000000007E-2</v>
      </c>
      <c r="G2024">
        <v>0</v>
      </c>
      <c r="H2024" t="s">
        <v>98</v>
      </c>
      <c r="I2024">
        <v>7.0000000000000007E-2</v>
      </c>
      <c r="J2024" t="s">
        <v>34</v>
      </c>
      <c r="K2024">
        <v>47.461654000000003</v>
      </c>
      <c r="L2024">
        <v>-122.26361900000001</v>
      </c>
      <c r="M2024" t="s">
        <v>4831</v>
      </c>
      <c r="N2024" t="s">
        <v>113</v>
      </c>
      <c r="O2024" t="s">
        <v>3082</v>
      </c>
      <c r="P2024">
        <v>217</v>
      </c>
      <c r="Q2024">
        <v>1706</v>
      </c>
      <c r="R2024">
        <v>1706</v>
      </c>
      <c r="S2024">
        <v>1706</v>
      </c>
      <c r="T2024">
        <v>1706</v>
      </c>
      <c r="W2024">
        <v>9999</v>
      </c>
      <c r="X2024" t="s">
        <v>38</v>
      </c>
      <c r="Y2024">
        <v>1</v>
      </c>
      <c r="Z2024">
        <f>ROUND(Table_hqolymsql14p_BridgeInventoryLocation_BRIDGEUNDERLOCATIONS[[#This Row],[VCMIN]] / 100, 0) * 12 + MOD(Table_hqolymsql14p_BridgeInventoryLocation_BRIDGEUNDERLOCATIONS[[#This Row],[VCMIN]], 100)</f>
        <v>210</v>
      </c>
      <c r="AA2024">
        <f>Table_hqolymsql14p_BridgeInventoryLocation_BRIDGEUNDERLOCATIONS[[#This Row],[VCMIN_Inches]]-3</f>
        <v>207</v>
      </c>
      <c r="AB2024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025" spans="1:28" x14ac:dyDescent="0.3">
      <c r="A2025">
        <v>2024</v>
      </c>
      <c r="B2025" t="s">
        <v>4832</v>
      </c>
      <c r="C2025" t="s">
        <v>4833</v>
      </c>
      <c r="D2025" t="s">
        <v>2314</v>
      </c>
      <c r="E2025">
        <v>5.0999999999999997E-2</v>
      </c>
      <c r="G2025">
        <v>0</v>
      </c>
      <c r="H2025" t="s">
        <v>2798</v>
      </c>
      <c r="I2025">
        <v>0.02</v>
      </c>
      <c r="J2025" t="s">
        <v>34</v>
      </c>
      <c r="K2025">
        <v>47.978448999999998</v>
      </c>
      <c r="L2025">
        <v>-122.137677</v>
      </c>
      <c r="M2025" t="s">
        <v>4834</v>
      </c>
      <c r="N2025" t="s">
        <v>616</v>
      </c>
      <c r="O2025" t="s">
        <v>4835</v>
      </c>
      <c r="P2025">
        <v>583</v>
      </c>
      <c r="Q2025">
        <v>2008</v>
      </c>
      <c r="R2025">
        <v>2002</v>
      </c>
      <c r="S2025">
        <v>2008</v>
      </c>
      <c r="T2025">
        <v>2002</v>
      </c>
      <c r="W2025">
        <v>9999</v>
      </c>
      <c r="X2025" t="s">
        <v>38</v>
      </c>
      <c r="Y2025">
        <v>1</v>
      </c>
      <c r="Z2025">
        <f>ROUND(Table_hqolymsql14p_BridgeInventoryLocation_BRIDGEUNDERLOCATIONS[[#This Row],[VCMIN]] / 100, 0) * 12 + MOD(Table_hqolymsql14p_BridgeInventoryLocation_BRIDGEUNDERLOCATIONS[[#This Row],[VCMIN]], 100)</f>
        <v>242</v>
      </c>
      <c r="AA2025">
        <f>Table_hqolymsql14p_BridgeInventoryLocation_BRIDGEUNDERLOCATIONS[[#This Row],[VCMIN_Inches]]-3</f>
        <v>239</v>
      </c>
      <c r="AB2025">
        <f>(TRUNC((Table_hqolymsql14p_BridgeInventoryLocation_BRIDGEUNDERLOCATIONS[[#This Row],[Reported Inches]]/12))*100) + MOD(Table_hqolymsql14p_BridgeInventoryLocation_BRIDGEUNDERLOCATIONS[[#This Row],[Reported Inches]], 12)</f>
        <v>1911</v>
      </c>
    </row>
    <row r="2026" spans="1:28" x14ac:dyDescent="0.3">
      <c r="A2026">
        <v>2025</v>
      </c>
      <c r="B2026" t="s">
        <v>4836</v>
      </c>
      <c r="C2026" t="s">
        <v>4837</v>
      </c>
      <c r="D2026" t="s">
        <v>2314</v>
      </c>
      <c r="E2026">
        <v>0.113</v>
      </c>
      <c r="G2026">
        <v>0</v>
      </c>
      <c r="H2026" t="s">
        <v>4838</v>
      </c>
      <c r="I2026">
        <v>0.11</v>
      </c>
      <c r="J2026" t="s">
        <v>34</v>
      </c>
      <c r="K2026">
        <v>47.639164000000001</v>
      </c>
      <c r="L2026">
        <v>-122.345581</v>
      </c>
      <c r="M2026" t="s">
        <v>4042</v>
      </c>
      <c r="N2026" t="s">
        <v>347</v>
      </c>
      <c r="O2026" t="s">
        <v>4839</v>
      </c>
      <c r="P2026">
        <v>35</v>
      </c>
      <c r="Q2026">
        <v>1403</v>
      </c>
      <c r="R2026">
        <v>1403</v>
      </c>
      <c r="U2026">
        <v>1403</v>
      </c>
      <c r="V2026">
        <v>1403</v>
      </c>
      <c r="W2026">
        <v>9999</v>
      </c>
      <c r="X2026" t="s">
        <v>38</v>
      </c>
      <c r="Y2026">
        <v>1</v>
      </c>
      <c r="Z2026">
        <f>ROUND(Table_hqolymsql14p_BridgeInventoryLocation_BRIDGEUNDERLOCATIONS[[#This Row],[VCMIN]] / 100, 0) * 12 + MOD(Table_hqolymsql14p_BridgeInventoryLocation_BRIDGEUNDERLOCATIONS[[#This Row],[VCMIN]], 100)</f>
        <v>171</v>
      </c>
      <c r="AA2026">
        <f>Table_hqolymsql14p_BridgeInventoryLocation_BRIDGEUNDERLOCATIONS[[#This Row],[VCMIN_Inches]]-3</f>
        <v>168</v>
      </c>
      <c r="AB2026">
        <f>(TRUNC((Table_hqolymsql14p_BridgeInventoryLocation_BRIDGEUNDERLOCATIONS[[#This Row],[Reported Inches]]/12))*100) + MOD(Table_hqolymsql14p_BridgeInventoryLocation_BRIDGEUNDERLOCATIONS[[#This Row],[Reported Inches]], 12)</f>
        <v>1400</v>
      </c>
    </row>
    <row r="2027" spans="1:28" x14ac:dyDescent="0.3">
      <c r="A2027">
        <v>2026</v>
      </c>
      <c r="B2027" t="s">
        <v>2960</v>
      </c>
      <c r="C2027" t="s">
        <v>2961</v>
      </c>
      <c r="D2027" t="s">
        <v>2314</v>
      </c>
      <c r="E2027">
        <v>99.35</v>
      </c>
      <c r="G2027">
        <v>0</v>
      </c>
      <c r="H2027" t="s">
        <v>33</v>
      </c>
      <c r="I2027">
        <v>101.07</v>
      </c>
      <c r="J2027" t="s">
        <v>34</v>
      </c>
      <c r="K2027">
        <v>47.054102999999998</v>
      </c>
      <c r="L2027">
        <v>-120.666285</v>
      </c>
      <c r="M2027" t="s">
        <v>2962</v>
      </c>
      <c r="N2027" t="s">
        <v>2963</v>
      </c>
      <c r="O2027" t="s">
        <v>37</v>
      </c>
      <c r="P2027">
        <v>257</v>
      </c>
      <c r="Q2027">
        <v>1603</v>
      </c>
      <c r="R2027">
        <v>1603</v>
      </c>
      <c r="S2027">
        <v>1603</v>
      </c>
      <c r="T2027">
        <v>1603</v>
      </c>
      <c r="U2027">
        <v>1604</v>
      </c>
      <c r="V2027">
        <v>1604</v>
      </c>
      <c r="W2027">
        <v>9999</v>
      </c>
      <c r="X2027" t="s">
        <v>38</v>
      </c>
      <c r="Y2027">
        <v>1</v>
      </c>
      <c r="Z2027">
        <f>ROUND(Table_hqolymsql14p_BridgeInventoryLocation_BRIDGEUNDERLOCATIONS[[#This Row],[VCMIN]] / 100, 0) * 12 + MOD(Table_hqolymsql14p_BridgeInventoryLocation_BRIDGEUNDERLOCATIONS[[#This Row],[VCMIN]], 100)</f>
        <v>195</v>
      </c>
      <c r="AA2027">
        <f>Table_hqolymsql14p_BridgeInventoryLocation_BRIDGEUNDERLOCATIONS[[#This Row],[VCMIN_Inches]]-3</f>
        <v>192</v>
      </c>
      <c r="AB2027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028" spans="1:28" x14ac:dyDescent="0.3">
      <c r="A2028">
        <v>2027</v>
      </c>
      <c r="B2028" t="s">
        <v>4840</v>
      </c>
      <c r="C2028" t="s">
        <v>4841</v>
      </c>
      <c r="D2028" t="s">
        <v>2314</v>
      </c>
      <c r="E2028">
        <v>0.14199999999999999</v>
      </c>
      <c r="G2028">
        <v>0</v>
      </c>
      <c r="H2028" t="s">
        <v>4842</v>
      </c>
      <c r="I2028">
        <v>0.14000000000000001</v>
      </c>
      <c r="J2028" t="s">
        <v>34</v>
      </c>
      <c r="K2028">
        <v>47.234054</v>
      </c>
      <c r="L2028">
        <v>-122.43508</v>
      </c>
      <c r="M2028" t="s">
        <v>4843</v>
      </c>
      <c r="N2028" t="s">
        <v>4844</v>
      </c>
      <c r="O2028" t="s">
        <v>1855</v>
      </c>
      <c r="P2028">
        <v>193</v>
      </c>
      <c r="Q2028">
        <v>1607</v>
      </c>
      <c r="R2028">
        <v>1607</v>
      </c>
      <c r="U2028">
        <v>1607</v>
      </c>
      <c r="V2028">
        <v>1607</v>
      </c>
      <c r="W2028">
        <v>9999</v>
      </c>
      <c r="X2028" t="s">
        <v>38</v>
      </c>
      <c r="Y2028">
        <v>1</v>
      </c>
      <c r="Z2028">
        <f>ROUND(Table_hqolymsql14p_BridgeInventoryLocation_BRIDGEUNDERLOCATIONS[[#This Row],[VCMIN]] / 100, 0) * 12 + MOD(Table_hqolymsql14p_BridgeInventoryLocation_BRIDGEUNDERLOCATIONS[[#This Row],[VCMIN]], 100)</f>
        <v>199</v>
      </c>
      <c r="AA2028">
        <f>Table_hqolymsql14p_BridgeInventoryLocation_BRIDGEUNDERLOCATIONS[[#This Row],[VCMIN_Inches]]-3</f>
        <v>196</v>
      </c>
      <c r="AB2028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029" spans="1:28" x14ac:dyDescent="0.3">
      <c r="A2029">
        <v>2028</v>
      </c>
      <c r="B2029" t="s">
        <v>4562</v>
      </c>
      <c r="C2029" t="s">
        <v>4563</v>
      </c>
      <c r="D2029" t="s">
        <v>2314</v>
      </c>
      <c r="E2029">
        <v>4.05</v>
      </c>
      <c r="G2029">
        <v>0</v>
      </c>
      <c r="H2029" t="s">
        <v>4345</v>
      </c>
      <c r="I2029">
        <v>4.05</v>
      </c>
      <c r="J2029" t="s">
        <v>89</v>
      </c>
      <c r="K2029">
        <v>47.409892999999997</v>
      </c>
      <c r="L2029">
        <v>-120.293738</v>
      </c>
      <c r="M2029" t="s">
        <v>4845</v>
      </c>
      <c r="N2029" t="s">
        <v>4565</v>
      </c>
      <c r="O2029" t="s">
        <v>4566</v>
      </c>
      <c r="P2029">
        <v>1208</v>
      </c>
      <c r="Q2029">
        <v>1906</v>
      </c>
      <c r="R2029">
        <v>1802</v>
      </c>
      <c r="S2029">
        <v>1906</v>
      </c>
      <c r="T2029">
        <v>1802</v>
      </c>
      <c r="W2029">
        <v>1607</v>
      </c>
      <c r="X2029" t="s">
        <v>38</v>
      </c>
      <c r="Y2029">
        <v>1</v>
      </c>
      <c r="Z2029">
        <f>ROUND(Table_hqolymsql14p_BridgeInventoryLocation_BRIDGEUNDERLOCATIONS[[#This Row],[VCMIN]] / 100, 0) * 12 + MOD(Table_hqolymsql14p_BridgeInventoryLocation_BRIDGEUNDERLOCATIONS[[#This Row],[VCMIN]], 100)</f>
        <v>218</v>
      </c>
      <c r="AA2029">
        <f>Table_hqolymsql14p_BridgeInventoryLocation_BRIDGEUNDERLOCATIONS[[#This Row],[VCMIN_Inches]]-3</f>
        <v>215</v>
      </c>
      <c r="AB2029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2030" spans="1:28" x14ac:dyDescent="0.3">
      <c r="A2030">
        <v>2029</v>
      </c>
      <c r="B2030" t="s">
        <v>1332</v>
      </c>
      <c r="C2030" t="s">
        <v>1333</v>
      </c>
      <c r="D2030" t="s">
        <v>2314</v>
      </c>
      <c r="E2030">
        <v>0.248</v>
      </c>
      <c r="G2030">
        <v>0</v>
      </c>
      <c r="H2030" t="s">
        <v>4708</v>
      </c>
      <c r="I2030">
        <v>0.25</v>
      </c>
      <c r="J2030" t="s">
        <v>34</v>
      </c>
      <c r="K2030">
        <v>47.661335999999999</v>
      </c>
      <c r="L2030">
        <v>-122.32256700000001</v>
      </c>
      <c r="M2030" t="s">
        <v>4846</v>
      </c>
      <c r="N2030" t="s">
        <v>1335</v>
      </c>
      <c r="O2030" t="s">
        <v>113</v>
      </c>
      <c r="P2030">
        <v>241</v>
      </c>
      <c r="Q2030">
        <v>2204</v>
      </c>
      <c r="R2030">
        <v>2204</v>
      </c>
      <c r="U2030">
        <v>2204</v>
      </c>
      <c r="V2030">
        <v>2204</v>
      </c>
      <c r="W2030">
        <v>9999</v>
      </c>
      <c r="X2030" t="s">
        <v>32</v>
      </c>
      <c r="Y2030">
        <v>1</v>
      </c>
      <c r="Z2030">
        <f>ROUND(Table_hqolymsql14p_BridgeInventoryLocation_BRIDGEUNDERLOCATIONS[[#This Row],[VCMIN]] / 100, 0) * 12 + MOD(Table_hqolymsql14p_BridgeInventoryLocation_BRIDGEUNDERLOCATIONS[[#This Row],[VCMIN]], 100)</f>
        <v>268</v>
      </c>
      <c r="AA2030">
        <f>Table_hqolymsql14p_BridgeInventoryLocation_BRIDGEUNDERLOCATIONS[[#This Row],[VCMIN_Inches]]-3</f>
        <v>265</v>
      </c>
      <c r="AB2030">
        <f>(TRUNC((Table_hqolymsql14p_BridgeInventoryLocation_BRIDGEUNDERLOCATIONS[[#This Row],[Reported Inches]]/12))*100) + MOD(Table_hqolymsql14p_BridgeInventoryLocation_BRIDGEUNDERLOCATIONS[[#This Row],[Reported Inches]], 12)</f>
        <v>2201</v>
      </c>
    </row>
    <row r="2031" spans="1:28" x14ac:dyDescent="0.3">
      <c r="A2031">
        <v>2030</v>
      </c>
      <c r="B2031" t="s">
        <v>670</v>
      </c>
      <c r="C2031" t="s">
        <v>671</v>
      </c>
      <c r="D2031" t="s">
        <v>2314</v>
      </c>
      <c r="E2031">
        <v>29.12</v>
      </c>
      <c r="G2031">
        <v>0</v>
      </c>
      <c r="H2031" t="s">
        <v>176</v>
      </c>
      <c r="I2031">
        <v>29.65</v>
      </c>
      <c r="J2031" t="s">
        <v>34</v>
      </c>
      <c r="K2031">
        <v>47.777622999999998</v>
      </c>
      <c r="L2031">
        <v>-122.318026</v>
      </c>
      <c r="M2031" t="s">
        <v>672</v>
      </c>
      <c r="N2031" t="s">
        <v>113</v>
      </c>
      <c r="O2031" t="s">
        <v>673</v>
      </c>
      <c r="P2031">
        <v>188</v>
      </c>
      <c r="Q2031">
        <v>1701</v>
      </c>
      <c r="R2031">
        <v>1610</v>
      </c>
      <c r="S2031">
        <v>1701</v>
      </c>
      <c r="T2031">
        <v>1610</v>
      </c>
      <c r="U2031">
        <v>1703</v>
      </c>
      <c r="V2031">
        <v>1700</v>
      </c>
      <c r="W2031">
        <v>9999</v>
      </c>
      <c r="X2031" t="s">
        <v>38</v>
      </c>
      <c r="Y2031">
        <v>1</v>
      </c>
      <c r="Z2031">
        <f>ROUND(Table_hqolymsql14p_BridgeInventoryLocation_BRIDGEUNDERLOCATIONS[[#This Row],[VCMIN]] / 100, 0) * 12 + MOD(Table_hqolymsql14p_BridgeInventoryLocation_BRIDGEUNDERLOCATIONS[[#This Row],[VCMIN]], 100)</f>
        <v>202</v>
      </c>
      <c r="AA2031">
        <f>Table_hqolymsql14p_BridgeInventoryLocation_BRIDGEUNDERLOCATIONS[[#This Row],[VCMIN_Inches]]-3</f>
        <v>199</v>
      </c>
      <c r="AB2031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32" spans="1:28" x14ac:dyDescent="0.3">
      <c r="A2032">
        <v>2031</v>
      </c>
      <c r="B2032" t="s">
        <v>114</v>
      </c>
      <c r="C2032" t="s">
        <v>115</v>
      </c>
      <c r="D2032" t="s">
        <v>2314</v>
      </c>
      <c r="E2032">
        <v>1.1100000000000001</v>
      </c>
      <c r="G2032">
        <v>0</v>
      </c>
      <c r="H2032" t="s">
        <v>2941</v>
      </c>
      <c r="I2032">
        <v>1.1100000000000001</v>
      </c>
      <c r="J2032" t="s">
        <v>34</v>
      </c>
      <c r="K2032">
        <v>47.784858</v>
      </c>
      <c r="L2032">
        <v>-122.3159</v>
      </c>
      <c r="M2032" t="s">
        <v>4847</v>
      </c>
      <c r="N2032" t="s">
        <v>117</v>
      </c>
      <c r="O2032" t="s">
        <v>113</v>
      </c>
      <c r="P2032">
        <v>318</v>
      </c>
      <c r="Q2032">
        <v>1808</v>
      </c>
      <c r="R2032">
        <v>1808</v>
      </c>
      <c r="S2032">
        <v>1808</v>
      </c>
      <c r="T2032">
        <v>1808</v>
      </c>
      <c r="W2032">
        <v>9999</v>
      </c>
      <c r="X2032" t="s">
        <v>89</v>
      </c>
      <c r="Y2032">
        <v>1</v>
      </c>
      <c r="Z2032">
        <f>ROUND(Table_hqolymsql14p_BridgeInventoryLocation_BRIDGEUNDERLOCATIONS[[#This Row],[VCMIN]] / 100, 0) * 12 + MOD(Table_hqolymsql14p_BridgeInventoryLocation_BRIDGEUNDERLOCATIONS[[#This Row],[VCMIN]], 100)</f>
        <v>224</v>
      </c>
      <c r="AA2032">
        <f>Table_hqolymsql14p_BridgeInventoryLocation_BRIDGEUNDERLOCATIONS[[#This Row],[VCMIN_Inches]]-3</f>
        <v>221</v>
      </c>
      <c r="AB2032">
        <f>(TRUNC((Table_hqolymsql14p_BridgeInventoryLocation_BRIDGEUNDERLOCATIONS[[#This Row],[Reported Inches]]/12))*100) + MOD(Table_hqolymsql14p_BridgeInventoryLocation_BRIDGEUNDERLOCATIONS[[#This Row],[Reported Inches]], 12)</f>
        <v>1805</v>
      </c>
    </row>
    <row r="2033" spans="1:28" x14ac:dyDescent="0.3">
      <c r="A2033">
        <v>2032</v>
      </c>
      <c r="B2033" t="s">
        <v>666</v>
      </c>
      <c r="C2033" t="s">
        <v>667</v>
      </c>
      <c r="D2033" t="s">
        <v>2314</v>
      </c>
      <c r="E2033">
        <v>152.88999999999999</v>
      </c>
      <c r="G2033">
        <v>0</v>
      </c>
      <c r="H2033" t="s">
        <v>33</v>
      </c>
      <c r="I2033">
        <v>154.61000000000001</v>
      </c>
      <c r="J2033" t="s">
        <v>34</v>
      </c>
      <c r="K2033">
        <v>47.103411999999999</v>
      </c>
      <c r="L2033">
        <v>-119.76879700000001</v>
      </c>
      <c r="M2033" t="s">
        <v>668</v>
      </c>
      <c r="N2033" t="s">
        <v>669</v>
      </c>
      <c r="O2033" t="s">
        <v>37</v>
      </c>
      <c r="P2033">
        <v>220</v>
      </c>
      <c r="Q2033">
        <v>1700</v>
      </c>
      <c r="R2033">
        <v>1610</v>
      </c>
      <c r="S2033">
        <v>1700</v>
      </c>
      <c r="T2033">
        <v>1610</v>
      </c>
      <c r="U2033">
        <v>1701</v>
      </c>
      <c r="V2033">
        <v>1700</v>
      </c>
      <c r="W2033">
        <v>9999</v>
      </c>
      <c r="X2033" t="s">
        <v>38</v>
      </c>
      <c r="Y2033">
        <v>1</v>
      </c>
      <c r="Z2033">
        <f>ROUND(Table_hqolymsql14p_BridgeInventoryLocation_BRIDGEUNDERLOCATIONS[[#This Row],[VCMIN]] / 100, 0) * 12 + MOD(Table_hqolymsql14p_BridgeInventoryLocation_BRIDGEUNDERLOCATIONS[[#This Row],[VCMIN]], 100)</f>
        <v>202</v>
      </c>
      <c r="AA2033">
        <f>Table_hqolymsql14p_BridgeInventoryLocation_BRIDGEUNDERLOCATIONS[[#This Row],[VCMIN_Inches]]-3</f>
        <v>199</v>
      </c>
      <c r="AB2033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34" spans="1:28" x14ac:dyDescent="0.3">
      <c r="A2034">
        <v>2033</v>
      </c>
      <c r="B2034" t="s">
        <v>4848</v>
      </c>
      <c r="C2034" t="s">
        <v>4849</v>
      </c>
      <c r="D2034" t="s">
        <v>2314</v>
      </c>
      <c r="E2034">
        <v>0.23</v>
      </c>
      <c r="G2034">
        <v>0</v>
      </c>
      <c r="H2034" t="s">
        <v>4801</v>
      </c>
      <c r="I2034">
        <v>0.23</v>
      </c>
      <c r="J2034" t="s">
        <v>34</v>
      </c>
      <c r="K2034">
        <v>47.571354999999997</v>
      </c>
      <c r="L2034">
        <v>-122.321134</v>
      </c>
      <c r="M2034" t="s">
        <v>4850</v>
      </c>
      <c r="N2034" t="s">
        <v>4851</v>
      </c>
      <c r="O2034" t="s">
        <v>4852</v>
      </c>
      <c r="P2034">
        <v>722</v>
      </c>
      <c r="Q2034">
        <v>2008</v>
      </c>
      <c r="R2034">
        <v>1704</v>
      </c>
      <c r="S2034">
        <v>2008</v>
      </c>
      <c r="T2034">
        <v>1704</v>
      </c>
      <c r="W2034">
        <v>9999</v>
      </c>
      <c r="X2034" t="s">
        <v>38</v>
      </c>
      <c r="Y2034">
        <v>1</v>
      </c>
      <c r="Z2034">
        <f>ROUND(Table_hqolymsql14p_BridgeInventoryLocation_BRIDGEUNDERLOCATIONS[[#This Row],[VCMIN]] / 100, 0) * 12 + MOD(Table_hqolymsql14p_BridgeInventoryLocation_BRIDGEUNDERLOCATIONS[[#This Row],[VCMIN]], 100)</f>
        <v>208</v>
      </c>
      <c r="AA2034">
        <f>Table_hqolymsql14p_BridgeInventoryLocation_BRIDGEUNDERLOCATIONS[[#This Row],[VCMIN_Inches]]-3</f>
        <v>205</v>
      </c>
      <c r="AB2034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035" spans="1:28" x14ac:dyDescent="0.3">
      <c r="A2035">
        <v>2034</v>
      </c>
      <c r="B2035" t="s">
        <v>1932</v>
      </c>
      <c r="C2035" t="s">
        <v>1933</v>
      </c>
      <c r="D2035" t="s">
        <v>2314</v>
      </c>
      <c r="E2035">
        <v>2.0299999999999998</v>
      </c>
      <c r="G2035">
        <v>0</v>
      </c>
      <c r="H2035" t="s">
        <v>57</v>
      </c>
      <c r="I2035">
        <v>2.04</v>
      </c>
      <c r="J2035" t="s">
        <v>34</v>
      </c>
      <c r="K2035">
        <v>47.391556000000001</v>
      </c>
      <c r="L2035">
        <v>-122.290708</v>
      </c>
      <c r="M2035" t="s">
        <v>1934</v>
      </c>
      <c r="N2035" t="s">
        <v>113</v>
      </c>
      <c r="O2035" t="s">
        <v>59</v>
      </c>
      <c r="P2035">
        <v>269</v>
      </c>
      <c r="Q2035">
        <v>1908</v>
      </c>
      <c r="R2035">
        <v>1903</v>
      </c>
      <c r="S2035">
        <v>1908</v>
      </c>
      <c r="T2035">
        <v>1903</v>
      </c>
      <c r="U2035">
        <v>1807</v>
      </c>
      <c r="V2035">
        <v>1807</v>
      </c>
      <c r="W2035">
        <v>9999</v>
      </c>
      <c r="X2035" t="s">
        <v>38</v>
      </c>
      <c r="Y2035">
        <v>1</v>
      </c>
      <c r="Z2035">
        <f>ROUND(Table_hqolymsql14p_BridgeInventoryLocation_BRIDGEUNDERLOCATIONS[[#This Row],[VCMIN]] / 100, 0) * 12 + MOD(Table_hqolymsql14p_BridgeInventoryLocation_BRIDGEUNDERLOCATIONS[[#This Row],[VCMIN]], 100)</f>
        <v>231</v>
      </c>
      <c r="AA2035">
        <f>Table_hqolymsql14p_BridgeInventoryLocation_BRIDGEUNDERLOCATIONS[[#This Row],[VCMIN_Inches]]-3</f>
        <v>228</v>
      </c>
      <c r="AB2035">
        <f>(TRUNC((Table_hqolymsql14p_BridgeInventoryLocation_BRIDGEUNDERLOCATIONS[[#This Row],[Reported Inches]]/12))*100) + MOD(Table_hqolymsql14p_BridgeInventoryLocation_BRIDGEUNDERLOCATIONS[[#This Row],[Reported Inches]], 12)</f>
        <v>1900</v>
      </c>
    </row>
    <row r="2036" spans="1:28" x14ac:dyDescent="0.3">
      <c r="A2036">
        <v>2035</v>
      </c>
      <c r="B2036" t="s">
        <v>497</v>
      </c>
      <c r="C2036" t="s">
        <v>498</v>
      </c>
      <c r="D2036" t="s">
        <v>2314</v>
      </c>
      <c r="E2036">
        <v>208.72</v>
      </c>
      <c r="G2036">
        <v>0</v>
      </c>
      <c r="H2036" t="s">
        <v>110</v>
      </c>
      <c r="I2036">
        <v>208.67</v>
      </c>
      <c r="J2036" t="s">
        <v>34</v>
      </c>
      <c r="K2036">
        <v>48.187838999999997</v>
      </c>
      <c r="L2036">
        <v>-122.202659</v>
      </c>
      <c r="M2036" t="s">
        <v>499</v>
      </c>
      <c r="N2036" t="s">
        <v>500</v>
      </c>
      <c r="O2036" t="s">
        <v>113</v>
      </c>
      <c r="P2036">
        <v>279</v>
      </c>
      <c r="Q2036">
        <v>1603</v>
      </c>
      <c r="R2036">
        <v>1603</v>
      </c>
      <c r="S2036">
        <v>1603</v>
      </c>
      <c r="T2036">
        <v>1603</v>
      </c>
      <c r="U2036">
        <v>1606</v>
      </c>
      <c r="V2036">
        <v>1604</v>
      </c>
      <c r="W2036">
        <v>9999</v>
      </c>
      <c r="X2036" t="s">
        <v>38</v>
      </c>
      <c r="Y2036">
        <v>1</v>
      </c>
      <c r="Z2036">
        <f>ROUND(Table_hqolymsql14p_BridgeInventoryLocation_BRIDGEUNDERLOCATIONS[[#This Row],[VCMIN]] / 100, 0) * 12 + MOD(Table_hqolymsql14p_BridgeInventoryLocation_BRIDGEUNDERLOCATIONS[[#This Row],[VCMIN]], 100)</f>
        <v>195</v>
      </c>
      <c r="AA2036">
        <f>Table_hqolymsql14p_BridgeInventoryLocation_BRIDGEUNDERLOCATIONS[[#This Row],[VCMIN_Inches]]-3</f>
        <v>192</v>
      </c>
      <c r="AB2036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037" spans="1:28" x14ac:dyDescent="0.3">
      <c r="A2037">
        <v>2036</v>
      </c>
      <c r="B2037" t="s">
        <v>1356</v>
      </c>
      <c r="C2037" t="s">
        <v>1357</v>
      </c>
      <c r="D2037" t="s">
        <v>2314</v>
      </c>
      <c r="E2037">
        <v>34.39</v>
      </c>
      <c r="G2037">
        <v>0</v>
      </c>
      <c r="H2037" t="s">
        <v>158</v>
      </c>
      <c r="I2037">
        <v>29.59</v>
      </c>
      <c r="J2037" t="s">
        <v>89</v>
      </c>
      <c r="K2037">
        <v>47.526747</v>
      </c>
      <c r="L2037">
        <v>-122.333544</v>
      </c>
      <c r="M2037" t="s">
        <v>1358</v>
      </c>
      <c r="N2037" t="s">
        <v>1359</v>
      </c>
      <c r="O2037" t="s">
        <v>161</v>
      </c>
      <c r="P2037">
        <v>333</v>
      </c>
      <c r="Q2037">
        <v>1907</v>
      </c>
      <c r="R2037">
        <v>1904</v>
      </c>
      <c r="S2037">
        <v>1907</v>
      </c>
      <c r="T2037">
        <v>1904</v>
      </c>
      <c r="U2037">
        <v>2002</v>
      </c>
      <c r="V2037">
        <v>1909</v>
      </c>
      <c r="W2037">
        <v>9999</v>
      </c>
      <c r="X2037" t="s">
        <v>38</v>
      </c>
      <c r="Y2037">
        <v>1</v>
      </c>
      <c r="Z2037">
        <f>ROUND(Table_hqolymsql14p_BridgeInventoryLocation_BRIDGEUNDERLOCATIONS[[#This Row],[VCMIN]] / 100, 0) * 12 + MOD(Table_hqolymsql14p_BridgeInventoryLocation_BRIDGEUNDERLOCATIONS[[#This Row],[VCMIN]], 100)</f>
        <v>232</v>
      </c>
      <c r="AA2037">
        <f>Table_hqolymsql14p_BridgeInventoryLocation_BRIDGEUNDERLOCATIONS[[#This Row],[VCMIN_Inches]]-3</f>
        <v>229</v>
      </c>
      <c r="AB2037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2038" spans="1:28" x14ac:dyDescent="0.3">
      <c r="A2038">
        <v>2037</v>
      </c>
      <c r="B2038" t="s">
        <v>2071</v>
      </c>
      <c r="C2038" t="s">
        <v>2072</v>
      </c>
      <c r="D2038" t="s">
        <v>2314</v>
      </c>
      <c r="E2038">
        <v>271.66000000000003</v>
      </c>
      <c r="G2038">
        <v>0</v>
      </c>
      <c r="H2038" t="s">
        <v>110</v>
      </c>
      <c r="I2038">
        <v>271.60000000000002</v>
      </c>
      <c r="J2038" t="s">
        <v>34</v>
      </c>
      <c r="K2038">
        <v>48.949240000000003</v>
      </c>
      <c r="L2038">
        <v>-122.683384</v>
      </c>
      <c r="M2038" t="s">
        <v>2073</v>
      </c>
      <c r="N2038" t="s">
        <v>2074</v>
      </c>
      <c r="O2038" t="s">
        <v>113</v>
      </c>
      <c r="P2038">
        <v>238</v>
      </c>
      <c r="Q2038">
        <v>1606</v>
      </c>
      <c r="R2038">
        <v>1606</v>
      </c>
      <c r="S2038">
        <v>1606</v>
      </c>
      <c r="T2038">
        <v>1606</v>
      </c>
      <c r="U2038">
        <v>1607</v>
      </c>
      <c r="V2038">
        <v>1607</v>
      </c>
      <c r="W2038">
        <v>9999</v>
      </c>
      <c r="X2038" t="s">
        <v>38</v>
      </c>
      <c r="Y2038">
        <v>1</v>
      </c>
      <c r="Z2038">
        <f>ROUND(Table_hqolymsql14p_BridgeInventoryLocation_BRIDGEUNDERLOCATIONS[[#This Row],[VCMIN]] / 100, 0) * 12 + MOD(Table_hqolymsql14p_BridgeInventoryLocation_BRIDGEUNDERLOCATIONS[[#This Row],[VCMIN]], 100)</f>
        <v>198</v>
      </c>
      <c r="AA2038">
        <f>Table_hqolymsql14p_BridgeInventoryLocation_BRIDGEUNDERLOCATIONS[[#This Row],[VCMIN_Inches]]-3</f>
        <v>195</v>
      </c>
      <c r="AB203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039" spans="1:28" x14ac:dyDescent="0.3">
      <c r="A2039">
        <v>2038</v>
      </c>
      <c r="B2039" t="s">
        <v>2011</v>
      </c>
      <c r="C2039" t="s">
        <v>2012</v>
      </c>
      <c r="D2039" t="s">
        <v>2314</v>
      </c>
      <c r="E2039">
        <v>0.16</v>
      </c>
      <c r="G2039">
        <v>0</v>
      </c>
      <c r="H2039" t="s">
        <v>2829</v>
      </c>
      <c r="I2039">
        <v>0.16</v>
      </c>
      <c r="J2039" t="s">
        <v>34</v>
      </c>
      <c r="K2039">
        <v>47.614756</v>
      </c>
      <c r="L2039">
        <v>-122.330078</v>
      </c>
      <c r="M2039" t="s">
        <v>4853</v>
      </c>
      <c r="N2039" t="s">
        <v>2014</v>
      </c>
      <c r="O2039" t="s">
        <v>113</v>
      </c>
      <c r="P2039">
        <v>825</v>
      </c>
      <c r="Q2039">
        <v>2006</v>
      </c>
      <c r="R2039">
        <v>2006</v>
      </c>
      <c r="S2039">
        <v>2006</v>
      </c>
      <c r="T2039">
        <v>2006</v>
      </c>
      <c r="W2039">
        <v>9999</v>
      </c>
      <c r="X2039" t="s">
        <v>32</v>
      </c>
      <c r="Y2039">
        <v>1</v>
      </c>
      <c r="Z2039">
        <f>ROUND(Table_hqolymsql14p_BridgeInventoryLocation_BRIDGEUNDERLOCATIONS[[#This Row],[VCMIN]] / 100, 0) * 12 + MOD(Table_hqolymsql14p_BridgeInventoryLocation_BRIDGEUNDERLOCATIONS[[#This Row],[VCMIN]], 100)</f>
        <v>246</v>
      </c>
      <c r="AA2039">
        <f>Table_hqolymsql14p_BridgeInventoryLocation_BRIDGEUNDERLOCATIONS[[#This Row],[VCMIN_Inches]]-3</f>
        <v>243</v>
      </c>
      <c r="AB2039">
        <f>(TRUNC((Table_hqolymsql14p_BridgeInventoryLocation_BRIDGEUNDERLOCATIONS[[#This Row],[Reported Inches]]/12))*100) + MOD(Table_hqolymsql14p_BridgeInventoryLocation_BRIDGEUNDERLOCATIONS[[#This Row],[Reported Inches]], 12)</f>
        <v>2003</v>
      </c>
    </row>
    <row r="2040" spans="1:28" x14ac:dyDescent="0.3">
      <c r="A2040">
        <v>2039</v>
      </c>
      <c r="B2040" t="s">
        <v>4854</v>
      </c>
      <c r="C2040" t="s">
        <v>4855</v>
      </c>
      <c r="D2040" t="s">
        <v>2314</v>
      </c>
      <c r="E2040">
        <v>36.92</v>
      </c>
      <c r="G2040">
        <v>0</v>
      </c>
      <c r="H2040" t="s">
        <v>296</v>
      </c>
      <c r="I2040">
        <v>37.19</v>
      </c>
      <c r="J2040" t="s">
        <v>34</v>
      </c>
      <c r="K2040">
        <v>45.640956000000003</v>
      </c>
      <c r="L2040">
        <v>-121.983031</v>
      </c>
      <c r="M2040" t="s">
        <v>4856</v>
      </c>
      <c r="N2040" t="s">
        <v>958</v>
      </c>
      <c r="O2040" t="s">
        <v>298</v>
      </c>
      <c r="P2040">
        <v>56</v>
      </c>
      <c r="Q2040">
        <v>1711</v>
      </c>
      <c r="R2040">
        <v>1709</v>
      </c>
      <c r="S2040">
        <v>1711</v>
      </c>
      <c r="T2040">
        <v>1709</v>
      </c>
      <c r="W2040">
        <v>9999</v>
      </c>
      <c r="X2040" t="s">
        <v>38</v>
      </c>
      <c r="Y2040">
        <v>1</v>
      </c>
      <c r="Z2040">
        <f>ROUND(Table_hqolymsql14p_BridgeInventoryLocation_BRIDGEUNDERLOCATIONS[[#This Row],[VCMIN]] / 100, 0) * 12 + MOD(Table_hqolymsql14p_BridgeInventoryLocation_BRIDGEUNDERLOCATIONS[[#This Row],[VCMIN]], 100)</f>
        <v>213</v>
      </c>
      <c r="AA2040">
        <f>Table_hqolymsql14p_BridgeInventoryLocation_BRIDGEUNDERLOCATIONS[[#This Row],[VCMIN_Inches]]-3</f>
        <v>210</v>
      </c>
      <c r="AB2040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2041" spans="1:28" x14ac:dyDescent="0.3">
      <c r="A2041">
        <v>2040</v>
      </c>
      <c r="B2041" t="s">
        <v>688</v>
      </c>
      <c r="C2041" t="s">
        <v>689</v>
      </c>
      <c r="D2041" t="s">
        <v>2314</v>
      </c>
      <c r="E2041">
        <v>166.26</v>
      </c>
      <c r="G2041">
        <v>0</v>
      </c>
      <c r="H2041" t="s">
        <v>110</v>
      </c>
      <c r="I2041">
        <v>166.2</v>
      </c>
      <c r="J2041" t="s">
        <v>34</v>
      </c>
      <c r="K2041">
        <v>47.616247000000001</v>
      </c>
      <c r="L2041">
        <v>-122.328867</v>
      </c>
      <c r="M2041" t="s">
        <v>690</v>
      </c>
      <c r="N2041" t="s">
        <v>691</v>
      </c>
      <c r="O2041" t="s">
        <v>113</v>
      </c>
      <c r="P2041">
        <v>293</v>
      </c>
      <c r="Q2041">
        <v>1808</v>
      </c>
      <c r="R2041">
        <v>1508</v>
      </c>
      <c r="S2041">
        <v>1808</v>
      </c>
      <c r="T2041">
        <v>1508</v>
      </c>
      <c r="U2041">
        <v>2006</v>
      </c>
      <c r="V2041">
        <v>1803</v>
      </c>
      <c r="W2041">
        <v>9999</v>
      </c>
      <c r="X2041" t="s">
        <v>38</v>
      </c>
      <c r="Y2041">
        <v>1</v>
      </c>
      <c r="Z2041">
        <f>ROUND(Table_hqolymsql14p_BridgeInventoryLocation_BRIDGEUNDERLOCATIONS[[#This Row],[VCMIN]] / 100, 0) * 12 + MOD(Table_hqolymsql14p_BridgeInventoryLocation_BRIDGEUNDERLOCATIONS[[#This Row],[VCMIN]], 100)</f>
        <v>188</v>
      </c>
      <c r="AA2041">
        <f>Table_hqolymsql14p_BridgeInventoryLocation_BRIDGEUNDERLOCATIONS[[#This Row],[VCMIN_Inches]]-3</f>
        <v>185</v>
      </c>
      <c r="AB2041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2042" spans="1:28" x14ac:dyDescent="0.3">
      <c r="A2042">
        <v>2041</v>
      </c>
      <c r="B2042" t="s">
        <v>4857</v>
      </c>
      <c r="C2042" t="s">
        <v>4858</v>
      </c>
      <c r="D2042" t="s">
        <v>2314</v>
      </c>
      <c r="E2042">
        <v>6.8310000000000004</v>
      </c>
      <c r="G2042">
        <v>0</v>
      </c>
      <c r="H2042" t="s">
        <v>2296</v>
      </c>
      <c r="I2042">
        <v>12.81</v>
      </c>
      <c r="J2042" t="s">
        <v>89</v>
      </c>
      <c r="K2042">
        <v>47.501275</v>
      </c>
      <c r="L2042">
        <v>-122.191057</v>
      </c>
      <c r="M2042" t="s">
        <v>4859</v>
      </c>
      <c r="N2042" t="s">
        <v>4860</v>
      </c>
      <c r="O2042" t="s">
        <v>36</v>
      </c>
      <c r="P2042">
        <v>225</v>
      </c>
      <c r="Q2042">
        <v>2306</v>
      </c>
      <c r="R2042">
        <v>2306</v>
      </c>
      <c r="S2042">
        <v>2306</v>
      </c>
      <c r="T2042">
        <v>2306</v>
      </c>
      <c r="W2042">
        <v>9999</v>
      </c>
      <c r="X2042" t="s">
        <v>38</v>
      </c>
      <c r="Y2042">
        <v>1</v>
      </c>
      <c r="Z2042">
        <f>ROUND(Table_hqolymsql14p_BridgeInventoryLocation_BRIDGEUNDERLOCATIONS[[#This Row],[VCMIN]] / 100, 0) * 12 + MOD(Table_hqolymsql14p_BridgeInventoryLocation_BRIDGEUNDERLOCATIONS[[#This Row],[VCMIN]], 100)</f>
        <v>282</v>
      </c>
      <c r="AA2042">
        <f>Table_hqolymsql14p_BridgeInventoryLocation_BRIDGEUNDERLOCATIONS[[#This Row],[VCMIN_Inches]]-3</f>
        <v>279</v>
      </c>
      <c r="AB2042">
        <f>(TRUNC((Table_hqolymsql14p_BridgeInventoryLocation_BRIDGEUNDERLOCATIONS[[#This Row],[Reported Inches]]/12))*100) + MOD(Table_hqolymsql14p_BridgeInventoryLocation_BRIDGEUNDERLOCATIONS[[#This Row],[Reported Inches]], 12)</f>
        <v>2303</v>
      </c>
    </row>
    <row r="2043" spans="1:28" x14ac:dyDescent="0.3">
      <c r="A2043">
        <v>2042</v>
      </c>
      <c r="B2043" t="s">
        <v>4861</v>
      </c>
      <c r="C2043" t="s">
        <v>4862</v>
      </c>
      <c r="D2043" t="s">
        <v>2314</v>
      </c>
      <c r="E2043">
        <v>0.03</v>
      </c>
      <c r="G2043">
        <v>0</v>
      </c>
      <c r="H2043" t="s">
        <v>2838</v>
      </c>
      <c r="I2043">
        <v>0.03</v>
      </c>
      <c r="J2043" t="s">
        <v>34</v>
      </c>
      <c r="K2043">
        <v>47.595826000000002</v>
      </c>
      <c r="L2043">
        <v>-122.320972</v>
      </c>
      <c r="M2043" t="s">
        <v>4863</v>
      </c>
      <c r="N2043" t="s">
        <v>178</v>
      </c>
      <c r="O2043" t="s">
        <v>4721</v>
      </c>
      <c r="P2043">
        <v>216</v>
      </c>
      <c r="Q2043">
        <v>2109</v>
      </c>
      <c r="R2043">
        <v>2104</v>
      </c>
      <c r="S2043">
        <v>2109</v>
      </c>
      <c r="T2043">
        <v>2104</v>
      </c>
      <c r="W2043">
        <v>9999</v>
      </c>
      <c r="X2043" t="s">
        <v>38</v>
      </c>
      <c r="Y2043">
        <v>1</v>
      </c>
      <c r="Z2043">
        <f>ROUND(Table_hqolymsql14p_BridgeInventoryLocation_BRIDGEUNDERLOCATIONS[[#This Row],[VCMIN]] / 100, 0) * 12 + MOD(Table_hqolymsql14p_BridgeInventoryLocation_BRIDGEUNDERLOCATIONS[[#This Row],[VCMIN]], 100)</f>
        <v>256</v>
      </c>
      <c r="AA2043">
        <f>Table_hqolymsql14p_BridgeInventoryLocation_BRIDGEUNDERLOCATIONS[[#This Row],[VCMIN_Inches]]-3</f>
        <v>253</v>
      </c>
      <c r="AB2043">
        <f>(TRUNC((Table_hqolymsql14p_BridgeInventoryLocation_BRIDGEUNDERLOCATIONS[[#This Row],[Reported Inches]]/12))*100) + MOD(Table_hqolymsql14p_BridgeInventoryLocation_BRIDGEUNDERLOCATIONS[[#This Row],[Reported Inches]], 12)</f>
        <v>2101</v>
      </c>
    </row>
    <row r="2044" spans="1:28" x14ac:dyDescent="0.3">
      <c r="A2044">
        <v>2043</v>
      </c>
      <c r="B2044" t="s">
        <v>2573</v>
      </c>
      <c r="C2044" t="s">
        <v>2574</v>
      </c>
      <c r="D2044" t="s">
        <v>2314</v>
      </c>
      <c r="E2044">
        <v>0.17199999999999999</v>
      </c>
      <c r="G2044">
        <v>0</v>
      </c>
      <c r="H2044" t="s">
        <v>3597</v>
      </c>
      <c r="I2044">
        <v>0.17</v>
      </c>
      <c r="J2044" t="s">
        <v>34</v>
      </c>
      <c r="K2044">
        <v>47.607416999999998</v>
      </c>
      <c r="L2044">
        <v>-122.32970400000001</v>
      </c>
      <c r="M2044" t="s">
        <v>4864</v>
      </c>
      <c r="N2044" t="s">
        <v>2576</v>
      </c>
      <c r="O2044" t="s">
        <v>113</v>
      </c>
      <c r="P2044">
        <v>280</v>
      </c>
      <c r="Q2044">
        <v>3002</v>
      </c>
      <c r="R2044">
        <v>3002</v>
      </c>
      <c r="S2044">
        <v>3002</v>
      </c>
      <c r="T2044">
        <v>3002</v>
      </c>
      <c r="W2044">
        <v>9999</v>
      </c>
      <c r="X2044" t="s">
        <v>3106</v>
      </c>
      <c r="Y2044">
        <v>1</v>
      </c>
      <c r="Z2044">
        <f>ROUND(Table_hqolymsql14p_BridgeInventoryLocation_BRIDGEUNDERLOCATIONS[[#This Row],[VCMIN]] / 100, 0) * 12 + MOD(Table_hqolymsql14p_BridgeInventoryLocation_BRIDGEUNDERLOCATIONS[[#This Row],[VCMIN]], 100)</f>
        <v>362</v>
      </c>
      <c r="AA2044">
        <f>Table_hqolymsql14p_BridgeInventoryLocation_BRIDGEUNDERLOCATIONS[[#This Row],[VCMIN_Inches]]-3</f>
        <v>359</v>
      </c>
      <c r="AB2044">
        <f>(TRUNC((Table_hqolymsql14p_BridgeInventoryLocation_BRIDGEUNDERLOCATIONS[[#This Row],[Reported Inches]]/12))*100) + MOD(Table_hqolymsql14p_BridgeInventoryLocation_BRIDGEUNDERLOCATIONS[[#This Row],[Reported Inches]], 12)</f>
        <v>2911</v>
      </c>
    </row>
    <row r="2045" spans="1:28" x14ac:dyDescent="0.3">
      <c r="A2045">
        <v>2044</v>
      </c>
      <c r="B2045" t="s">
        <v>4865</v>
      </c>
      <c r="C2045" t="s">
        <v>4866</v>
      </c>
      <c r="D2045" t="s">
        <v>2314</v>
      </c>
      <c r="E2045">
        <v>0.27200000000000002</v>
      </c>
      <c r="G2045">
        <v>0</v>
      </c>
      <c r="H2045" t="s">
        <v>4867</v>
      </c>
      <c r="I2045">
        <v>0.27</v>
      </c>
      <c r="J2045" t="s">
        <v>34</v>
      </c>
      <c r="K2045">
        <v>47.020935999999999</v>
      </c>
      <c r="L2045">
        <v>-122.90631</v>
      </c>
      <c r="M2045" t="s">
        <v>4868</v>
      </c>
      <c r="N2045" t="s">
        <v>113</v>
      </c>
      <c r="O2045" t="s">
        <v>4869</v>
      </c>
      <c r="P2045">
        <v>118</v>
      </c>
      <c r="Q2045">
        <v>1700</v>
      </c>
      <c r="R2045">
        <v>1700</v>
      </c>
      <c r="S2045">
        <v>1700</v>
      </c>
      <c r="T2045">
        <v>1700</v>
      </c>
      <c r="W2045">
        <v>9999</v>
      </c>
      <c r="X2045" t="s">
        <v>38</v>
      </c>
      <c r="Y2045">
        <v>1</v>
      </c>
      <c r="Z2045">
        <f>ROUND(Table_hqolymsql14p_BridgeInventoryLocation_BRIDGEUNDERLOCATIONS[[#This Row],[VCMIN]] / 100, 0) * 12 + MOD(Table_hqolymsql14p_BridgeInventoryLocation_BRIDGEUNDERLOCATIONS[[#This Row],[VCMIN]], 100)</f>
        <v>204</v>
      </c>
      <c r="AA2045">
        <f>Table_hqolymsql14p_BridgeInventoryLocation_BRIDGEUNDERLOCATIONS[[#This Row],[VCMIN_Inches]]-3</f>
        <v>201</v>
      </c>
      <c r="AB2045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46" spans="1:28" x14ac:dyDescent="0.3">
      <c r="A2046">
        <v>2045</v>
      </c>
      <c r="B2046" t="s">
        <v>641</v>
      </c>
      <c r="C2046" t="s">
        <v>642</v>
      </c>
      <c r="D2046" t="s">
        <v>2314</v>
      </c>
      <c r="E2046">
        <v>0.18</v>
      </c>
      <c r="G2046">
        <v>0</v>
      </c>
      <c r="H2046" t="s">
        <v>2908</v>
      </c>
      <c r="I2046">
        <v>0.18</v>
      </c>
      <c r="J2046" t="s">
        <v>34</v>
      </c>
      <c r="K2046">
        <v>47.233451000000002</v>
      </c>
      <c r="L2046">
        <v>-122.432141</v>
      </c>
      <c r="M2046" t="s">
        <v>4870</v>
      </c>
      <c r="N2046" t="s">
        <v>113</v>
      </c>
      <c r="O2046" t="s">
        <v>644</v>
      </c>
      <c r="P2046">
        <v>817</v>
      </c>
      <c r="Q2046">
        <v>2604</v>
      </c>
      <c r="R2046">
        <v>2503</v>
      </c>
      <c r="S2046">
        <v>2604</v>
      </c>
      <c r="T2046">
        <v>2503</v>
      </c>
      <c r="W2046">
        <v>9999</v>
      </c>
      <c r="X2046" t="s">
        <v>34</v>
      </c>
      <c r="Y2046">
        <v>1</v>
      </c>
      <c r="Z2046">
        <f>ROUND(Table_hqolymsql14p_BridgeInventoryLocation_BRIDGEUNDERLOCATIONS[[#This Row],[VCMIN]] / 100, 0) * 12 + MOD(Table_hqolymsql14p_BridgeInventoryLocation_BRIDGEUNDERLOCATIONS[[#This Row],[VCMIN]], 100)</f>
        <v>303</v>
      </c>
      <c r="AA2046">
        <f>Table_hqolymsql14p_BridgeInventoryLocation_BRIDGEUNDERLOCATIONS[[#This Row],[VCMIN_Inches]]-3</f>
        <v>300</v>
      </c>
      <c r="AB2046">
        <f>(TRUNC((Table_hqolymsql14p_BridgeInventoryLocation_BRIDGEUNDERLOCATIONS[[#This Row],[Reported Inches]]/12))*100) + MOD(Table_hqolymsql14p_BridgeInventoryLocation_BRIDGEUNDERLOCATIONS[[#This Row],[Reported Inches]], 12)</f>
        <v>2500</v>
      </c>
    </row>
    <row r="2047" spans="1:28" x14ac:dyDescent="0.3">
      <c r="A2047">
        <v>2046</v>
      </c>
      <c r="B2047" t="s">
        <v>4871</v>
      </c>
      <c r="C2047" t="s">
        <v>4872</v>
      </c>
      <c r="D2047" t="s">
        <v>2314</v>
      </c>
      <c r="E2047">
        <v>267.01900000000001</v>
      </c>
      <c r="G2047">
        <v>0</v>
      </c>
      <c r="H2047" t="s">
        <v>397</v>
      </c>
      <c r="I2047">
        <v>275.10000000000002</v>
      </c>
      <c r="J2047" t="s">
        <v>34</v>
      </c>
      <c r="K2047">
        <v>47.642926000000003</v>
      </c>
      <c r="L2047">
        <v>-117.649519</v>
      </c>
      <c r="M2047" t="s">
        <v>1516</v>
      </c>
      <c r="N2047" t="s">
        <v>4873</v>
      </c>
      <c r="O2047" t="s">
        <v>4874</v>
      </c>
      <c r="P2047">
        <v>160</v>
      </c>
      <c r="Q2047">
        <v>1409</v>
      </c>
      <c r="R2047">
        <v>1408</v>
      </c>
      <c r="S2047">
        <v>1409</v>
      </c>
      <c r="T2047">
        <v>1408</v>
      </c>
      <c r="W2047">
        <v>9999</v>
      </c>
      <c r="X2047" t="s">
        <v>38</v>
      </c>
      <c r="Y2047">
        <v>1</v>
      </c>
      <c r="Z2047">
        <f>ROUND(Table_hqolymsql14p_BridgeInventoryLocation_BRIDGEUNDERLOCATIONS[[#This Row],[VCMIN]] / 100, 0) * 12 + MOD(Table_hqolymsql14p_BridgeInventoryLocation_BRIDGEUNDERLOCATIONS[[#This Row],[VCMIN]], 100)</f>
        <v>176</v>
      </c>
      <c r="AA2047">
        <f>Table_hqolymsql14p_BridgeInventoryLocation_BRIDGEUNDERLOCATIONS[[#This Row],[VCMIN_Inches]]-3</f>
        <v>173</v>
      </c>
      <c r="AB2047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2048" spans="1:28" x14ac:dyDescent="0.3">
      <c r="A2048">
        <v>2047</v>
      </c>
      <c r="B2048" t="s">
        <v>356</v>
      </c>
      <c r="C2048" t="s">
        <v>357</v>
      </c>
      <c r="D2048" t="s">
        <v>2314</v>
      </c>
      <c r="E2048">
        <v>30.64</v>
      </c>
      <c r="G2048">
        <v>0</v>
      </c>
      <c r="H2048" t="s">
        <v>110</v>
      </c>
      <c r="I2048">
        <v>30.64</v>
      </c>
      <c r="J2048" t="s">
        <v>34</v>
      </c>
      <c r="K2048">
        <v>46.018563</v>
      </c>
      <c r="L2048">
        <v>-122.849513</v>
      </c>
      <c r="M2048" t="s">
        <v>358</v>
      </c>
      <c r="N2048" t="s">
        <v>359</v>
      </c>
      <c r="O2048" t="s">
        <v>113</v>
      </c>
      <c r="P2048">
        <v>232</v>
      </c>
      <c r="Q2048">
        <v>1801</v>
      </c>
      <c r="R2048">
        <v>1606</v>
      </c>
      <c r="S2048">
        <v>1801</v>
      </c>
      <c r="T2048">
        <v>1606</v>
      </c>
      <c r="U2048">
        <v>2209</v>
      </c>
      <c r="V2048">
        <v>2011</v>
      </c>
      <c r="W2048">
        <v>9999</v>
      </c>
      <c r="X2048" t="s">
        <v>38</v>
      </c>
      <c r="Y2048">
        <v>1</v>
      </c>
      <c r="Z2048">
        <f>ROUND(Table_hqolymsql14p_BridgeInventoryLocation_BRIDGEUNDERLOCATIONS[[#This Row],[VCMIN]] / 100, 0) * 12 + MOD(Table_hqolymsql14p_BridgeInventoryLocation_BRIDGEUNDERLOCATIONS[[#This Row],[VCMIN]], 100)</f>
        <v>198</v>
      </c>
      <c r="AA2048">
        <f>Table_hqolymsql14p_BridgeInventoryLocation_BRIDGEUNDERLOCATIONS[[#This Row],[VCMIN_Inches]]-3</f>
        <v>195</v>
      </c>
      <c r="AB2048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049" spans="1:28" x14ac:dyDescent="0.3">
      <c r="A2049">
        <v>2048</v>
      </c>
      <c r="B2049" t="s">
        <v>2177</v>
      </c>
      <c r="C2049" t="s">
        <v>2178</v>
      </c>
      <c r="D2049" t="s">
        <v>2314</v>
      </c>
      <c r="E2049">
        <v>3</v>
      </c>
      <c r="G2049">
        <v>0</v>
      </c>
      <c r="H2049" t="s">
        <v>296</v>
      </c>
      <c r="I2049">
        <v>2.99</v>
      </c>
      <c r="J2049" t="s">
        <v>34</v>
      </c>
      <c r="K2049">
        <v>45.615265999999998</v>
      </c>
      <c r="L2049">
        <v>-122.612782</v>
      </c>
      <c r="M2049" t="s">
        <v>2179</v>
      </c>
      <c r="N2049" t="s">
        <v>2180</v>
      </c>
      <c r="O2049" t="s">
        <v>298</v>
      </c>
      <c r="P2049">
        <v>297</v>
      </c>
      <c r="Q2049">
        <v>1901</v>
      </c>
      <c r="R2049">
        <v>1608</v>
      </c>
      <c r="S2049">
        <v>1901</v>
      </c>
      <c r="T2049">
        <v>1608</v>
      </c>
      <c r="U2049">
        <v>2106</v>
      </c>
      <c r="V2049">
        <v>2005</v>
      </c>
      <c r="W2049">
        <v>9999</v>
      </c>
      <c r="X2049" t="s">
        <v>38</v>
      </c>
      <c r="Y2049">
        <v>1</v>
      </c>
      <c r="Z2049">
        <f>ROUND(Table_hqolymsql14p_BridgeInventoryLocation_BRIDGEUNDERLOCATIONS[[#This Row],[VCMIN]] / 100, 0) * 12 + MOD(Table_hqolymsql14p_BridgeInventoryLocation_BRIDGEUNDERLOCATIONS[[#This Row],[VCMIN]], 100)</f>
        <v>200</v>
      </c>
      <c r="AA2049">
        <f>Table_hqolymsql14p_BridgeInventoryLocation_BRIDGEUNDERLOCATIONS[[#This Row],[VCMIN_Inches]]-3</f>
        <v>197</v>
      </c>
      <c r="AB2049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050" spans="1:28" x14ac:dyDescent="0.3">
      <c r="A2050">
        <v>2049</v>
      </c>
      <c r="B2050" t="s">
        <v>148</v>
      </c>
      <c r="C2050" t="s">
        <v>149</v>
      </c>
      <c r="D2050" t="s">
        <v>2314</v>
      </c>
      <c r="E2050">
        <v>165.16200000000001</v>
      </c>
      <c r="G2050">
        <v>0</v>
      </c>
      <c r="H2050" t="s">
        <v>110</v>
      </c>
      <c r="I2050">
        <v>165.1</v>
      </c>
      <c r="J2050" t="s">
        <v>34</v>
      </c>
      <c r="K2050">
        <v>47.601700999999998</v>
      </c>
      <c r="L2050">
        <v>-122.324479</v>
      </c>
      <c r="M2050" t="s">
        <v>150</v>
      </c>
      <c r="N2050" t="s">
        <v>151</v>
      </c>
      <c r="O2050" t="s">
        <v>113</v>
      </c>
      <c r="P2050">
        <v>391</v>
      </c>
      <c r="Q2050">
        <v>2601</v>
      </c>
      <c r="R2050">
        <v>2201</v>
      </c>
      <c r="S2050">
        <v>2601</v>
      </c>
      <c r="T2050">
        <v>2201</v>
      </c>
      <c r="U2050">
        <v>1905</v>
      </c>
      <c r="V2050">
        <v>1509</v>
      </c>
      <c r="W2050">
        <v>9999</v>
      </c>
      <c r="X2050" t="s">
        <v>38</v>
      </c>
      <c r="Y2050">
        <v>1</v>
      </c>
      <c r="Z2050">
        <f>ROUND(Table_hqolymsql14p_BridgeInventoryLocation_BRIDGEUNDERLOCATIONS[[#This Row],[VCMIN]] / 100, 0) * 12 + MOD(Table_hqolymsql14p_BridgeInventoryLocation_BRIDGEUNDERLOCATIONS[[#This Row],[VCMIN]], 100)</f>
        <v>265</v>
      </c>
      <c r="AA2050">
        <f>Table_hqolymsql14p_BridgeInventoryLocation_BRIDGEUNDERLOCATIONS[[#This Row],[VCMIN_Inches]]-3</f>
        <v>262</v>
      </c>
      <c r="AB2050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2051" spans="1:28" x14ac:dyDescent="0.3">
      <c r="A2051">
        <v>2050</v>
      </c>
      <c r="B2051" t="s">
        <v>342</v>
      </c>
      <c r="C2051" t="s">
        <v>343</v>
      </c>
      <c r="D2051" t="s">
        <v>2314</v>
      </c>
      <c r="E2051">
        <v>29.751000000000001</v>
      </c>
      <c r="G2051">
        <v>0</v>
      </c>
      <c r="H2051" t="s">
        <v>344</v>
      </c>
      <c r="I2051">
        <v>36.01</v>
      </c>
      <c r="J2051" t="s">
        <v>34</v>
      </c>
      <c r="K2051">
        <v>47.669935000000002</v>
      </c>
      <c r="L2051">
        <v>-122.347278</v>
      </c>
      <c r="M2051" t="s">
        <v>345</v>
      </c>
      <c r="N2051" t="s">
        <v>346</v>
      </c>
      <c r="O2051" t="s">
        <v>347</v>
      </c>
      <c r="P2051">
        <v>77</v>
      </c>
      <c r="Q2051">
        <v>1810</v>
      </c>
      <c r="R2051">
        <v>1508</v>
      </c>
      <c r="S2051">
        <v>1810</v>
      </c>
      <c r="T2051">
        <v>1508</v>
      </c>
      <c r="U2051">
        <v>1809</v>
      </c>
      <c r="V2051">
        <v>1505</v>
      </c>
      <c r="W2051">
        <v>9999</v>
      </c>
      <c r="X2051" t="s">
        <v>38</v>
      </c>
      <c r="Y2051">
        <v>1</v>
      </c>
      <c r="Z2051">
        <f>ROUND(Table_hqolymsql14p_BridgeInventoryLocation_BRIDGEUNDERLOCATIONS[[#This Row],[VCMIN]] / 100, 0) * 12 + MOD(Table_hqolymsql14p_BridgeInventoryLocation_BRIDGEUNDERLOCATIONS[[#This Row],[VCMIN]], 100)</f>
        <v>188</v>
      </c>
      <c r="AA2051">
        <f>Table_hqolymsql14p_BridgeInventoryLocation_BRIDGEUNDERLOCATIONS[[#This Row],[VCMIN_Inches]]-3</f>
        <v>185</v>
      </c>
      <c r="AB2051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2052" spans="1:28" x14ac:dyDescent="0.3">
      <c r="A2052">
        <v>2051</v>
      </c>
      <c r="B2052" t="s">
        <v>2511</v>
      </c>
      <c r="C2052" t="s">
        <v>2512</v>
      </c>
      <c r="D2052" t="s">
        <v>2314</v>
      </c>
      <c r="E2052">
        <v>166.41900000000001</v>
      </c>
      <c r="G2052">
        <v>0</v>
      </c>
      <c r="H2052" t="s">
        <v>110</v>
      </c>
      <c r="I2052">
        <v>166.36</v>
      </c>
      <c r="J2052" t="s">
        <v>34</v>
      </c>
      <c r="K2052">
        <v>47.618473999999999</v>
      </c>
      <c r="L2052">
        <v>-122.32832399999999</v>
      </c>
      <c r="M2052" t="s">
        <v>2513</v>
      </c>
      <c r="N2052" t="s">
        <v>2514</v>
      </c>
      <c r="O2052" t="s">
        <v>113</v>
      </c>
      <c r="P2052">
        <v>321</v>
      </c>
      <c r="Q2052">
        <v>1608</v>
      </c>
      <c r="R2052">
        <v>1602</v>
      </c>
      <c r="S2052">
        <v>1608</v>
      </c>
      <c r="T2052">
        <v>1602</v>
      </c>
      <c r="U2052">
        <v>2303</v>
      </c>
      <c r="V2052">
        <v>1909</v>
      </c>
      <c r="W2052">
        <v>9999</v>
      </c>
      <c r="X2052" t="s">
        <v>38</v>
      </c>
      <c r="Y2052">
        <v>1</v>
      </c>
      <c r="Z2052">
        <f>ROUND(Table_hqolymsql14p_BridgeInventoryLocation_BRIDGEUNDERLOCATIONS[[#This Row],[VCMIN]] / 100, 0) * 12 + MOD(Table_hqolymsql14p_BridgeInventoryLocation_BRIDGEUNDERLOCATIONS[[#This Row],[VCMIN]], 100)</f>
        <v>194</v>
      </c>
      <c r="AA2052">
        <f>Table_hqolymsql14p_BridgeInventoryLocation_BRIDGEUNDERLOCATIONS[[#This Row],[VCMIN_Inches]]-3</f>
        <v>191</v>
      </c>
      <c r="AB2052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053" spans="1:28" x14ac:dyDescent="0.3">
      <c r="A2053">
        <v>2052</v>
      </c>
      <c r="B2053" t="s">
        <v>859</v>
      </c>
      <c r="C2053" t="s">
        <v>860</v>
      </c>
      <c r="D2053" t="s">
        <v>2314</v>
      </c>
      <c r="E2053">
        <v>232.81</v>
      </c>
      <c r="G2053">
        <v>0</v>
      </c>
      <c r="H2053" t="s">
        <v>33</v>
      </c>
      <c r="I2053">
        <v>235.1</v>
      </c>
      <c r="J2053" t="s">
        <v>34</v>
      </c>
      <c r="K2053">
        <v>47.233536000000001</v>
      </c>
      <c r="L2053">
        <v>-118.151382</v>
      </c>
      <c r="M2053" t="s">
        <v>861</v>
      </c>
      <c r="N2053" t="s">
        <v>862</v>
      </c>
      <c r="O2053" t="s">
        <v>37</v>
      </c>
      <c r="P2053">
        <v>305</v>
      </c>
      <c r="Q2053">
        <v>1611</v>
      </c>
      <c r="R2053">
        <v>1609</v>
      </c>
      <c r="S2053">
        <v>1611</v>
      </c>
      <c r="T2053">
        <v>1609</v>
      </c>
      <c r="U2053">
        <v>1608</v>
      </c>
      <c r="V2053">
        <v>1604</v>
      </c>
      <c r="W2053">
        <v>9999</v>
      </c>
      <c r="X2053" t="s">
        <v>38</v>
      </c>
      <c r="Y2053">
        <v>1</v>
      </c>
      <c r="Z2053">
        <f>ROUND(Table_hqolymsql14p_BridgeInventoryLocation_BRIDGEUNDERLOCATIONS[[#This Row],[VCMIN]] / 100, 0) * 12 + MOD(Table_hqolymsql14p_BridgeInventoryLocation_BRIDGEUNDERLOCATIONS[[#This Row],[VCMIN]], 100)</f>
        <v>201</v>
      </c>
      <c r="AA2053">
        <f>Table_hqolymsql14p_BridgeInventoryLocation_BRIDGEUNDERLOCATIONS[[#This Row],[VCMIN_Inches]]-3</f>
        <v>198</v>
      </c>
      <c r="AB2053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054" spans="1:28" x14ac:dyDescent="0.3">
      <c r="A2054">
        <v>2053</v>
      </c>
      <c r="B2054" t="s">
        <v>4875</v>
      </c>
      <c r="C2054" t="s">
        <v>4876</v>
      </c>
      <c r="D2054" t="s">
        <v>2314</v>
      </c>
      <c r="E2054">
        <v>0.5</v>
      </c>
      <c r="G2054">
        <v>0</v>
      </c>
      <c r="H2054" t="s">
        <v>2931</v>
      </c>
      <c r="I2054">
        <v>5.14</v>
      </c>
      <c r="J2054" t="s">
        <v>34</v>
      </c>
      <c r="K2054">
        <v>47.813699</v>
      </c>
      <c r="L2054">
        <v>-122.292294</v>
      </c>
      <c r="M2054" t="s">
        <v>2932</v>
      </c>
      <c r="N2054" t="s">
        <v>113</v>
      </c>
      <c r="O2054" t="s">
        <v>2933</v>
      </c>
      <c r="P2054">
        <v>245</v>
      </c>
      <c r="Q2054">
        <v>1701</v>
      </c>
      <c r="R2054">
        <v>1607</v>
      </c>
      <c r="S2054">
        <v>1701</v>
      </c>
      <c r="T2054">
        <v>1607</v>
      </c>
      <c r="W2054">
        <v>9999</v>
      </c>
      <c r="X2054" t="s">
        <v>38</v>
      </c>
      <c r="Y2054">
        <v>1</v>
      </c>
      <c r="Z2054">
        <f>ROUND(Table_hqolymsql14p_BridgeInventoryLocation_BRIDGEUNDERLOCATIONS[[#This Row],[VCMIN]] / 100, 0) * 12 + MOD(Table_hqolymsql14p_BridgeInventoryLocation_BRIDGEUNDERLOCATIONS[[#This Row],[VCMIN]], 100)</f>
        <v>199</v>
      </c>
      <c r="AA2054">
        <f>Table_hqolymsql14p_BridgeInventoryLocation_BRIDGEUNDERLOCATIONS[[#This Row],[VCMIN_Inches]]-3</f>
        <v>196</v>
      </c>
      <c r="AB2054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055" spans="1:28" x14ac:dyDescent="0.3">
      <c r="A2055">
        <v>2054</v>
      </c>
      <c r="B2055" t="s">
        <v>555</v>
      </c>
      <c r="C2055" t="s">
        <v>556</v>
      </c>
      <c r="D2055" t="s">
        <v>2314</v>
      </c>
      <c r="E2055">
        <v>1.2E-2</v>
      </c>
      <c r="G2055">
        <v>0</v>
      </c>
      <c r="H2055" t="s">
        <v>4877</v>
      </c>
      <c r="I2055">
        <v>0.01</v>
      </c>
      <c r="J2055" t="s">
        <v>34</v>
      </c>
      <c r="K2055">
        <v>47.679749000000001</v>
      </c>
      <c r="L2055">
        <v>-122.32127300000001</v>
      </c>
      <c r="M2055" t="s">
        <v>4878</v>
      </c>
      <c r="N2055" t="s">
        <v>558</v>
      </c>
      <c r="O2055" t="s">
        <v>113</v>
      </c>
      <c r="P2055">
        <v>330</v>
      </c>
      <c r="Q2055">
        <v>1807</v>
      </c>
      <c r="R2055">
        <v>1800</v>
      </c>
      <c r="U2055">
        <v>1807</v>
      </c>
      <c r="V2055">
        <v>1800</v>
      </c>
      <c r="W2055">
        <v>9999</v>
      </c>
      <c r="X2055" t="s">
        <v>3106</v>
      </c>
      <c r="Y2055">
        <v>1</v>
      </c>
      <c r="Z2055">
        <f>ROUND(Table_hqolymsql14p_BridgeInventoryLocation_BRIDGEUNDERLOCATIONS[[#This Row],[VCMIN]] / 100, 0) * 12 + MOD(Table_hqolymsql14p_BridgeInventoryLocation_BRIDGEUNDERLOCATIONS[[#This Row],[VCMIN]], 100)</f>
        <v>216</v>
      </c>
      <c r="AA2055">
        <f>Table_hqolymsql14p_BridgeInventoryLocation_BRIDGEUNDERLOCATIONS[[#This Row],[VCMIN_Inches]]-3</f>
        <v>213</v>
      </c>
      <c r="AB2055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2056" spans="1:28" x14ac:dyDescent="0.3">
      <c r="A2056">
        <v>2055</v>
      </c>
      <c r="B2056" t="s">
        <v>2485</v>
      </c>
      <c r="C2056" t="s">
        <v>2486</v>
      </c>
      <c r="D2056" t="s">
        <v>2314</v>
      </c>
      <c r="E2056">
        <v>0.11</v>
      </c>
      <c r="G2056">
        <v>0</v>
      </c>
      <c r="H2056" t="s">
        <v>4879</v>
      </c>
      <c r="I2056">
        <v>0.11</v>
      </c>
      <c r="J2056" t="s">
        <v>34</v>
      </c>
      <c r="K2056">
        <v>47.462888</v>
      </c>
      <c r="L2056">
        <v>-122.265169</v>
      </c>
      <c r="M2056" t="s">
        <v>4880</v>
      </c>
      <c r="N2056" t="s">
        <v>101</v>
      </c>
      <c r="O2056" t="s">
        <v>113</v>
      </c>
      <c r="P2056">
        <v>560</v>
      </c>
      <c r="Q2056">
        <v>1700</v>
      </c>
      <c r="R2056">
        <v>1700</v>
      </c>
      <c r="U2056">
        <v>1700</v>
      </c>
      <c r="V2056">
        <v>1700</v>
      </c>
      <c r="W2056">
        <v>9999</v>
      </c>
      <c r="X2056" t="s">
        <v>32</v>
      </c>
      <c r="Y2056">
        <v>1</v>
      </c>
      <c r="Z2056">
        <f>ROUND(Table_hqolymsql14p_BridgeInventoryLocation_BRIDGEUNDERLOCATIONS[[#This Row],[VCMIN]] / 100, 0) * 12 + MOD(Table_hqolymsql14p_BridgeInventoryLocation_BRIDGEUNDERLOCATIONS[[#This Row],[VCMIN]], 100)</f>
        <v>204</v>
      </c>
      <c r="AA2056">
        <f>Table_hqolymsql14p_BridgeInventoryLocation_BRIDGEUNDERLOCATIONS[[#This Row],[VCMIN_Inches]]-3</f>
        <v>201</v>
      </c>
      <c r="AB2056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57" spans="1:28" x14ac:dyDescent="0.3">
      <c r="A2057">
        <v>2056</v>
      </c>
      <c r="B2057" t="s">
        <v>1638</v>
      </c>
      <c r="C2057" t="s">
        <v>1639</v>
      </c>
      <c r="D2057" t="s">
        <v>2314</v>
      </c>
      <c r="E2057">
        <v>0.61699999999999999</v>
      </c>
      <c r="G2057">
        <v>0</v>
      </c>
      <c r="H2057" t="s">
        <v>73</v>
      </c>
      <c r="I2057">
        <v>0.62</v>
      </c>
      <c r="J2057" t="s">
        <v>34</v>
      </c>
      <c r="K2057">
        <v>47.160083999999998</v>
      </c>
      <c r="L2057">
        <v>-122.46781799999999</v>
      </c>
      <c r="M2057" t="s">
        <v>1640</v>
      </c>
      <c r="N2057" t="s">
        <v>218</v>
      </c>
      <c r="O2057" t="s">
        <v>76</v>
      </c>
      <c r="P2057">
        <v>138</v>
      </c>
      <c r="Q2057">
        <v>1704</v>
      </c>
      <c r="R2057">
        <v>1700</v>
      </c>
      <c r="S2057">
        <v>1704</v>
      </c>
      <c r="T2057">
        <v>1700</v>
      </c>
      <c r="U2057">
        <v>1702</v>
      </c>
      <c r="V2057">
        <v>1608</v>
      </c>
      <c r="W2057">
        <v>9999</v>
      </c>
      <c r="X2057" t="s">
        <v>38</v>
      </c>
      <c r="Y2057">
        <v>1</v>
      </c>
      <c r="Z2057">
        <f>ROUND(Table_hqolymsql14p_BridgeInventoryLocation_BRIDGEUNDERLOCATIONS[[#This Row],[VCMIN]] / 100, 0) * 12 + MOD(Table_hqolymsql14p_BridgeInventoryLocation_BRIDGEUNDERLOCATIONS[[#This Row],[VCMIN]], 100)</f>
        <v>204</v>
      </c>
      <c r="AA2057">
        <f>Table_hqolymsql14p_BridgeInventoryLocation_BRIDGEUNDERLOCATIONS[[#This Row],[VCMIN_Inches]]-3</f>
        <v>201</v>
      </c>
      <c r="AB2057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58" spans="1:28" x14ac:dyDescent="0.3">
      <c r="A2058">
        <v>2057</v>
      </c>
      <c r="B2058" t="s">
        <v>352</v>
      </c>
      <c r="C2058" t="s">
        <v>353</v>
      </c>
      <c r="D2058" t="s">
        <v>2314</v>
      </c>
      <c r="E2058">
        <v>0.22800000000000001</v>
      </c>
      <c r="G2058">
        <v>0</v>
      </c>
      <c r="H2058" t="s">
        <v>3061</v>
      </c>
      <c r="I2058">
        <v>0.23</v>
      </c>
      <c r="J2058" t="s">
        <v>34</v>
      </c>
      <c r="K2058">
        <v>47.580568999999997</v>
      </c>
      <c r="L2058">
        <v>-122.174347</v>
      </c>
      <c r="M2058" t="s">
        <v>3838</v>
      </c>
      <c r="N2058" t="s">
        <v>101</v>
      </c>
      <c r="O2058" t="s">
        <v>355</v>
      </c>
      <c r="P2058">
        <v>602</v>
      </c>
      <c r="Q2058">
        <v>1704</v>
      </c>
      <c r="R2058">
        <v>1704</v>
      </c>
      <c r="S2058">
        <v>1704</v>
      </c>
      <c r="T2058">
        <v>1704</v>
      </c>
      <c r="W2058">
        <v>9999</v>
      </c>
      <c r="X2058" t="s">
        <v>89</v>
      </c>
      <c r="Y2058">
        <v>1</v>
      </c>
      <c r="Z2058">
        <f>ROUND(Table_hqolymsql14p_BridgeInventoryLocation_BRIDGEUNDERLOCATIONS[[#This Row],[VCMIN]] / 100, 0) * 12 + MOD(Table_hqolymsql14p_BridgeInventoryLocation_BRIDGEUNDERLOCATIONS[[#This Row],[VCMIN]], 100)</f>
        <v>208</v>
      </c>
      <c r="AA2058">
        <f>Table_hqolymsql14p_BridgeInventoryLocation_BRIDGEUNDERLOCATIONS[[#This Row],[VCMIN_Inches]]-3</f>
        <v>205</v>
      </c>
      <c r="AB2058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059" spans="1:28" x14ac:dyDescent="0.3">
      <c r="A2059">
        <v>2058</v>
      </c>
      <c r="B2059" t="s">
        <v>383</v>
      </c>
      <c r="C2059" t="s">
        <v>384</v>
      </c>
      <c r="D2059" t="s">
        <v>2314</v>
      </c>
      <c r="E2059">
        <v>0.06</v>
      </c>
      <c r="G2059">
        <v>0</v>
      </c>
      <c r="H2059" t="s">
        <v>4881</v>
      </c>
      <c r="I2059">
        <v>0.06</v>
      </c>
      <c r="J2059" t="s">
        <v>34</v>
      </c>
      <c r="K2059">
        <v>48.783363000000001</v>
      </c>
      <c r="L2059">
        <v>-122.48758599999999</v>
      </c>
      <c r="M2059" t="s">
        <v>4882</v>
      </c>
      <c r="N2059" t="s">
        <v>387</v>
      </c>
      <c r="O2059" t="s">
        <v>388</v>
      </c>
      <c r="P2059">
        <v>520</v>
      </c>
      <c r="Q2059">
        <v>1700</v>
      </c>
      <c r="R2059">
        <v>1700</v>
      </c>
      <c r="S2059">
        <v>1700</v>
      </c>
      <c r="T2059">
        <v>1700</v>
      </c>
      <c r="W2059">
        <v>9999</v>
      </c>
      <c r="X2059" t="s">
        <v>89</v>
      </c>
      <c r="Y2059">
        <v>1</v>
      </c>
      <c r="Z2059">
        <f>ROUND(Table_hqolymsql14p_BridgeInventoryLocation_BRIDGEUNDERLOCATIONS[[#This Row],[VCMIN]] / 100, 0) * 12 + MOD(Table_hqolymsql14p_BridgeInventoryLocation_BRIDGEUNDERLOCATIONS[[#This Row],[VCMIN]], 100)</f>
        <v>204</v>
      </c>
      <c r="AA2059">
        <f>Table_hqolymsql14p_BridgeInventoryLocation_BRIDGEUNDERLOCATIONS[[#This Row],[VCMIN_Inches]]-3</f>
        <v>201</v>
      </c>
      <c r="AB205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60" spans="1:28" x14ac:dyDescent="0.3">
      <c r="A2060">
        <v>2059</v>
      </c>
      <c r="B2060" t="s">
        <v>1014</v>
      </c>
      <c r="C2060" t="s">
        <v>1015</v>
      </c>
      <c r="D2060" t="s">
        <v>2314</v>
      </c>
      <c r="E2060">
        <v>0.28100000000000003</v>
      </c>
      <c r="G2060">
        <v>0</v>
      </c>
      <c r="H2060" t="s">
        <v>4297</v>
      </c>
      <c r="I2060">
        <v>0.28000000000000003</v>
      </c>
      <c r="J2060" t="s">
        <v>34</v>
      </c>
      <c r="K2060">
        <v>47.643203</v>
      </c>
      <c r="L2060">
        <v>-122.322354</v>
      </c>
      <c r="M2060" t="s">
        <v>4883</v>
      </c>
      <c r="N2060" t="s">
        <v>1017</v>
      </c>
      <c r="O2060" t="s">
        <v>113</v>
      </c>
      <c r="P2060">
        <v>267</v>
      </c>
      <c r="Q2060">
        <v>1609</v>
      </c>
      <c r="R2060">
        <v>1609</v>
      </c>
      <c r="U2060">
        <v>1609</v>
      </c>
      <c r="V2060">
        <v>1609</v>
      </c>
      <c r="W2060">
        <v>9999</v>
      </c>
      <c r="X2060" t="s">
        <v>89</v>
      </c>
      <c r="Y2060">
        <v>1</v>
      </c>
      <c r="Z2060">
        <f>ROUND(Table_hqolymsql14p_BridgeInventoryLocation_BRIDGEUNDERLOCATIONS[[#This Row],[VCMIN]] / 100, 0) * 12 + MOD(Table_hqolymsql14p_BridgeInventoryLocation_BRIDGEUNDERLOCATIONS[[#This Row],[VCMIN]], 100)</f>
        <v>201</v>
      </c>
      <c r="AA2060">
        <f>Table_hqolymsql14p_BridgeInventoryLocation_BRIDGEUNDERLOCATIONS[[#This Row],[VCMIN_Inches]]-3</f>
        <v>198</v>
      </c>
      <c r="AB206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061" spans="1:28" x14ac:dyDescent="0.3">
      <c r="A2061">
        <v>2060</v>
      </c>
      <c r="B2061" t="s">
        <v>4884</v>
      </c>
      <c r="C2061" t="s">
        <v>4885</v>
      </c>
      <c r="D2061" t="s">
        <v>2314</v>
      </c>
      <c r="E2061">
        <v>0.01</v>
      </c>
      <c r="G2061">
        <v>0</v>
      </c>
      <c r="H2061" t="s">
        <v>145</v>
      </c>
      <c r="I2061">
        <v>0.01</v>
      </c>
      <c r="J2061" t="s">
        <v>34</v>
      </c>
      <c r="K2061">
        <v>47.97672</v>
      </c>
      <c r="L2061">
        <v>-122.19060399999999</v>
      </c>
      <c r="M2061" t="s">
        <v>4886</v>
      </c>
      <c r="N2061" t="s">
        <v>113</v>
      </c>
      <c r="O2061" t="s">
        <v>4887</v>
      </c>
      <c r="P2061">
        <v>96</v>
      </c>
      <c r="Q2061">
        <v>1600</v>
      </c>
      <c r="R2061">
        <v>1506</v>
      </c>
      <c r="S2061">
        <v>1600</v>
      </c>
      <c r="T2061">
        <v>1506</v>
      </c>
      <c r="W2061">
        <v>9999</v>
      </c>
      <c r="X2061" t="s">
        <v>38</v>
      </c>
      <c r="Y2061">
        <v>1</v>
      </c>
      <c r="Z2061">
        <f>ROUND(Table_hqolymsql14p_BridgeInventoryLocation_BRIDGEUNDERLOCATIONS[[#This Row],[VCMIN]] / 100, 0) * 12 + MOD(Table_hqolymsql14p_BridgeInventoryLocation_BRIDGEUNDERLOCATIONS[[#This Row],[VCMIN]], 100)</f>
        <v>186</v>
      </c>
      <c r="AA2061">
        <f>Table_hqolymsql14p_BridgeInventoryLocation_BRIDGEUNDERLOCATIONS[[#This Row],[VCMIN_Inches]]-3</f>
        <v>183</v>
      </c>
      <c r="AB2061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2062" spans="1:28" x14ac:dyDescent="0.3">
      <c r="A2062">
        <v>2061</v>
      </c>
      <c r="B2062" t="s">
        <v>4888</v>
      </c>
      <c r="C2062" t="s">
        <v>4889</v>
      </c>
      <c r="D2062" t="s">
        <v>2314</v>
      </c>
      <c r="E2062">
        <v>13.82</v>
      </c>
      <c r="G2062">
        <v>0</v>
      </c>
      <c r="H2062" t="s">
        <v>4528</v>
      </c>
      <c r="I2062">
        <v>13.82</v>
      </c>
      <c r="J2062" t="s">
        <v>34</v>
      </c>
      <c r="K2062">
        <v>48.997585000000001</v>
      </c>
      <c r="L2062">
        <v>-122.752343</v>
      </c>
      <c r="M2062" t="s">
        <v>4529</v>
      </c>
      <c r="N2062" t="s">
        <v>113</v>
      </c>
      <c r="O2062" t="s">
        <v>4530</v>
      </c>
      <c r="P2062">
        <v>163</v>
      </c>
      <c r="Q2062">
        <v>1704</v>
      </c>
      <c r="R2062">
        <v>1607</v>
      </c>
      <c r="S2062">
        <v>1704</v>
      </c>
      <c r="T2062">
        <v>1607</v>
      </c>
      <c r="W2062">
        <v>9999</v>
      </c>
      <c r="X2062" t="s">
        <v>38</v>
      </c>
      <c r="Y2062">
        <v>1</v>
      </c>
      <c r="Z2062">
        <f>ROUND(Table_hqolymsql14p_BridgeInventoryLocation_BRIDGEUNDERLOCATIONS[[#This Row],[VCMIN]] / 100, 0) * 12 + MOD(Table_hqolymsql14p_BridgeInventoryLocation_BRIDGEUNDERLOCATIONS[[#This Row],[VCMIN]], 100)</f>
        <v>199</v>
      </c>
      <c r="AA2062">
        <f>Table_hqolymsql14p_BridgeInventoryLocation_BRIDGEUNDERLOCATIONS[[#This Row],[VCMIN_Inches]]-3</f>
        <v>196</v>
      </c>
      <c r="AB2062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063" spans="1:28" x14ac:dyDescent="0.3">
      <c r="A2063">
        <v>2062</v>
      </c>
      <c r="B2063" t="s">
        <v>1982</v>
      </c>
      <c r="C2063" t="s">
        <v>1983</v>
      </c>
      <c r="D2063" t="s">
        <v>2314</v>
      </c>
      <c r="E2063">
        <v>0.251</v>
      </c>
      <c r="G2063">
        <v>0</v>
      </c>
      <c r="H2063" t="s">
        <v>4606</v>
      </c>
      <c r="I2063">
        <v>0.25</v>
      </c>
      <c r="J2063" t="s">
        <v>34</v>
      </c>
      <c r="K2063">
        <v>47.690508999999999</v>
      </c>
      <c r="L2063">
        <v>-122.329729</v>
      </c>
      <c r="M2063" t="s">
        <v>4890</v>
      </c>
      <c r="N2063" t="s">
        <v>1985</v>
      </c>
      <c r="O2063" t="s">
        <v>113</v>
      </c>
      <c r="P2063">
        <v>416</v>
      </c>
      <c r="Q2063">
        <v>1800</v>
      </c>
      <c r="R2063">
        <v>1800</v>
      </c>
      <c r="U2063">
        <v>1800</v>
      </c>
      <c r="V2063">
        <v>1800</v>
      </c>
      <c r="W2063">
        <v>9999</v>
      </c>
      <c r="X2063" t="s">
        <v>239</v>
      </c>
      <c r="Y2063">
        <v>1</v>
      </c>
      <c r="Z2063">
        <f>ROUND(Table_hqolymsql14p_BridgeInventoryLocation_BRIDGEUNDERLOCATIONS[[#This Row],[VCMIN]] / 100, 0) * 12 + MOD(Table_hqolymsql14p_BridgeInventoryLocation_BRIDGEUNDERLOCATIONS[[#This Row],[VCMIN]], 100)</f>
        <v>216</v>
      </c>
      <c r="AA2063">
        <f>Table_hqolymsql14p_BridgeInventoryLocation_BRIDGEUNDERLOCATIONS[[#This Row],[VCMIN_Inches]]-3</f>
        <v>213</v>
      </c>
      <c r="AB2063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2064" spans="1:28" x14ac:dyDescent="0.3">
      <c r="A2064">
        <v>2063</v>
      </c>
      <c r="B2064" t="s">
        <v>1935</v>
      </c>
      <c r="C2064" t="s">
        <v>1936</v>
      </c>
      <c r="D2064" t="s">
        <v>2314</v>
      </c>
      <c r="E2064">
        <v>254.32</v>
      </c>
      <c r="G2064">
        <v>0</v>
      </c>
      <c r="H2064" t="s">
        <v>110</v>
      </c>
      <c r="I2064">
        <v>254.26</v>
      </c>
      <c r="J2064" t="s">
        <v>34</v>
      </c>
      <c r="K2064">
        <v>48.763027000000001</v>
      </c>
      <c r="L2064">
        <v>-122.46159400000001</v>
      </c>
      <c r="M2064" t="s">
        <v>1937</v>
      </c>
      <c r="N2064" t="s">
        <v>1938</v>
      </c>
      <c r="O2064" t="s">
        <v>113</v>
      </c>
      <c r="P2064">
        <v>162</v>
      </c>
      <c r="Q2064">
        <v>1506</v>
      </c>
      <c r="R2064">
        <v>1505</v>
      </c>
      <c r="S2064">
        <v>1506</v>
      </c>
      <c r="T2064">
        <v>1505</v>
      </c>
      <c r="U2064">
        <v>1505</v>
      </c>
      <c r="V2064">
        <v>1505</v>
      </c>
      <c r="W2064">
        <v>9999</v>
      </c>
      <c r="X2064" t="s">
        <v>38</v>
      </c>
      <c r="Y2064">
        <v>1</v>
      </c>
      <c r="Z2064">
        <f>ROUND(Table_hqolymsql14p_BridgeInventoryLocation_BRIDGEUNDERLOCATIONS[[#This Row],[VCMIN]] / 100, 0) * 12 + MOD(Table_hqolymsql14p_BridgeInventoryLocation_BRIDGEUNDERLOCATIONS[[#This Row],[VCMIN]], 100)</f>
        <v>185</v>
      </c>
      <c r="AA2064">
        <f>Table_hqolymsql14p_BridgeInventoryLocation_BRIDGEUNDERLOCATIONS[[#This Row],[VCMIN_Inches]]-3</f>
        <v>182</v>
      </c>
      <c r="AB2064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2065" spans="1:28" x14ac:dyDescent="0.3">
      <c r="A2065">
        <v>2064</v>
      </c>
      <c r="B2065" t="s">
        <v>2023</v>
      </c>
      <c r="C2065" t="s">
        <v>2024</v>
      </c>
      <c r="D2065" t="s">
        <v>2314</v>
      </c>
      <c r="E2065">
        <v>167.09899999999999</v>
      </c>
      <c r="G2065">
        <v>0</v>
      </c>
      <c r="H2065" t="s">
        <v>110</v>
      </c>
      <c r="I2065">
        <v>167.04</v>
      </c>
      <c r="J2065" t="s">
        <v>34</v>
      </c>
      <c r="K2065">
        <v>47.628267000000001</v>
      </c>
      <c r="L2065">
        <v>-122.327641</v>
      </c>
      <c r="M2065" t="s">
        <v>2025</v>
      </c>
      <c r="N2065" t="s">
        <v>2026</v>
      </c>
      <c r="O2065" t="s">
        <v>113</v>
      </c>
      <c r="P2065">
        <v>1215</v>
      </c>
      <c r="Q2065">
        <v>2900</v>
      </c>
      <c r="R2065">
        <v>2409</v>
      </c>
      <c r="S2065">
        <v>2900</v>
      </c>
      <c r="T2065">
        <v>2409</v>
      </c>
      <c r="U2065">
        <v>2400</v>
      </c>
      <c r="V2065">
        <v>1804</v>
      </c>
      <c r="W2065">
        <v>9999</v>
      </c>
      <c r="X2065" t="s">
        <v>38</v>
      </c>
      <c r="Y2065">
        <v>1</v>
      </c>
      <c r="Z2065">
        <f>ROUND(Table_hqolymsql14p_BridgeInventoryLocation_BRIDGEUNDERLOCATIONS[[#This Row],[VCMIN]] / 100, 0) * 12 + MOD(Table_hqolymsql14p_BridgeInventoryLocation_BRIDGEUNDERLOCATIONS[[#This Row],[VCMIN]], 100)</f>
        <v>297</v>
      </c>
      <c r="AA2065">
        <f>Table_hqolymsql14p_BridgeInventoryLocation_BRIDGEUNDERLOCATIONS[[#This Row],[VCMIN_Inches]]-3</f>
        <v>294</v>
      </c>
      <c r="AB2065">
        <f>(TRUNC((Table_hqolymsql14p_BridgeInventoryLocation_BRIDGEUNDERLOCATIONS[[#This Row],[Reported Inches]]/12))*100) + MOD(Table_hqolymsql14p_BridgeInventoryLocation_BRIDGEUNDERLOCATIONS[[#This Row],[Reported Inches]], 12)</f>
        <v>2406</v>
      </c>
    </row>
    <row r="2066" spans="1:28" x14ac:dyDescent="0.3">
      <c r="A2066">
        <v>2065</v>
      </c>
      <c r="B2066" t="s">
        <v>846</v>
      </c>
      <c r="C2066" t="s">
        <v>847</v>
      </c>
      <c r="D2066" t="s">
        <v>2314</v>
      </c>
      <c r="E2066">
        <v>183.17</v>
      </c>
      <c r="G2066">
        <v>0</v>
      </c>
      <c r="H2066" t="s">
        <v>33</v>
      </c>
      <c r="I2066">
        <v>184.89</v>
      </c>
      <c r="J2066" t="s">
        <v>34</v>
      </c>
      <c r="K2066">
        <v>47.088532000000001</v>
      </c>
      <c r="L2066">
        <v>-119.12935299999999</v>
      </c>
      <c r="M2066" t="s">
        <v>848</v>
      </c>
      <c r="N2066" t="s">
        <v>849</v>
      </c>
      <c r="O2066" t="s">
        <v>37</v>
      </c>
      <c r="P2066">
        <v>217</v>
      </c>
      <c r="Q2066">
        <v>1605</v>
      </c>
      <c r="R2066">
        <v>1605</v>
      </c>
      <c r="S2066">
        <v>1605</v>
      </c>
      <c r="T2066">
        <v>1605</v>
      </c>
      <c r="U2066">
        <v>1703</v>
      </c>
      <c r="V2066">
        <v>1610</v>
      </c>
      <c r="W2066">
        <v>9999</v>
      </c>
      <c r="X2066" t="s">
        <v>38</v>
      </c>
      <c r="Y2066">
        <v>1</v>
      </c>
      <c r="Z2066">
        <f>ROUND(Table_hqolymsql14p_BridgeInventoryLocation_BRIDGEUNDERLOCATIONS[[#This Row],[VCMIN]] / 100, 0) * 12 + MOD(Table_hqolymsql14p_BridgeInventoryLocation_BRIDGEUNDERLOCATIONS[[#This Row],[VCMIN]], 100)</f>
        <v>197</v>
      </c>
      <c r="AA2066">
        <f>Table_hqolymsql14p_BridgeInventoryLocation_BRIDGEUNDERLOCATIONS[[#This Row],[VCMIN_Inches]]-3</f>
        <v>194</v>
      </c>
      <c r="AB2066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067" spans="1:28" x14ac:dyDescent="0.3">
      <c r="A2067">
        <v>2066</v>
      </c>
      <c r="B2067" t="s">
        <v>1460</v>
      </c>
      <c r="C2067" t="s">
        <v>1461</v>
      </c>
      <c r="D2067" t="s">
        <v>2314</v>
      </c>
      <c r="E2067">
        <v>89.91</v>
      </c>
      <c r="G2067">
        <v>0</v>
      </c>
      <c r="H2067" t="s">
        <v>110</v>
      </c>
      <c r="I2067">
        <v>89.84</v>
      </c>
      <c r="J2067" t="s">
        <v>34</v>
      </c>
      <c r="K2067">
        <v>46.822539999999996</v>
      </c>
      <c r="L2067">
        <v>-122.995041</v>
      </c>
      <c r="M2067" t="s">
        <v>1462</v>
      </c>
      <c r="N2067" t="s">
        <v>1463</v>
      </c>
      <c r="O2067" t="s">
        <v>113</v>
      </c>
      <c r="P2067">
        <v>402</v>
      </c>
      <c r="Q2067">
        <v>1700</v>
      </c>
      <c r="R2067">
        <v>1603</v>
      </c>
      <c r="S2067">
        <v>1700</v>
      </c>
      <c r="T2067">
        <v>1603</v>
      </c>
      <c r="U2067">
        <v>1903</v>
      </c>
      <c r="V2067">
        <v>1800</v>
      </c>
      <c r="W2067">
        <v>9999</v>
      </c>
      <c r="X2067" t="s">
        <v>38</v>
      </c>
      <c r="Y2067">
        <v>1</v>
      </c>
      <c r="Z2067">
        <f>ROUND(Table_hqolymsql14p_BridgeInventoryLocation_BRIDGEUNDERLOCATIONS[[#This Row],[VCMIN]] / 100, 0) * 12 + MOD(Table_hqolymsql14p_BridgeInventoryLocation_BRIDGEUNDERLOCATIONS[[#This Row],[VCMIN]], 100)</f>
        <v>195</v>
      </c>
      <c r="AA2067">
        <f>Table_hqolymsql14p_BridgeInventoryLocation_BRIDGEUNDERLOCATIONS[[#This Row],[VCMIN_Inches]]-3</f>
        <v>192</v>
      </c>
      <c r="AB2067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068" spans="1:28" x14ac:dyDescent="0.3">
      <c r="A2068">
        <v>2067</v>
      </c>
      <c r="B2068" t="s">
        <v>263</v>
      </c>
      <c r="C2068" t="s">
        <v>264</v>
      </c>
      <c r="D2068" t="s">
        <v>2314</v>
      </c>
      <c r="E2068">
        <v>5.71</v>
      </c>
      <c r="G2068">
        <v>0</v>
      </c>
      <c r="H2068" t="s">
        <v>2894</v>
      </c>
      <c r="I2068">
        <v>171</v>
      </c>
      <c r="J2068" t="s">
        <v>34</v>
      </c>
      <c r="K2068">
        <v>47.684159000000001</v>
      </c>
      <c r="L2068">
        <v>-122.322895</v>
      </c>
      <c r="M2068" t="s">
        <v>4891</v>
      </c>
      <c r="N2068" t="s">
        <v>266</v>
      </c>
      <c r="O2068" t="s">
        <v>113</v>
      </c>
      <c r="P2068">
        <v>326</v>
      </c>
      <c r="Q2068">
        <v>1902</v>
      </c>
      <c r="R2068">
        <v>1700</v>
      </c>
      <c r="S2068">
        <v>1902</v>
      </c>
      <c r="T2068">
        <v>1700</v>
      </c>
      <c r="W2068">
        <v>9999</v>
      </c>
      <c r="X2068" t="s">
        <v>89</v>
      </c>
      <c r="Y2068">
        <v>1</v>
      </c>
      <c r="Z2068">
        <f>ROUND(Table_hqolymsql14p_BridgeInventoryLocation_BRIDGEUNDERLOCATIONS[[#This Row],[VCMIN]] / 100, 0) * 12 + MOD(Table_hqolymsql14p_BridgeInventoryLocation_BRIDGEUNDERLOCATIONS[[#This Row],[VCMIN]], 100)</f>
        <v>204</v>
      </c>
      <c r="AA2068">
        <f>Table_hqolymsql14p_BridgeInventoryLocation_BRIDGEUNDERLOCATIONS[[#This Row],[VCMIN_Inches]]-3</f>
        <v>201</v>
      </c>
      <c r="AB206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69" spans="1:28" x14ac:dyDescent="0.3">
      <c r="A2069">
        <v>2068</v>
      </c>
      <c r="B2069" t="s">
        <v>1563</v>
      </c>
      <c r="C2069" t="s">
        <v>1564</v>
      </c>
      <c r="D2069" t="s">
        <v>2314</v>
      </c>
      <c r="E2069">
        <v>170.87</v>
      </c>
      <c r="G2069">
        <v>0</v>
      </c>
      <c r="H2069" t="s">
        <v>110</v>
      </c>
      <c r="I2069">
        <v>170.81</v>
      </c>
      <c r="J2069" t="s">
        <v>34</v>
      </c>
      <c r="K2069">
        <v>47.681938000000002</v>
      </c>
      <c r="L2069">
        <v>-122.32092900000001</v>
      </c>
      <c r="M2069" t="s">
        <v>1565</v>
      </c>
      <c r="N2069" t="s">
        <v>210</v>
      </c>
      <c r="O2069" t="s">
        <v>1566</v>
      </c>
      <c r="P2069">
        <v>358</v>
      </c>
      <c r="Q2069">
        <v>2307</v>
      </c>
      <c r="R2069">
        <v>2304</v>
      </c>
      <c r="S2069">
        <v>2307</v>
      </c>
      <c r="T2069">
        <v>2304</v>
      </c>
      <c r="U2069">
        <v>2603</v>
      </c>
      <c r="V2069">
        <v>2508</v>
      </c>
      <c r="W2069">
        <v>9999</v>
      </c>
      <c r="X2069" t="s">
        <v>38</v>
      </c>
      <c r="Y2069">
        <v>1</v>
      </c>
      <c r="Z2069">
        <f>ROUND(Table_hqolymsql14p_BridgeInventoryLocation_BRIDGEUNDERLOCATIONS[[#This Row],[VCMIN]] / 100, 0) * 12 + MOD(Table_hqolymsql14p_BridgeInventoryLocation_BRIDGEUNDERLOCATIONS[[#This Row],[VCMIN]], 100)</f>
        <v>280</v>
      </c>
      <c r="AA2069">
        <f>Table_hqolymsql14p_BridgeInventoryLocation_BRIDGEUNDERLOCATIONS[[#This Row],[VCMIN_Inches]]-3</f>
        <v>277</v>
      </c>
      <c r="AB2069">
        <f>(TRUNC((Table_hqolymsql14p_BridgeInventoryLocation_BRIDGEUNDERLOCATIONS[[#This Row],[Reported Inches]]/12))*100) + MOD(Table_hqolymsql14p_BridgeInventoryLocation_BRIDGEUNDERLOCATIONS[[#This Row],[Reported Inches]], 12)</f>
        <v>2301</v>
      </c>
    </row>
    <row r="2070" spans="1:28" x14ac:dyDescent="0.3">
      <c r="A2070">
        <v>2069</v>
      </c>
      <c r="B2070" t="s">
        <v>1260</v>
      </c>
      <c r="C2070" t="s">
        <v>1261</v>
      </c>
      <c r="D2070" t="s">
        <v>2314</v>
      </c>
      <c r="E2070">
        <v>0.13300000000000001</v>
      </c>
      <c r="G2070">
        <v>0</v>
      </c>
      <c r="H2070" t="s">
        <v>2370</v>
      </c>
      <c r="I2070">
        <v>0.13</v>
      </c>
      <c r="J2070" t="s">
        <v>34</v>
      </c>
      <c r="K2070">
        <v>47.609571000000003</v>
      </c>
      <c r="L2070">
        <v>-122.331554</v>
      </c>
      <c r="M2070" t="s">
        <v>4892</v>
      </c>
      <c r="N2070" t="s">
        <v>1263</v>
      </c>
      <c r="O2070" t="s">
        <v>113</v>
      </c>
      <c r="P2070">
        <v>638</v>
      </c>
      <c r="Q2070">
        <v>1606</v>
      </c>
      <c r="R2070">
        <v>1508</v>
      </c>
      <c r="U2070">
        <v>1606</v>
      </c>
      <c r="V2070">
        <v>1508</v>
      </c>
      <c r="W2070">
        <v>9999</v>
      </c>
      <c r="X2070" t="s">
        <v>239</v>
      </c>
      <c r="Y2070">
        <v>1</v>
      </c>
      <c r="Z2070">
        <f>ROUND(Table_hqolymsql14p_BridgeInventoryLocation_BRIDGEUNDERLOCATIONS[[#This Row],[VCMIN]] / 100, 0) * 12 + MOD(Table_hqolymsql14p_BridgeInventoryLocation_BRIDGEUNDERLOCATIONS[[#This Row],[VCMIN]], 100)</f>
        <v>188</v>
      </c>
      <c r="AA2070">
        <f>Table_hqolymsql14p_BridgeInventoryLocation_BRIDGEUNDERLOCATIONS[[#This Row],[VCMIN_Inches]]-3</f>
        <v>185</v>
      </c>
      <c r="AB2070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2071" spans="1:28" x14ac:dyDescent="0.3">
      <c r="A2071">
        <v>2070</v>
      </c>
      <c r="B2071" t="s">
        <v>4893</v>
      </c>
      <c r="C2071" t="s">
        <v>4894</v>
      </c>
      <c r="D2071" t="s">
        <v>2314</v>
      </c>
      <c r="E2071">
        <v>6.5789999999999997</v>
      </c>
      <c r="G2071">
        <v>0</v>
      </c>
      <c r="H2071" t="s">
        <v>4895</v>
      </c>
      <c r="I2071">
        <v>6.58</v>
      </c>
      <c r="J2071" t="s">
        <v>34</v>
      </c>
      <c r="K2071">
        <v>47.351632000000002</v>
      </c>
      <c r="L2071">
        <v>-123.073144</v>
      </c>
      <c r="M2071" t="s">
        <v>4896</v>
      </c>
      <c r="N2071" t="s">
        <v>426</v>
      </c>
      <c r="O2071" t="s">
        <v>4897</v>
      </c>
      <c r="P2071">
        <v>83</v>
      </c>
      <c r="Q2071">
        <v>1706</v>
      </c>
      <c r="R2071">
        <v>1606</v>
      </c>
      <c r="S2071">
        <v>1706</v>
      </c>
      <c r="T2071">
        <v>1606</v>
      </c>
      <c r="W2071">
        <v>9999</v>
      </c>
      <c r="X2071" t="s">
        <v>38</v>
      </c>
      <c r="Y2071">
        <v>1</v>
      </c>
      <c r="Z2071">
        <f>ROUND(Table_hqolymsql14p_BridgeInventoryLocation_BRIDGEUNDERLOCATIONS[[#This Row],[VCMIN]] / 100, 0) * 12 + MOD(Table_hqolymsql14p_BridgeInventoryLocation_BRIDGEUNDERLOCATIONS[[#This Row],[VCMIN]], 100)</f>
        <v>198</v>
      </c>
      <c r="AA2071">
        <f>Table_hqolymsql14p_BridgeInventoryLocation_BRIDGEUNDERLOCATIONS[[#This Row],[VCMIN_Inches]]-3</f>
        <v>195</v>
      </c>
      <c r="AB207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072" spans="1:28" x14ac:dyDescent="0.3">
      <c r="A2072">
        <v>2071</v>
      </c>
      <c r="B2072" t="s">
        <v>638</v>
      </c>
      <c r="C2072" t="s">
        <v>639</v>
      </c>
      <c r="D2072" t="s">
        <v>2314</v>
      </c>
      <c r="E2072">
        <v>137.51</v>
      </c>
      <c r="G2072">
        <v>0</v>
      </c>
      <c r="H2072" t="s">
        <v>110</v>
      </c>
      <c r="I2072">
        <v>137.44999999999999</v>
      </c>
      <c r="J2072" t="s">
        <v>34</v>
      </c>
      <c r="K2072">
        <v>47.240732000000001</v>
      </c>
      <c r="L2072">
        <v>-122.357045</v>
      </c>
      <c r="M2072" t="s">
        <v>440</v>
      </c>
      <c r="N2072" t="s">
        <v>640</v>
      </c>
      <c r="O2072" t="s">
        <v>113</v>
      </c>
      <c r="P2072">
        <v>321</v>
      </c>
      <c r="Q2072">
        <v>1701</v>
      </c>
      <c r="R2072">
        <v>1610</v>
      </c>
      <c r="S2072">
        <v>1701</v>
      </c>
      <c r="T2072">
        <v>1610</v>
      </c>
      <c r="U2072">
        <v>1703</v>
      </c>
      <c r="V2072">
        <v>1607</v>
      </c>
      <c r="W2072">
        <v>9999</v>
      </c>
      <c r="X2072" t="s">
        <v>38</v>
      </c>
      <c r="Y2072">
        <v>1</v>
      </c>
      <c r="Z2072">
        <f>ROUND(Table_hqolymsql14p_BridgeInventoryLocation_BRIDGEUNDERLOCATIONS[[#This Row],[VCMIN]] / 100, 0) * 12 + MOD(Table_hqolymsql14p_BridgeInventoryLocation_BRIDGEUNDERLOCATIONS[[#This Row],[VCMIN]], 100)</f>
        <v>202</v>
      </c>
      <c r="AA2072">
        <f>Table_hqolymsql14p_BridgeInventoryLocation_BRIDGEUNDERLOCATIONS[[#This Row],[VCMIN_Inches]]-3</f>
        <v>199</v>
      </c>
      <c r="AB207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73" spans="1:28" x14ac:dyDescent="0.3">
      <c r="A2073">
        <v>2072</v>
      </c>
      <c r="B2073" t="s">
        <v>219</v>
      </c>
      <c r="C2073" t="s">
        <v>220</v>
      </c>
      <c r="D2073" t="s">
        <v>2314</v>
      </c>
      <c r="E2073">
        <v>165.744</v>
      </c>
      <c r="G2073">
        <v>0</v>
      </c>
      <c r="H2073" t="s">
        <v>110</v>
      </c>
      <c r="I2073">
        <v>165.68</v>
      </c>
      <c r="J2073" t="s">
        <v>34</v>
      </c>
      <c r="K2073">
        <v>47.608942999999996</v>
      </c>
      <c r="L2073">
        <v>-122.33082400000001</v>
      </c>
      <c r="M2073" t="s">
        <v>221</v>
      </c>
      <c r="N2073" t="s">
        <v>222</v>
      </c>
      <c r="O2073" t="s">
        <v>113</v>
      </c>
      <c r="P2073">
        <v>250</v>
      </c>
      <c r="Q2073">
        <v>1902</v>
      </c>
      <c r="R2073">
        <v>1503</v>
      </c>
      <c r="S2073">
        <v>1902</v>
      </c>
      <c r="T2073">
        <v>1503</v>
      </c>
      <c r="U2073">
        <v>2900</v>
      </c>
      <c r="V2073">
        <v>2511</v>
      </c>
      <c r="W2073">
        <v>9999</v>
      </c>
      <c r="X2073" t="s">
        <v>38</v>
      </c>
      <c r="Y2073">
        <v>1</v>
      </c>
      <c r="Z2073">
        <f>ROUND(Table_hqolymsql14p_BridgeInventoryLocation_BRIDGEUNDERLOCATIONS[[#This Row],[VCMIN]] / 100, 0) * 12 + MOD(Table_hqolymsql14p_BridgeInventoryLocation_BRIDGEUNDERLOCATIONS[[#This Row],[VCMIN]], 100)</f>
        <v>183</v>
      </c>
      <c r="AA2073">
        <f>Table_hqolymsql14p_BridgeInventoryLocation_BRIDGEUNDERLOCATIONS[[#This Row],[VCMIN_Inches]]-3</f>
        <v>180</v>
      </c>
      <c r="AB2073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2074" spans="1:28" x14ac:dyDescent="0.3">
      <c r="A2074">
        <v>2073</v>
      </c>
      <c r="B2074" t="s">
        <v>592</v>
      </c>
      <c r="C2074" t="s">
        <v>593</v>
      </c>
      <c r="D2074" t="s">
        <v>2314</v>
      </c>
      <c r="E2074">
        <v>175.679</v>
      </c>
      <c r="G2074">
        <v>0</v>
      </c>
      <c r="H2074" t="s">
        <v>33</v>
      </c>
      <c r="I2074">
        <v>177.4</v>
      </c>
      <c r="J2074" t="s">
        <v>34</v>
      </c>
      <c r="K2074">
        <v>47.102212000000002</v>
      </c>
      <c r="L2074">
        <v>-119.286422</v>
      </c>
      <c r="M2074" t="s">
        <v>437</v>
      </c>
      <c r="N2074" t="s">
        <v>594</v>
      </c>
      <c r="O2074" t="s">
        <v>595</v>
      </c>
      <c r="P2074">
        <v>184</v>
      </c>
      <c r="Q2074">
        <v>1900</v>
      </c>
      <c r="R2074">
        <v>1900</v>
      </c>
      <c r="S2074">
        <v>1900</v>
      </c>
      <c r="T2074">
        <v>1900</v>
      </c>
      <c r="U2074">
        <v>1704</v>
      </c>
      <c r="V2074">
        <v>1704</v>
      </c>
      <c r="W2074">
        <v>9999</v>
      </c>
      <c r="X2074" t="s">
        <v>38</v>
      </c>
      <c r="Y2074">
        <v>1</v>
      </c>
      <c r="Z2074">
        <f>ROUND(Table_hqolymsql14p_BridgeInventoryLocation_BRIDGEUNDERLOCATIONS[[#This Row],[VCMIN]] / 100, 0) * 12 + MOD(Table_hqolymsql14p_BridgeInventoryLocation_BRIDGEUNDERLOCATIONS[[#This Row],[VCMIN]], 100)</f>
        <v>228</v>
      </c>
      <c r="AA2074">
        <f>Table_hqolymsql14p_BridgeInventoryLocation_BRIDGEUNDERLOCATIONS[[#This Row],[VCMIN_Inches]]-3</f>
        <v>225</v>
      </c>
      <c r="AB2074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2075" spans="1:28" x14ac:dyDescent="0.3">
      <c r="A2075">
        <v>2074</v>
      </c>
      <c r="B2075" t="s">
        <v>4472</v>
      </c>
      <c r="C2075" t="s">
        <v>4473</v>
      </c>
      <c r="D2075" t="s">
        <v>2314</v>
      </c>
      <c r="E2075">
        <v>154.19</v>
      </c>
      <c r="G2075">
        <v>0</v>
      </c>
      <c r="H2075" t="s">
        <v>110</v>
      </c>
      <c r="I2075">
        <v>154.13</v>
      </c>
      <c r="J2075" t="s">
        <v>34</v>
      </c>
      <c r="K2075">
        <v>47.457628</v>
      </c>
      <c r="L2075">
        <v>-122.26342200000001</v>
      </c>
      <c r="M2075" t="s">
        <v>4898</v>
      </c>
      <c r="N2075" t="s">
        <v>4476</v>
      </c>
      <c r="O2075" t="s">
        <v>113</v>
      </c>
      <c r="P2075">
        <v>189</v>
      </c>
      <c r="Q2075">
        <v>1701</v>
      </c>
      <c r="R2075">
        <v>1605</v>
      </c>
      <c r="S2075">
        <v>1701</v>
      </c>
      <c r="T2075">
        <v>1605</v>
      </c>
      <c r="W2075">
        <v>9999</v>
      </c>
      <c r="X2075" t="s">
        <v>38</v>
      </c>
      <c r="Y2075">
        <v>1</v>
      </c>
      <c r="Z2075">
        <f>ROUND(Table_hqolymsql14p_BridgeInventoryLocation_BRIDGEUNDERLOCATIONS[[#This Row],[VCMIN]] / 100, 0) * 12 + MOD(Table_hqolymsql14p_BridgeInventoryLocation_BRIDGEUNDERLOCATIONS[[#This Row],[VCMIN]], 100)</f>
        <v>197</v>
      </c>
      <c r="AA2075">
        <f>Table_hqolymsql14p_BridgeInventoryLocation_BRIDGEUNDERLOCATIONS[[#This Row],[VCMIN_Inches]]-3</f>
        <v>194</v>
      </c>
      <c r="AB2075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076" spans="1:28" x14ac:dyDescent="0.3">
      <c r="A2076">
        <v>2075</v>
      </c>
      <c r="B2076" t="s">
        <v>1878</v>
      </c>
      <c r="C2076" t="s">
        <v>1879</v>
      </c>
      <c r="D2076" t="s">
        <v>2314</v>
      </c>
      <c r="E2076">
        <v>116.77</v>
      </c>
      <c r="G2076">
        <v>0</v>
      </c>
      <c r="H2076" t="s">
        <v>110</v>
      </c>
      <c r="I2076">
        <v>116.7</v>
      </c>
      <c r="J2076" t="s">
        <v>34</v>
      </c>
      <c r="K2076">
        <v>47.082611999999997</v>
      </c>
      <c r="L2076">
        <v>-122.670067</v>
      </c>
      <c r="M2076" t="s">
        <v>1880</v>
      </c>
      <c r="N2076" t="s">
        <v>1881</v>
      </c>
      <c r="O2076" t="s">
        <v>113</v>
      </c>
      <c r="P2076">
        <v>138</v>
      </c>
      <c r="Q2076">
        <v>1703</v>
      </c>
      <c r="R2076">
        <v>1609</v>
      </c>
      <c r="S2076">
        <v>1703</v>
      </c>
      <c r="T2076">
        <v>1609</v>
      </c>
      <c r="U2076">
        <v>2007</v>
      </c>
      <c r="V2076">
        <v>1907</v>
      </c>
      <c r="W2076">
        <v>9999</v>
      </c>
      <c r="X2076" t="s">
        <v>38</v>
      </c>
      <c r="Y2076">
        <v>1</v>
      </c>
      <c r="Z2076">
        <f>ROUND(Table_hqolymsql14p_BridgeInventoryLocation_BRIDGEUNDERLOCATIONS[[#This Row],[VCMIN]] / 100, 0) * 12 + MOD(Table_hqolymsql14p_BridgeInventoryLocation_BRIDGEUNDERLOCATIONS[[#This Row],[VCMIN]], 100)</f>
        <v>201</v>
      </c>
      <c r="AA2076">
        <f>Table_hqolymsql14p_BridgeInventoryLocation_BRIDGEUNDERLOCATIONS[[#This Row],[VCMIN_Inches]]-3</f>
        <v>198</v>
      </c>
      <c r="AB207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077" spans="1:28" x14ac:dyDescent="0.3">
      <c r="A2077">
        <v>2076</v>
      </c>
      <c r="B2077" t="s">
        <v>2259</v>
      </c>
      <c r="C2077" t="s">
        <v>2260</v>
      </c>
      <c r="D2077" t="s">
        <v>2314</v>
      </c>
      <c r="E2077">
        <v>1.347</v>
      </c>
      <c r="G2077">
        <v>0</v>
      </c>
      <c r="H2077" t="s">
        <v>1066</v>
      </c>
      <c r="I2077">
        <v>1.42</v>
      </c>
      <c r="J2077" t="s">
        <v>34</v>
      </c>
      <c r="K2077">
        <v>47.661921999999997</v>
      </c>
      <c r="L2077">
        <v>-117.38168</v>
      </c>
      <c r="M2077" t="s">
        <v>2261</v>
      </c>
      <c r="N2077" t="s">
        <v>2262</v>
      </c>
      <c r="O2077" t="s">
        <v>1072</v>
      </c>
      <c r="P2077">
        <v>120</v>
      </c>
      <c r="Q2077">
        <v>1503</v>
      </c>
      <c r="R2077">
        <v>1407</v>
      </c>
      <c r="S2077">
        <v>1503</v>
      </c>
      <c r="T2077">
        <v>1407</v>
      </c>
      <c r="U2077">
        <v>1406</v>
      </c>
      <c r="V2077">
        <v>1404</v>
      </c>
      <c r="W2077">
        <v>9999</v>
      </c>
      <c r="X2077" t="s">
        <v>38</v>
      </c>
      <c r="Y2077">
        <v>1</v>
      </c>
      <c r="Z2077">
        <f>ROUND(Table_hqolymsql14p_BridgeInventoryLocation_BRIDGEUNDERLOCATIONS[[#This Row],[VCMIN]] / 100, 0) * 12 + MOD(Table_hqolymsql14p_BridgeInventoryLocation_BRIDGEUNDERLOCATIONS[[#This Row],[VCMIN]], 100)</f>
        <v>175</v>
      </c>
      <c r="AA2077">
        <f>Table_hqolymsql14p_BridgeInventoryLocation_BRIDGEUNDERLOCATIONS[[#This Row],[VCMIN_Inches]]-3</f>
        <v>172</v>
      </c>
      <c r="AB2077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2078" spans="1:28" x14ac:dyDescent="0.3">
      <c r="A2078">
        <v>2077</v>
      </c>
      <c r="B2078" t="s">
        <v>2869</v>
      </c>
      <c r="C2078" t="s">
        <v>2870</v>
      </c>
      <c r="D2078" t="s">
        <v>2314</v>
      </c>
      <c r="E2078">
        <v>6.53</v>
      </c>
      <c r="G2078">
        <v>0</v>
      </c>
      <c r="H2078" t="s">
        <v>2296</v>
      </c>
      <c r="I2078">
        <v>12.51</v>
      </c>
      <c r="J2078" t="s">
        <v>34</v>
      </c>
      <c r="K2078">
        <v>47.502675000000004</v>
      </c>
      <c r="L2078">
        <v>-122.196602</v>
      </c>
      <c r="M2078" t="s">
        <v>4477</v>
      </c>
      <c r="N2078" t="s">
        <v>101</v>
      </c>
      <c r="O2078" t="s">
        <v>2871</v>
      </c>
      <c r="P2078">
        <v>215</v>
      </c>
      <c r="Q2078">
        <v>1606</v>
      </c>
      <c r="R2078">
        <v>1510</v>
      </c>
      <c r="U2078">
        <v>1606</v>
      </c>
      <c r="V2078">
        <v>1510</v>
      </c>
      <c r="W2078">
        <v>9999</v>
      </c>
      <c r="X2078" t="s">
        <v>239</v>
      </c>
      <c r="Y2078">
        <v>1</v>
      </c>
      <c r="Z2078">
        <f>ROUND(Table_hqolymsql14p_BridgeInventoryLocation_BRIDGEUNDERLOCATIONS[[#This Row],[VCMIN]] / 100, 0) * 12 + MOD(Table_hqolymsql14p_BridgeInventoryLocation_BRIDGEUNDERLOCATIONS[[#This Row],[VCMIN]], 100)</f>
        <v>190</v>
      </c>
      <c r="AA2078">
        <f>Table_hqolymsql14p_BridgeInventoryLocation_BRIDGEUNDERLOCATIONS[[#This Row],[VCMIN_Inches]]-3</f>
        <v>187</v>
      </c>
      <c r="AB2078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2079" spans="1:28" x14ac:dyDescent="0.3">
      <c r="A2079">
        <v>2078</v>
      </c>
      <c r="B2079" t="s">
        <v>148</v>
      </c>
      <c r="C2079" t="s">
        <v>149</v>
      </c>
      <c r="D2079" t="s">
        <v>2314</v>
      </c>
      <c r="E2079">
        <v>0.1</v>
      </c>
      <c r="G2079">
        <v>0</v>
      </c>
      <c r="H2079" t="s">
        <v>4899</v>
      </c>
      <c r="I2079">
        <v>0.1</v>
      </c>
      <c r="J2079" t="s">
        <v>34</v>
      </c>
      <c r="K2079">
        <v>47.601700999999998</v>
      </c>
      <c r="L2079">
        <v>-122.325261</v>
      </c>
      <c r="M2079" t="s">
        <v>4900</v>
      </c>
      <c r="N2079" t="s">
        <v>151</v>
      </c>
      <c r="O2079" t="s">
        <v>113</v>
      </c>
      <c r="P2079">
        <v>391</v>
      </c>
      <c r="Q2079">
        <v>1906</v>
      </c>
      <c r="R2079">
        <v>1906</v>
      </c>
      <c r="U2079">
        <v>1906</v>
      </c>
      <c r="V2079">
        <v>1906</v>
      </c>
      <c r="W2079">
        <v>9999</v>
      </c>
      <c r="X2079" t="s">
        <v>3106</v>
      </c>
      <c r="Y2079">
        <v>1</v>
      </c>
      <c r="Z2079">
        <f>ROUND(Table_hqolymsql14p_BridgeInventoryLocation_BRIDGEUNDERLOCATIONS[[#This Row],[VCMIN]] / 100, 0) * 12 + MOD(Table_hqolymsql14p_BridgeInventoryLocation_BRIDGEUNDERLOCATIONS[[#This Row],[VCMIN]], 100)</f>
        <v>234</v>
      </c>
      <c r="AA2079">
        <f>Table_hqolymsql14p_BridgeInventoryLocation_BRIDGEUNDERLOCATIONS[[#This Row],[VCMIN_Inches]]-3</f>
        <v>231</v>
      </c>
      <c r="AB2079">
        <f>(TRUNC((Table_hqolymsql14p_BridgeInventoryLocation_BRIDGEUNDERLOCATIONS[[#This Row],[Reported Inches]]/12))*100) + MOD(Table_hqolymsql14p_BridgeInventoryLocation_BRIDGEUNDERLOCATIONS[[#This Row],[Reported Inches]], 12)</f>
        <v>1903</v>
      </c>
    </row>
    <row r="2080" spans="1:28" x14ac:dyDescent="0.3">
      <c r="A2080">
        <v>2079</v>
      </c>
      <c r="B2080" t="s">
        <v>4901</v>
      </c>
      <c r="C2080" t="s">
        <v>4902</v>
      </c>
      <c r="D2080" t="s">
        <v>2314</v>
      </c>
      <c r="E2080">
        <v>61.771000000000001</v>
      </c>
      <c r="G2080">
        <v>0</v>
      </c>
      <c r="H2080" t="s">
        <v>4786</v>
      </c>
      <c r="I2080">
        <v>59.47</v>
      </c>
      <c r="J2080" t="s">
        <v>34</v>
      </c>
      <c r="K2080">
        <v>47.330390999999999</v>
      </c>
      <c r="L2080">
        <v>-117.19054</v>
      </c>
      <c r="M2080" t="s">
        <v>4787</v>
      </c>
      <c r="N2080" t="s">
        <v>2262</v>
      </c>
      <c r="O2080" t="s">
        <v>4788</v>
      </c>
      <c r="P2080">
        <v>50</v>
      </c>
      <c r="Q2080">
        <v>1501</v>
      </c>
      <c r="R2080">
        <v>1411</v>
      </c>
      <c r="S2080">
        <v>1501</v>
      </c>
      <c r="T2080">
        <v>1411</v>
      </c>
      <c r="W2080">
        <v>9999</v>
      </c>
      <c r="X2080" t="s">
        <v>38</v>
      </c>
      <c r="Y2080">
        <v>1</v>
      </c>
      <c r="Z2080">
        <f>ROUND(Table_hqolymsql14p_BridgeInventoryLocation_BRIDGEUNDERLOCATIONS[[#This Row],[VCMIN]] / 100, 0) * 12 + MOD(Table_hqolymsql14p_BridgeInventoryLocation_BRIDGEUNDERLOCATIONS[[#This Row],[VCMIN]], 100)</f>
        <v>179</v>
      </c>
      <c r="AA2080">
        <f>Table_hqolymsql14p_BridgeInventoryLocation_BRIDGEUNDERLOCATIONS[[#This Row],[VCMIN_Inches]]-3</f>
        <v>176</v>
      </c>
      <c r="AB2080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081" spans="1:28" x14ac:dyDescent="0.3">
      <c r="A2081">
        <v>2080</v>
      </c>
      <c r="B2081" t="s">
        <v>1979</v>
      </c>
      <c r="C2081" t="s">
        <v>1980</v>
      </c>
      <c r="D2081" t="s">
        <v>2314</v>
      </c>
      <c r="E2081">
        <v>141.31</v>
      </c>
      <c r="G2081">
        <v>0</v>
      </c>
      <c r="H2081" t="s">
        <v>110</v>
      </c>
      <c r="I2081">
        <v>141.25</v>
      </c>
      <c r="J2081" t="s">
        <v>34</v>
      </c>
      <c r="K2081">
        <v>47.278936000000002</v>
      </c>
      <c r="L2081">
        <v>-122.31058</v>
      </c>
      <c r="M2081" t="s">
        <v>1981</v>
      </c>
      <c r="N2081" t="s">
        <v>587</v>
      </c>
      <c r="O2081" t="s">
        <v>113</v>
      </c>
      <c r="P2081">
        <v>406</v>
      </c>
      <c r="Q2081">
        <v>1705</v>
      </c>
      <c r="R2081">
        <v>1702</v>
      </c>
      <c r="S2081">
        <v>1705</v>
      </c>
      <c r="T2081">
        <v>1702</v>
      </c>
      <c r="U2081">
        <v>1702</v>
      </c>
      <c r="V2081">
        <v>1601</v>
      </c>
      <c r="W2081">
        <v>9999</v>
      </c>
      <c r="X2081" t="s">
        <v>38</v>
      </c>
      <c r="Y2081">
        <v>1</v>
      </c>
      <c r="Z2081">
        <f>ROUND(Table_hqolymsql14p_BridgeInventoryLocation_BRIDGEUNDERLOCATIONS[[#This Row],[VCMIN]] / 100, 0) * 12 + MOD(Table_hqolymsql14p_BridgeInventoryLocation_BRIDGEUNDERLOCATIONS[[#This Row],[VCMIN]], 100)</f>
        <v>206</v>
      </c>
      <c r="AA2081">
        <f>Table_hqolymsql14p_BridgeInventoryLocation_BRIDGEUNDERLOCATIONS[[#This Row],[VCMIN_Inches]]-3</f>
        <v>203</v>
      </c>
      <c r="AB208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082" spans="1:28" x14ac:dyDescent="0.3">
      <c r="A2082">
        <v>2081</v>
      </c>
      <c r="B2082" t="s">
        <v>3021</v>
      </c>
      <c r="C2082" t="s">
        <v>3022</v>
      </c>
      <c r="D2082" t="s">
        <v>2314</v>
      </c>
      <c r="E2082">
        <v>113.15</v>
      </c>
      <c r="G2082">
        <v>0</v>
      </c>
      <c r="H2082" t="s">
        <v>110</v>
      </c>
      <c r="I2082">
        <v>113.08</v>
      </c>
      <c r="J2082" t="s">
        <v>34</v>
      </c>
      <c r="K2082">
        <v>47.066327999999999</v>
      </c>
      <c r="L2082">
        <v>-122.74148599999999</v>
      </c>
      <c r="M2082" t="s">
        <v>3023</v>
      </c>
      <c r="N2082" t="s">
        <v>3024</v>
      </c>
      <c r="O2082" t="s">
        <v>113</v>
      </c>
      <c r="P2082">
        <v>280</v>
      </c>
      <c r="Q2082">
        <v>1700</v>
      </c>
      <c r="R2082">
        <v>1610</v>
      </c>
      <c r="S2082">
        <v>1700</v>
      </c>
      <c r="T2082">
        <v>1610</v>
      </c>
      <c r="U2082">
        <v>1611</v>
      </c>
      <c r="V2082">
        <v>1608</v>
      </c>
      <c r="W2082">
        <v>9999</v>
      </c>
      <c r="X2082" t="s">
        <v>38</v>
      </c>
      <c r="Y2082">
        <v>1</v>
      </c>
      <c r="Z2082">
        <f>ROUND(Table_hqolymsql14p_BridgeInventoryLocation_BRIDGEUNDERLOCATIONS[[#This Row],[VCMIN]] / 100, 0) * 12 + MOD(Table_hqolymsql14p_BridgeInventoryLocation_BRIDGEUNDERLOCATIONS[[#This Row],[VCMIN]], 100)</f>
        <v>202</v>
      </c>
      <c r="AA2082">
        <f>Table_hqolymsql14p_BridgeInventoryLocation_BRIDGEUNDERLOCATIONS[[#This Row],[VCMIN_Inches]]-3</f>
        <v>199</v>
      </c>
      <c r="AB208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83" spans="1:28" x14ac:dyDescent="0.3">
      <c r="A2083">
        <v>2082</v>
      </c>
      <c r="B2083" t="s">
        <v>944</v>
      </c>
      <c r="C2083" t="s">
        <v>945</v>
      </c>
      <c r="D2083" t="s">
        <v>2314</v>
      </c>
      <c r="E2083">
        <v>0.11799999999999999</v>
      </c>
      <c r="G2083">
        <v>0</v>
      </c>
      <c r="H2083" t="s">
        <v>4903</v>
      </c>
      <c r="I2083">
        <v>0.12</v>
      </c>
      <c r="J2083" t="s">
        <v>34</v>
      </c>
      <c r="K2083">
        <v>45.580494000000002</v>
      </c>
      <c r="L2083">
        <v>-122.42830600000001</v>
      </c>
      <c r="M2083" t="s">
        <v>4904</v>
      </c>
      <c r="N2083" t="s">
        <v>947</v>
      </c>
      <c r="O2083" t="s">
        <v>298</v>
      </c>
      <c r="P2083">
        <v>235</v>
      </c>
      <c r="Q2083">
        <v>1711</v>
      </c>
      <c r="R2083">
        <v>1704</v>
      </c>
      <c r="S2083">
        <v>1711</v>
      </c>
      <c r="T2083">
        <v>1704</v>
      </c>
      <c r="W2083">
        <v>9999</v>
      </c>
      <c r="X2083" t="s">
        <v>89</v>
      </c>
      <c r="Y2083">
        <v>1</v>
      </c>
      <c r="Z2083">
        <f>ROUND(Table_hqolymsql14p_BridgeInventoryLocation_BRIDGEUNDERLOCATIONS[[#This Row],[VCMIN]] / 100, 0) * 12 + MOD(Table_hqolymsql14p_BridgeInventoryLocation_BRIDGEUNDERLOCATIONS[[#This Row],[VCMIN]], 100)</f>
        <v>208</v>
      </c>
      <c r="AA2083">
        <f>Table_hqolymsql14p_BridgeInventoryLocation_BRIDGEUNDERLOCATIONS[[#This Row],[VCMIN_Inches]]-3</f>
        <v>205</v>
      </c>
      <c r="AB2083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084" spans="1:28" x14ac:dyDescent="0.3">
      <c r="A2084">
        <v>2083</v>
      </c>
      <c r="B2084" t="s">
        <v>3013</v>
      </c>
      <c r="C2084" t="s">
        <v>3014</v>
      </c>
      <c r="D2084" t="s">
        <v>2314</v>
      </c>
      <c r="E2084">
        <v>0.373</v>
      </c>
      <c r="G2084">
        <v>0</v>
      </c>
      <c r="H2084" t="s">
        <v>4905</v>
      </c>
      <c r="I2084">
        <v>0.37</v>
      </c>
      <c r="J2084" t="s">
        <v>34</v>
      </c>
      <c r="K2084">
        <v>47.644610999999998</v>
      </c>
      <c r="L2084">
        <v>-122.30206200000001</v>
      </c>
      <c r="M2084" t="s">
        <v>4906</v>
      </c>
      <c r="N2084" t="s">
        <v>3016</v>
      </c>
      <c r="O2084" t="s">
        <v>394</v>
      </c>
      <c r="P2084">
        <v>169</v>
      </c>
      <c r="Q2084">
        <v>1503</v>
      </c>
      <c r="R2084">
        <v>1503</v>
      </c>
      <c r="U2084">
        <v>1503</v>
      </c>
      <c r="V2084">
        <v>1503</v>
      </c>
      <c r="W2084">
        <v>9999</v>
      </c>
      <c r="X2084" t="s">
        <v>239</v>
      </c>
      <c r="Y2084">
        <v>1</v>
      </c>
      <c r="Z2084">
        <f>ROUND(Table_hqolymsql14p_BridgeInventoryLocation_BRIDGEUNDERLOCATIONS[[#This Row],[VCMIN]] / 100, 0) * 12 + MOD(Table_hqolymsql14p_BridgeInventoryLocation_BRIDGEUNDERLOCATIONS[[#This Row],[VCMIN]], 100)</f>
        <v>183</v>
      </c>
      <c r="AA2084">
        <f>Table_hqolymsql14p_BridgeInventoryLocation_BRIDGEUNDERLOCATIONS[[#This Row],[VCMIN_Inches]]-3</f>
        <v>180</v>
      </c>
      <c r="AB2084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2085" spans="1:28" x14ac:dyDescent="0.3">
      <c r="A2085">
        <v>2084</v>
      </c>
      <c r="B2085" t="s">
        <v>4907</v>
      </c>
      <c r="C2085" t="s">
        <v>4908</v>
      </c>
      <c r="D2085" t="s">
        <v>2314</v>
      </c>
      <c r="E2085">
        <v>0.159</v>
      </c>
      <c r="G2085">
        <v>0</v>
      </c>
      <c r="H2085" t="s">
        <v>4541</v>
      </c>
      <c r="I2085">
        <v>0.16</v>
      </c>
      <c r="J2085" t="s">
        <v>34</v>
      </c>
      <c r="K2085">
        <v>47.579965000000001</v>
      </c>
      <c r="L2085">
        <v>-122.17403299999999</v>
      </c>
      <c r="M2085" t="s">
        <v>2330</v>
      </c>
      <c r="N2085" t="s">
        <v>37</v>
      </c>
      <c r="O2085" t="s">
        <v>4909</v>
      </c>
      <c r="P2085">
        <v>46</v>
      </c>
      <c r="Q2085">
        <v>1610</v>
      </c>
      <c r="R2085">
        <v>1610</v>
      </c>
      <c r="S2085">
        <v>1610</v>
      </c>
      <c r="T2085">
        <v>1610</v>
      </c>
      <c r="W2085">
        <v>9999</v>
      </c>
      <c r="X2085" t="s">
        <v>38</v>
      </c>
      <c r="Y2085">
        <v>1</v>
      </c>
      <c r="Z2085">
        <f>ROUND(Table_hqolymsql14p_BridgeInventoryLocation_BRIDGEUNDERLOCATIONS[[#This Row],[VCMIN]] / 100, 0) * 12 + MOD(Table_hqolymsql14p_BridgeInventoryLocation_BRIDGEUNDERLOCATIONS[[#This Row],[VCMIN]], 100)</f>
        <v>202</v>
      </c>
      <c r="AA2085">
        <f>Table_hqolymsql14p_BridgeInventoryLocation_BRIDGEUNDERLOCATIONS[[#This Row],[VCMIN_Inches]]-3</f>
        <v>199</v>
      </c>
      <c r="AB208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086" spans="1:28" x14ac:dyDescent="0.3">
      <c r="A2086">
        <v>2085</v>
      </c>
      <c r="B2086" t="s">
        <v>4694</v>
      </c>
      <c r="C2086" t="s">
        <v>4695</v>
      </c>
      <c r="D2086" t="s">
        <v>2314</v>
      </c>
      <c r="E2086">
        <v>0.01</v>
      </c>
      <c r="G2086">
        <v>0</v>
      </c>
      <c r="H2086" t="s">
        <v>4910</v>
      </c>
      <c r="I2086">
        <v>0.01</v>
      </c>
      <c r="J2086" t="s">
        <v>34</v>
      </c>
      <c r="K2086">
        <v>47.604993</v>
      </c>
      <c r="L2086">
        <v>-122.330213</v>
      </c>
      <c r="M2086" t="s">
        <v>4911</v>
      </c>
      <c r="N2086" t="s">
        <v>4697</v>
      </c>
      <c r="O2086" t="s">
        <v>113</v>
      </c>
      <c r="P2086">
        <v>631</v>
      </c>
      <c r="Q2086">
        <v>1501</v>
      </c>
      <c r="R2086">
        <v>1410</v>
      </c>
      <c r="U2086">
        <v>1501</v>
      </c>
      <c r="V2086">
        <v>1410</v>
      </c>
      <c r="W2086">
        <v>9999</v>
      </c>
      <c r="X2086" t="s">
        <v>89</v>
      </c>
      <c r="Y2086">
        <v>1</v>
      </c>
      <c r="Z2086">
        <f>ROUND(Table_hqolymsql14p_BridgeInventoryLocation_BRIDGEUNDERLOCATIONS[[#This Row],[VCMIN]] / 100, 0) * 12 + MOD(Table_hqolymsql14p_BridgeInventoryLocation_BRIDGEUNDERLOCATIONS[[#This Row],[VCMIN]], 100)</f>
        <v>178</v>
      </c>
      <c r="AA2086">
        <f>Table_hqolymsql14p_BridgeInventoryLocation_BRIDGEUNDERLOCATIONS[[#This Row],[VCMIN_Inches]]-3</f>
        <v>175</v>
      </c>
      <c r="AB2086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087" spans="1:28" x14ac:dyDescent="0.3">
      <c r="A2087">
        <v>2086</v>
      </c>
      <c r="B2087" t="s">
        <v>1510</v>
      </c>
      <c r="C2087" t="s">
        <v>1511</v>
      </c>
      <c r="D2087" t="s">
        <v>2314</v>
      </c>
      <c r="E2087">
        <v>276.98</v>
      </c>
      <c r="G2087">
        <v>0</v>
      </c>
      <c r="H2087" t="s">
        <v>33</v>
      </c>
      <c r="I2087">
        <v>279.27</v>
      </c>
      <c r="J2087" t="s">
        <v>34</v>
      </c>
      <c r="K2087">
        <v>47.645860999999996</v>
      </c>
      <c r="L2087">
        <v>-117.45284599999999</v>
      </c>
      <c r="M2087" t="s">
        <v>1512</v>
      </c>
      <c r="N2087" t="s">
        <v>1513</v>
      </c>
      <c r="O2087" t="s">
        <v>37</v>
      </c>
      <c r="P2087">
        <v>259</v>
      </c>
      <c r="Q2087">
        <v>1809</v>
      </c>
      <c r="R2087">
        <v>1805</v>
      </c>
      <c r="S2087">
        <v>1809</v>
      </c>
      <c r="T2087">
        <v>1805</v>
      </c>
      <c r="U2087">
        <v>1705</v>
      </c>
      <c r="V2087">
        <v>1700</v>
      </c>
      <c r="W2087">
        <v>9999</v>
      </c>
      <c r="X2087" t="s">
        <v>38</v>
      </c>
      <c r="Y2087">
        <v>1</v>
      </c>
      <c r="Z2087">
        <f>ROUND(Table_hqolymsql14p_BridgeInventoryLocation_BRIDGEUNDERLOCATIONS[[#This Row],[VCMIN]] / 100, 0) * 12 + MOD(Table_hqolymsql14p_BridgeInventoryLocation_BRIDGEUNDERLOCATIONS[[#This Row],[VCMIN]], 100)</f>
        <v>221</v>
      </c>
      <c r="AA2087">
        <f>Table_hqolymsql14p_BridgeInventoryLocation_BRIDGEUNDERLOCATIONS[[#This Row],[VCMIN_Inches]]-3</f>
        <v>218</v>
      </c>
      <c r="AB2087">
        <f>(TRUNC((Table_hqolymsql14p_BridgeInventoryLocation_BRIDGEUNDERLOCATIONS[[#This Row],[Reported Inches]]/12))*100) + MOD(Table_hqolymsql14p_BridgeInventoryLocation_BRIDGEUNDERLOCATIONS[[#This Row],[Reported Inches]], 12)</f>
        <v>1802</v>
      </c>
    </row>
    <row r="2088" spans="1:28" x14ac:dyDescent="0.3">
      <c r="A2088">
        <v>2087</v>
      </c>
      <c r="B2088" t="s">
        <v>2399</v>
      </c>
      <c r="C2088" t="s">
        <v>2400</v>
      </c>
      <c r="D2088" t="s">
        <v>2314</v>
      </c>
      <c r="E2088">
        <v>2.2799999999999998</v>
      </c>
      <c r="G2088">
        <v>0</v>
      </c>
      <c r="H2088" t="s">
        <v>45</v>
      </c>
      <c r="I2088">
        <v>1.75</v>
      </c>
      <c r="J2088" t="s">
        <v>34</v>
      </c>
      <c r="K2088">
        <v>47.302854000000004</v>
      </c>
      <c r="L2088">
        <v>-122.27584</v>
      </c>
      <c r="M2088" t="s">
        <v>2401</v>
      </c>
      <c r="N2088" t="s">
        <v>1847</v>
      </c>
      <c r="O2088" t="s">
        <v>48</v>
      </c>
      <c r="P2088">
        <v>319</v>
      </c>
      <c r="Q2088">
        <v>6000</v>
      </c>
      <c r="R2088">
        <v>6000</v>
      </c>
      <c r="S2088">
        <v>6000</v>
      </c>
      <c r="T2088">
        <v>6000</v>
      </c>
      <c r="U2088">
        <v>6000</v>
      </c>
      <c r="V2088">
        <v>6000</v>
      </c>
      <c r="W2088">
        <v>9999</v>
      </c>
      <c r="X2088" t="s">
        <v>38</v>
      </c>
      <c r="Y2088">
        <v>1</v>
      </c>
      <c r="Z2088">
        <f>ROUND(Table_hqolymsql14p_BridgeInventoryLocation_BRIDGEUNDERLOCATIONS[[#This Row],[VCMIN]] / 100, 0) * 12 + MOD(Table_hqolymsql14p_BridgeInventoryLocation_BRIDGEUNDERLOCATIONS[[#This Row],[VCMIN]], 100)</f>
        <v>720</v>
      </c>
      <c r="AA2088">
        <f>Table_hqolymsql14p_BridgeInventoryLocation_BRIDGEUNDERLOCATIONS[[#This Row],[VCMIN_Inches]]-3</f>
        <v>717</v>
      </c>
      <c r="AB2088">
        <f>(TRUNC((Table_hqolymsql14p_BridgeInventoryLocation_BRIDGEUNDERLOCATIONS[[#This Row],[Reported Inches]]/12))*100) + MOD(Table_hqolymsql14p_BridgeInventoryLocation_BRIDGEUNDERLOCATIONS[[#This Row],[Reported Inches]], 12)</f>
        <v>5909</v>
      </c>
    </row>
    <row r="2089" spans="1:28" x14ac:dyDescent="0.3">
      <c r="A2089">
        <v>2088</v>
      </c>
      <c r="B2089" t="s">
        <v>4912</v>
      </c>
      <c r="C2089" t="s">
        <v>4913</v>
      </c>
      <c r="D2089" t="s">
        <v>2314</v>
      </c>
      <c r="E2089">
        <v>0.24</v>
      </c>
      <c r="G2089">
        <v>0</v>
      </c>
      <c r="H2089" t="s">
        <v>3545</v>
      </c>
      <c r="I2089">
        <v>0.24</v>
      </c>
      <c r="J2089" t="s">
        <v>34</v>
      </c>
      <c r="K2089">
        <v>47.462465999999999</v>
      </c>
      <c r="L2089">
        <v>-122.265603</v>
      </c>
      <c r="M2089" t="s">
        <v>4914</v>
      </c>
      <c r="N2089" t="s">
        <v>113</v>
      </c>
      <c r="O2089" t="s">
        <v>540</v>
      </c>
      <c r="P2089">
        <v>168</v>
      </c>
      <c r="Q2089">
        <v>1706</v>
      </c>
      <c r="R2089">
        <v>1706</v>
      </c>
      <c r="S2089">
        <v>1706</v>
      </c>
      <c r="T2089">
        <v>1706</v>
      </c>
      <c r="W2089">
        <v>9999</v>
      </c>
      <c r="X2089" t="s">
        <v>38</v>
      </c>
      <c r="Y2089">
        <v>1</v>
      </c>
      <c r="Z2089">
        <f>ROUND(Table_hqolymsql14p_BridgeInventoryLocation_BRIDGEUNDERLOCATIONS[[#This Row],[VCMIN]] / 100, 0) * 12 + MOD(Table_hqolymsql14p_BridgeInventoryLocation_BRIDGEUNDERLOCATIONS[[#This Row],[VCMIN]], 100)</f>
        <v>210</v>
      </c>
      <c r="AA2089">
        <f>Table_hqolymsql14p_BridgeInventoryLocation_BRIDGEUNDERLOCATIONS[[#This Row],[VCMIN_Inches]]-3</f>
        <v>207</v>
      </c>
      <c r="AB2089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090" spans="1:28" x14ac:dyDescent="0.3">
      <c r="A2090">
        <v>2089</v>
      </c>
      <c r="B2090" t="s">
        <v>1680</v>
      </c>
      <c r="C2090" t="s">
        <v>1681</v>
      </c>
      <c r="D2090" t="s">
        <v>2314</v>
      </c>
      <c r="E2090">
        <v>7.9770000000000003</v>
      </c>
      <c r="G2090">
        <v>0</v>
      </c>
      <c r="H2090" t="s">
        <v>33</v>
      </c>
      <c r="I2090">
        <v>9.92</v>
      </c>
      <c r="J2090" t="s">
        <v>34</v>
      </c>
      <c r="K2090">
        <v>47.580232000000002</v>
      </c>
      <c r="L2090">
        <v>-122.17467499999999</v>
      </c>
      <c r="M2090" t="s">
        <v>938</v>
      </c>
      <c r="N2090" t="s">
        <v>1682</v>
      </c>
      <c r="O2090" t="s">
        <v>988</v>
      </c>
      <c r="P2090">
        <v>454</v>
      </c>
      <c r="Q2090">
        <v>1603</v>
      </c>
      <c r="R2090">
        <v>1603</v>
      </c>
      <c r="S2090">
        <v>1603</v>
      </c>
      <c r="T2090">
        <v>1603</v>
      </c>
      <c r="U2090">
        <v>1711</v>
      </c>
      <c r="V2090">
        <v>1711</v>
      </c>
      <c r="W2090">
        <v>9999</v>
      </c>
      <c r="X2090" t="s">
        <v>38</v>
      </c>
      <c r="Y2090">
        <v>1</v>
      </c>
      <c r="Z2090">
        <f>ROUND(Table_hqolymsql14p_BridgeInventoryLocation_BRIDGEUNDERLOCATIONS[[#This Row],[VCMIN]] / 100, 0) * 12 + MOD(Table_hqolymsql14p_BridgeInventoryLocation_BRIDGEUNDERLOCATIONS[[#This Row],[VCMIN]], 100)</f>
        <v>195</v>
      </c>
      <c r="AA2090">
        <f>Table_hqolymsql14p_BridgeInventoryLocation_BRIDGEUNDERLOCATIONS[[#This Row],[VCMIN_Inches]]-3</f>
        <v>192</v>
      </c>
      <c r="AB209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091" spans="1:28" x14ac:dyDescent="0.3">
      <c r="A2091">
        <v>2090</v>
      </c>
      <c r="B2091" t="s">
        <v>383</v>
      </c>
      <c r="C2091" t="s">
        <v>384</v>
      </c>
      <c r="D2091" t="s">
        <v>2314</v>
      </c>
      <c r="E2091">
        <v>0.03</v>
      </c>
      <c r="G2091">
        <v>0</v>
      </c>
      <c r="H2091" t="s">
        <v>385</v>
      </c>
      <c r="I2091">
        <v>0.03</v>
      </c>
      <c r="J2091" t="s">
        <v>34</v>
      </c>
      <c r="K2091">
        <v>48.783023</v>
      </c>
      <c r="L2091">
        <v>-122.486098</v>
      </c>
      <c r="M2091" t="s">
        <v>386</v>
      </c>
      <c r="N2091" t="s">
        <v>387</v>
      </c>
      <c r="O2091" t="s">
        <v>388</v>
      </c>
      <c r="P2091">
        <v>520</v>
      </c>
      <c r="Q2091">
        <v>1900</v>
      </c>
      <c r="R2091">
        <v>1900</v>
      </c>
      <c r="S2091">
        <v>1900</v>
      </c>
      <c r="T2091">
        <v>1900</v>
      </c>
      <c r="U2091">
        <v>1900</v>
      </c>
      <c r="V2091">
        <v>1900</v>
      </c>
      <c r="W2091">
        <v>9999</v>
      </c>
      <c r="X2091" t="s">
        <v>38</v>
      </c>
      <c r="Y2091">
        <v>1</v>
      </c>
      <c r="Z2091">
        <f>ROUND(Table_hqolymsql14p_BridgeInventoryLocation_BRIDGEUNDERLOCATIONS[[#This Row],[VCMIN]] / 100, 0) * 12 + MOD(Table_hqolymsql14p_BridgeInventoryLocation_BRIDGEUNDERLOCATIONS[[#This Row],[VCMIN]], 100)</f>
        <v>228</v>
      </c>
      <c r="AA2091">
        <f>Table_hqolymsql14p_BridgeInventoryLocation_BRIDGEUNDERLOCATIONS[[#This Row],[VCMIN_Inches]]-3</f>
        <v>225</v>
      </c>
      <c r="AB2091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2092" spans="1:28" x14ac:dyDescent="0.3">
      <c r="A2092">
        <v>2091</v>
      </c>
      <c r="B2092" t="s">
        <v>4915</v>
      </c>
      <c r="C2092" t="s">
        <v>4916</v>
      </c>
      <c r="D2092" t="s">
        <v>2314</v>
      </c>
      <c r="E2092">
        <v>0.28999999999999998</v>
      </c>
      <c r="G2092">
        <v>0</v>
      </c>
      <c r="H2092" t="s">
        <v>4567</v>
      </c>
      <c r="I2092">
        <v>0.28999999999999998</v>
      </c>
      <c r="J2092" t="s">
        <v>34</v>
      </c>
      <c r="K2092">
        <v>47.662523999999998</v>
      </c>
      <c r="L2092">
        <v>-122.321157</v>
      </c>
      <c r="M2092" t="s">
        <v>4917</v>
      </c>
      <c r="N2092" t="s">
        <v>4918</v>
      </c>
      <c r="O2092" t="s">
        <v>4919</v>
      </c>
      <c r="P2092">
        <v>44</v>
      </c>
      <c r="Q2092">
        <v>1608</v>
      </c>
      <c r="R2092">
        <v>1608</v>
      </c>
      <c r="S2092">
        <v>1608</v>
      </c>
      <c r="T2092">
        <v>1608</v>
      </c>
      <c r="W2092">
        <v>9999</v>
      </c>
      <c r="X2092" t="s">
        <v>38</v>
      </c>
      <c r="Y2092">
        <v>1</v>
      </c>
      <c r="Z2092">
        <f>ROUND(Table_hqolymsql14p_BridgeInventoryLocation_BRIDGEUNDERLOCATIONS[[#This Row],[VCMIN]] / 100, 0) * 12 + MOD(Table_hqolymsql14p_BridgeInventoryLocation_BRIDGEUNDERLOCATIONS[[#This Row],[VCMIN]], 100)</f>
        <v>200</v>
      </c>
      <c r="AA2092">
        <f>Table_hqolymsql14p_BridgeInventoryLocation_BRIDGEUNDERLOCATIONS[[#This Row],[VCMIN_Inches]]-3</f>
        <v>197</v>
      </c>
      <c r="AB209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093" spans="1:28" x14ac:dyDescent="0.3">
      <c r="A2093">
        <v>2092</v>
      </c>
      <c r="B2093" t="s">
        <v>997</v>
      </c>
      <c r="C2093" t="s">
        <v>998</v>
      </c>
      <c r="D2093" t="s">
        <v>2314</v>
      </c>
      <c r="E2093">
        <v>156.53</v>
      </c>
      <c r="G2093">
        <v>0</v>
      </c>
      <c r="H2093" t="s">
        <v>110</v>
      </c>
      <c r="I2093">
        <v>156.47</v>
      </c>
      <c r="J2093" t="s">
        <v>34</v>
      </c>
      <c r="K2093">
        <v>47.489131</v>
      </c>
      <c r="L2093">
        <v>-122.264405</v>
      </c>
      <c r="M2093" t="s">
        <v>999</v>
      </c>
      <c r="N2093" t="s">
        <v>1000</v>
      </c>
      <c r="O2093" t="s">
        <v>113</v>
      </c>
      <c r="P2093">
        <v>930</v>
      </c>
      <c r="Q2093">
        <v>1900</v>
      </c>
      <c r="R2093">
        <v>1809</v>
      </c>
      <c r="S2093">
        <v>1900</v>
      </c>
      <c r="T2093">
        <v>1809</v>
      </c>
      <c r="U2093">
        <v>1705</v>
      </c>
      <c r="V2093">
        <v>1703</v>
      </c>
      <c r="W2093">
        <v>9999</v>
      </c>
      <c r="X2093" t="s">
        <v>38</v>
      </c>
      <c r="Y2093">
        <v>1</v>
      </c>
      <c r="Z2093">
        <f>ROUND(Table_hqolymsql14p_BridgeInventoryLocation_BRIDGEUNDERLOCATIONS[[#This Row],[VCMIN]] / 100, 0) * 12 + MOD(Table_hqolymsql14p_BridgeInventoryLocation_BRIDGEUNDERLOCATIONS[[#This Row],[VCMIN]], 100)</f>
        <v>225</v>
      </c>
      <c r="AA2093">
        <f>Table_hqolymsql14p_BridgeInventoryLocation_BRIDGEUNDERLOCATIONS[[#This Row],[VCMIN_Inches]]-3</f>
        <v>222</v>
      </c>
      <c r="AB2093">
        <f>(TRUNC((Table_hqolymsql14p_BridgeInventoryLocation_BRIDGEUNDERLOCATIONS[[#This Row],[Reported Inches]]/12))*100) + MOD(Table_hqolymsql14p_BridgeInventoryLocation_BRIDGEUNDERLOCATIONS[[#This Row],[Reported Inches]], 12)</f>
        <v>1806</v>
      </c>
    </row>
    <row r="2094" spans="1:28" x14ac:dyDescent="0.3">
      <c r="A2094">
        <v>2093</v>
      </c>
      <c r="B2094" t="s">
        <v>1190</v>
      </c>
      <c r="C2094" t="s">
        <v>1191</v>
      </c>
      <c r="D2094" t="s">
        <v>2314</v>
      </c>
      <c r="E2094">
        <v>164.47</v>
      </c>
      <c r="G2094">
        <v>0</v>
      </c>
      <c r="H2094" t="s">
        <v>110</v>
      </c>
      <c r="I2094">
        <v>164.41</v>
      </c>
      <c r="J2094" t="s">
        <v>34</v>
      </c>
      <c r="K2094">
        <v>47.592297000000002</v>
      </c>
      <c r="L2094">
        <v>-122.320905</v>
      </c>
      <c r="M2094" t="s">
        <v>1192</v>
      </c>
      <c r="N2094" t="s">
        <v>422</v>
      </c>
      <c r="O2094" t="s">
        <v>113</v>
      </c>
      <c r="P2094">
        <v>1282</v>
      </c>
      <c r="Q2094">
        <v>1806</v>
      </c>
      <c r="R2094">
        <v>1700</v>
      </c>
      <c r="S2094">
        <v>1806</v>
      </c>
      <c r="T2094">
        <v>1700</v>
      </c>
      <c r="U2094">
        <v>4010</v>
      </c>
      <c r="V2094">
        <v>4001</v>
      </c>
      <c r="W2094">
        <v>9999</v>
      </c>
      <c r="X2094" t="s">
        <v>38</v>
      </c>
      <c r="Y2094">
        <v>1</v>
      </c>
      <c r="Z2094">
        <f>ROUND(Table_hqolymsql14p_BridgeInventoryLocation_BRIDGEUNDERLOCATIONS[[#This Row],[VCMIN]] / 100, 0) * 12 + MOD(Table_hqolymsql14p_BridgeInventoryLocation_BRIDGEUNDERLOCATIONS[[#This Row],[VCMIN]], 100)</f>
        <v>204</v>
      </c>
      <c r="AA2094">
        <f>Table_hqolymsql14p_BridgeInventoryLocation_BRIDGEUNDERLOCATIONS[[#This Row],[VCMIN_Inches]]-3</f>
        <v>201</v>
      </c>
      <c r="AB209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095" spans="1:28" x14ac:dyDescent="0.3">
      <c r="A2095">
        <v>2094</v>
      </c>
      <c r="B2095" t="s">
        <v>4920</v>
      </c>
      <c r="C2095" t="s">
        <v>4921</v>
      </c>
      <c r="D2095" t="s">
        <v>2314</v>
      </c>
      <c r="E2095">
        <v>1.79</v>
      </c>
      <c r="G2095">
        <v>0</v>
      </c>
      <c r="H2095" t="s">
        <v>2755</v>
      </c>
      <c r="I2095">
        <v>1.79</v>
      </c>
      <c r="J2095" t="s">
        <v>34</v>
      </c>
      <c r="K2095">
        <v>46.147286999999999</v>
      </c>
      <c r="L2095">
        <v>-122.915542</v>
      </c>
      <c r="M2095" t="s">
        <v>4922</v>
      </c>
      <c r="N2095" t="s">
        <v>4923</v>
      </c>
      <c r="O2095" t="s">
        <v>4924</v>
      </c>
      <c r="P2095">
        <v>1710</v>
      </c>
      <c r="Q2095">
        <v>3608</v>
      </c>
      <c r="R2095">
        <v>3511</v>
      </c>
      <c r="S2095">
        <v>3608</v>
      </c>
      <c r="T2095">
        <v>3511</v>
      </c>
      <c r="W2095">
        <v>1501</v>
      </c>
      <c r="X2095" t="s">
        <v>38</v>
      </c>
      <c r="Y2095">
        <v>1</v>
      </c>
      <c r="Z2095">
        <f>ROUND(Table_hqolymsql14p_BridgeInventoryLocation_BRIDGEUNDERLOCATIONS[[#This Row],[VCMIN]] / 100, 0) * 12 + MOD(Table_hqolymsql14p_BridgeInventoryLocation_BRIDGEUNDERLOCATIONS[[#This Row],[VCMIN]], 100)</f>
        <v>431</v>
      </c>
      <c r="AA2095">
        <f>Table_hqolymsql14p_BridgeInventoryLocation_BRIDGEUNDERLOCATIONS[[#This Row],[VCMIN_Inches]]-3</f>
        <v>428</v>
      </c>
      <c r="AB2095">
        <f>(TRUNC((Table_hqolymsql14p_BridgeInventoryLocation_BRIDGEUNDERLOCATIONS[[#This Row],[Reported Inches]]/12))*100) + MOD(Table_hqolymsql14p_BridgeInventoryLocation_BRIDGEUNDERLOCATIONS[[#This Row],[Reported Inches]], 12)</f>
        <v>3508</v>
      </c>
    </row>
    <row r="2096" spans="1:28" x14ac:dyDescent="0.3">
      <c r="A2096">
        <v>2095</v>
      </c>
      <c r="B2096" t="s">
        <v>1332</v>
      </c>
      <c r="C2096" t="s">
        <v>1333</v>
      </c>
      <c r="D2096" t="s">
        <v>2314</v>
      </c>
      <c r="E2096">
        <v>169.44</v>
      </c>
      <c r="G2096">
        <v>0</v>
      </c>
      <c r="H2096" t="s">
        <v>110</v>
      </c>
      <c r="I2096">
        <v>169.38</v>
      </c>
      <c r="J2096" t="s">
        <v>34</v>
      </c>
      <c r="K2096">
        <v>47.661338999999998</v>
      </c>
      <c r="L2096">
        <v>-122.321934</v>
      </c>
      <c r="M2096" t="s">
        <v>1334</v>
      </c>
      <c r="N2096" t="s">
        <v>1335</v>
      </c>
      <c r="O2096" t="s">
        <v>113</v>
      </c>
      <c r="P2096">
        <v>241</v>
      </c>
      <c r="Q2096">
        <v>1701</v>
      </c>
      <c r="R2096">
        <v>1509</v>
      </c>
      <c r="S2096">
        <v>1701</v>
      </c>
      <c r="T2096">
        <v>1509</v>
      </c>
      <c r="U2096">
        <v>2109</v>
      </c>
      <c r="V2096">
        <v>2007</v>
      </c>
      <c r="W2096">
        <v>9999</v>
      </c>
      <c r="X2096" t="s">
        <v>38</v>
      </c>
      <c r="Y2096">
        <v>1</v>
      </c>
      <c r="Z2096">
        <f>ROUND(Table_hqolymsql14p_BridgeInventoryLocation_BRIDGEUNDERLOCATIONS[[#This Row],[VCMIN]] / 100, 0) * 12 + MOD(Table_hqolymsql14p_BridgeInventoryLocation_BRIDGEUNDERLOCATIONS[[#This Row],[VCMIN]], 100)</f>
        <v>189</v>
      </c>
      <c r="AA2096">
        <f>Table_hqolymsql14p_BridgeInventoryLocation_BRIDGEUNDERLOCATIONS[[#This Row],[VCMIN_Inches]]-3</f>
        <v>186</v>
      </c>
      <c r="AB2096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2097" spans="1:28" x14ac:dyDescent="0.3">
      <c r="A2097">
        <v>2096</v>
      </c>
      <c r="B2097" t="s">
        <v>1608</v>
      </c>
      <c r="C2097" t="s">
        <v>1609</v>
      </c>
      <c r="D2097" t="s">
        <v>2314</v>
      </c>
      <c r="E2097">
        <v>29.15</v>
      </c>
      <c r="G2097">
        <v>0</v>
      </c>
      <c r="H2097" t="s">
        <v>176</v>
      </c>
      <c r="I2097">
        <v>29.68</v>
      </c>
      <c r="J2097" t="s">
        <v>34</v>
      </c>
      <c r="K2097">
        <v>47.777582000000002</v>
      </c>
      <c r="L2097">
        <v>-122.317458</v>
      </c>
      <c r="M2097" t="s">
        <v>1610</v>
      </c>
      <c r="N2097" t="s">
        <v>1611</v>
      </c>
      <c r="O2097" t="s">
        <v>1612</v>
      </c>
      <c r="P2097">
        <v>206</v>
      </c>
      <c r="Q2097">
        <v>1907</v>
      </c>
      <c r="R2097">
        <v>1904</v>
      </c>
      <c r="S2097">
        <v>1907</v>
      </c>
      <c r="T2097">
        <v>1904</v>
      </c>
      <c r="U2097">
        <v>1907</v>
      </c>
      <c r="V2097">
        <v>1904</v>
      </c>
      <c r="W2097">
        <v>9999</v>
      </c>
      <c r="X2097" t="s">
        <v>38</v>
      </c>
      <c r="Y2097">
        <v>1</v>
      </c>
      <c r="Z2097">
        <f>ROUND(Table_hqolymsql14p_BridgeInventoryLocation_BRIDGEUNDERLOCATIONS[[#This Row],[VCMIN]] / 100, 0) * 12 + MOD(Table_hqolymsql14p_BridgeInventoryLocation_BRIDGEUNDERLOCATIONS[[#This Row],[VCMIN]], 100)</f>
        <v>232</v>
      </c>
      <c r="AA2097">
        <f>Table_hqolymsql14p_BridgeInventoryLocation_BRIDGEUNDERLOCATIONS[[#This Row],[VCMIN_Inches]]-3</f>
        <v>229</v>
      </c>
      <c r="AB2097">
        <f>(TRUNC((Table_hqolymsql14p_BridgeInventoryLocation_BRIDGEUNDERLOCATIONS[[#This Row],[Reported Inches]]/12))*100) + MOD(Table_hqolymsql14p_BridgeInventoryLocation_BRIDGEUNDERLOCATIONS[[#This Row],[Reported Inches]], 12)</f>
        <v>1901</v>
      </c>
    </row>
    <row r="2098" spans="1:28" x14ac:dyDescent="0.3">
      <c r="A2098">
        <v>2097</v>
      </c>
      <c r="B2098" t="s">
        <v>2585</v>
      </c>
      <c r="C2098" t="s">
        <v>2586</v>
      </c>
      <c r="D2098" t="s">
        <v>2314</v>
      </c>
      <c r="E2098">
        <v>123.64</v>
      </c>
      <c r="G2098">
        <v>0</v>
      </c>
      <c r="H2098" t="s">
        <v>110</v>
      </c>
      <c r="I2098">
        <v>123.58</v>
      </c>
      <c r="J2098" t="s">
        <v>34</v>
      </c>
      <c r="K2098">
        <v>47.127001</v>
      </c>
      <c r="L2098">
        <v>-122.542332</v>
      </c>
      <c r="M2098" t="s">
        <v>2587</v>
      </c>
      <c r="N2098" t="s">
        <v>2588</v>
      </c>
      <c r="O2098" t="s">
        <v>113</v>
      </c>
      <c r="P2098">
        <v>104</v>
      </c>
      <c r="Q2098">
        <v>1511</v>
      </c>
      <c r="R2098">
        <v>1409</v>
      </c>
      <c r="S2098">
        <v>1511</v>
      </c>
      <c r="T2098">
        <v>1409</v>
      </c>
      <c r="U2098">
        <v>1509</v>
      </c>
      <c r="V2098">
        <v>1406</v>
      </c>
      <c r="W2098">
        <v>9999</v>
      </c>
      <c r="X2098" t="s">
        <v>38</v>
      </c>
      <c r="Y2098">
        <v>1</v>
      </c>
      <c r="Z2098">
        <f>ROUND(Table_hqolymsql14p_BridgeInventoryLocation_BRIDGEUNDERLOCATIONS[[#This Row],[VCMIN]] / 100, 0) * 12 + MOD(Table_hqolymsql14p_BridgeInventoryLocation_BRIDGEUNDERLOCATIONS[[#This Row],[VCMIN]], 100)</f>
        <v>177</v>
      </c>
      <c r="AA2098">
        <f>Table_hqolymsql14p_BridgeInventoryLocation_BRIDGEUNDERLOCATIONS[[#This Row],[VCMIN_Inches]]-3</f>
        <v>174</v>
      </c>
      <c r="AB2098">
        <f>(TRUNC((Table_hqolymsql14p_BridgeInventoryLocation_BRIDGEUNDERLOCATIONS[[#This Row],[Reported Inches]]/12))*100) + MOD(Table_hqolymsql14p_BridgeInventoryLocation_BRIDGEUNDERLOCATIONS[[#This Row],[Reported Inches]], 12)</f>
        <v>1406</v>
      </c>
    </row>
    <row r="2099" spans="1:28" x14ac:dyDescent="0.3">
      <c r="A2099">
        <v>2098</v>
      </c>
      <c r="B2099" t="s">
        <v>2218</v>
      </c>
      <c r="C2099" t="s">
        <v>2219</v>
      </c>
      <c r="D2099" t="s">
        <v>2314</v>
      </c>
      <c r="E2099">
        <v>0.251</v>
      </c>
      <c r="G2099">
        <v>0</v>
      </c>
      <c r="H2099" t="s">
        <v>402</v>
      </c>
      <c r="I2099">
        <v>0.25</v>
      </c>
      <c r="J2099" t="s">
        <v>34</v>
      </c>
      <c r="K2099">
        <v>47.755319</v>
      </c>
      <c r="L2099">
        <v>-122.16538199999999</v>
      </c>
      <c r="M2099" t="s">
        <v>2220</v>
      </c>
      <c r="N2099" t="s">
        <v>53</v>
      </c>
      <c r="O2099" t="s">
        <v>2221</v>
      </c>
      <c r="P2099">
        <v>27</v>
      </c>
      <c r="Q2099">
        <v>1510</v>
      </c>
      <c r="R2099">
        <v>1509</v>
      </c>
      <c r="S2099">
        <v>1510</v>
      </c>
      <c r="T2099">
        <v>1509</v>
      </c>
      <c r="U2099">
        <v>1508</v>
      </c>
      <c r="V2099">
        <v>1507</v>
      </c>
      <c r="W2099">
        <v>9999</v>
      </c>
      <c r="X2099" t="s">
        <v>38</v>
      </c>
      <c r="Y2099">
        <v>1</v>
      </c>
      <c r="Z2099">
        <f>ROUND(Table_hqolymsql14p_BridgeInventoryLocation_BRIDGEUNDERLOCATIONS[[#This Row],[VCMIN]] / 100, 0) * 12 + MOD(Table_hqolymsql14p_BridgeInventoryLocation_BRIDGEUNDERLOCATIONS[[#This Row],[VCMIN]], 100)</f>
        <v>189</v>
      </c>
      <c r="AA2099">
        <f>Table_hqolymsql14p_BridgeInventoryLocation_BRIDGEUNDERLOCATIONS[[#This Row],[VCMIN_Inches]]-3</f>
        <v>186</v>
      </c>
      <c r="AB2099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2100" spans="1:28" x14ac:dyDescent="0.3">
      <c r="A2100">
        <v>2099</v>
      </c>
      <c r="B2100" t="s">
        <v>924</v>
      </c>
      <c r="C2100" t="s">
        <v>925</v>
      </c>
      <c r="D2100" t="s">
        <v>2314</v>
      </c>
      <c r="E2100">
        <v>172.88</v>
      </c>
      <c r="G2100">
        <v>0</v>
      </c>
      <c r="H2100" t="s">
        <v>33</v>
      </c>
      <c r="I2100">
        <v>174.6</v>
      </c>
      <c r="J2100" t="s">
        <v>34</v>
      </c>
      <c r="K2100">
        <v>47.103924999999997</v>
      </c>
      <c r="L2100">
        <v>-119.345061</v>
      </c>
      <c r="M2100" t="s">
        <v>926</v>
      </c>
      <c r="N2100" t="s">
        <v>927</v>
      </c>
      <c r="O2100" t="s">
        <v>37</v>
      </c>
      <c r="P2100">
        <v>213</v>
      </c>
      <c r="Q2100">
        <v>1610</v>
      </c>
      <c r="R2100">
        <v>1606</v>
      </c>
      <c r="S2100">
        <v>1610</v>
      </c>
      <c r="T2100">
        <v>1606</v>
      </c>
      <c r="U2100">
        <v>1611</v>
      </c>
      <c r="V2100">
        <v>1610</v>
      </c>
      <c r="W2100">
        <v>9999</v>
      </c>
      <c r="X2100" t="s">
        <v>38</v>
      </c>
      <c r="Y2100">
        <v>1</v>
      </c>
      <c r="Z2100">
        <f>ROUND(Table_hqolymsql14p_BridgeInventoryLocation_BRIDGEUNDERLOCATIONS[[#This Row],[VCMIN]] / 100, 0) * 12 + MOD(Table_hqolymsql14p_BridgeInventoryLocation_BRIDGEUNDERLOCATIONS[[#This Row],[VCMIN]], 100)</f>
        <v>198</v>
      </c>
      <c r="AA2100">
        <f>Table_hqolymsql14p_BridgeInventoryLocation_BRIDGEUNDERLOCATIONS[[#This Row],[VCMIN_Inches]]-3</f>
        <v>195</v>
      </c>
      <c r="AB2100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101" spans="1:28" x14ac:dyDescent="0.3">
      <c r="A2101">
        <v>2100</v>
      </c>
      <c r="B2101" t="s">
        <v>180</v>
      </c>
      <c r="C2101" t="s">
        <v>181</v>
      </c>
      <c r="D2101" t="s">
        <v>2314</v>
      </c>
      <c r="E2101">
        <v>163.05000000000001</v>
      </c>
      <c r="G2101">
        <v>0</v>
      </c>
      <c r="H2101" t="s">
        <v>110</v>
      </c>
      <c r="I2101">
        <v>162.99</v>
      </c>
      <c r="J2101" t="s">
        <v>34</v>
      </c>
      <c r="K2101">
        <v>47.572498000000003</v>
      </c>
      <c r="L2101">
        <v>-122.319846</v>
      </c>
      <c r="M2101" t="s">
        <v>182</v>
      </c>
      <c r="N2101" t="s">
        <v>70</v>
      </c>
      <c r="O2101" t="s">
        <v>183</v>
      </c>
      <c r="P2101">
        <v>1664</v>
      </c>
      <c r="Q2101">
        <v>4101</v>
      </c>
      <c r="R2101">
        <v>4011</v>
      </c>
      <c r="S2101">
        <v>4101</v>
      </c>
      <c r="T2101">
        <v>4011</v>
      </c>
      <c r="U2101">
        <v>4405</v>
      </c>
      <c r="V2101">
        <v>4403</v>
      </c>
      <c r="W2101">
        <v>9999</v>
      </c>
      <c r="X2101" t="s">
        <v>38</v>
      </c>
      <c r="Y2101">
        <v>1</v>
      </c>
      <c r="Z2101">
        <f>ROUND(Table_hqolymsql14p_BridgeInventoryLocation_BRIDGEUNDERLOCATIONS[[#This Row],[VCMIN]] / 100, 0) * 12 + MOD(Table_hqolymsql14p_BridgeInventoryLocation_BRIDGEUNDERLOCATIONS[[#This Row],[VCMIN]], 100)</f>
        <v>491</v>
      </c>
      <c r="AA2101">
        <f>Table_hqolymsql14p_BridgeInventoryLocation_BRIDGEUNDERLOCATIONS[[#This Row],[VCMIN_Inches]]-3</f>
        <v>488</v>
      </c>
      <c r="AB2101">
        <f>(TRUNC((Table_hqolymsql14p_BridgeInventoryLocation_BRIDGEUNDERLOCATIONS[[#This Row],[Reported Inches]]/12))*100) + MOD(Table_hqolymsql14p_BridgeInventoryLocation_BRIDGEUNDERLOCATIONS[[#This Row],[Reported Inches]], 12)</f>
        <v>4008</v>
      </c>
    </row>
    <row r="2102" spans="1:28" x14ac:dyDescent="0.3">
      <c r="A2102">
        <v>2101</v>
      </c>
      <c r="B2102" t="s">
        <v>4496</v>
      </c>
      <c r="C2102" t="s">
        <v>4497</v>
      </c>
      <c r="D2102" t="s">
        <v>2314</v>
      </c>
      <c r="E2102">
        <v>0.24099999999999999</v>
      </c>
      <c r="G2102">
        <v>0</v>
      </c>
      <c r="H2102" t="s">
        <v>4389</v>
      </c>
      <c r="I2102">
        <v>0.24</v>
      </c>
      <c r="J2102" t="s">
        <v>34</v>
      </c>
      <c r="K2102">
        <v>47.239536999999999</v>
      </c>
      <c r="L2102">
        <v>-122.407363</v>
      </c>
      <c r="M2102" t="s">
        <v>4925</v>
      </c>
      <c r="N2102" t="s">
        <v>113</v>
      </c>
      <c r="O2102" t="s">
        <v>4499</v>
      </c>
      <c r="P2102">
        <v>121</v>
      </c>
      <c r="Q2102">
        <v>1610</v>
      </c>
      <c r="R2102">
        <v>1608</v>
      </c>
      <c r="U2102">
        <v>1610</v>
      </c>
      <c r="V2102">
        <v>1608</v>
      </c>
      <c r="W2102">
        <v>9999</v>
      </c>
      <c r="X2102" t="s">
        <v>32</v>
      </c>
      <c r="Y2102">
        <v>1</v>
      </c>
      <c r="Z2102">
        <f>ROUND(Table_hqolymsql14p_BridgeInventoryLocation_BRIDGEUNDERLOCATIONS[[#This Row],[VCMIN]] / 100, 0) * 12 + MOD(Table_hqolymsql14p_BridgeInventoryLocation_BRIDGEUNDERLOCATIONS[[#This Row],[VCMIN]], 100)</f>
        <v>200</v>
      </c>
      <c r="AA2102">
        <f>Table_hqolymsql14p_BridgeInventoryLocation_BRIDGEUNDERLOCATIONS[[#This Row],[VCMIN_Inches]]-3</f>
        <v>197</v>
      </c>
      <c r="AB2102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103" spans="1:28" x14ac:dyDescent="0.3">
      <c r="A2103">
        <v>2102</v>
      </c>
      <c r="B2103" t="s">
        <v>4571</v>
      </c>
      <c r="C2103" t="s">
        <v>4572</v>
      </c>
      <c r="D2103" t="s">
        <v>2314</v>
      </c>
      <c r="E2103">
        <v>1.179</v>
      </c>
      <c r="G2103">
        <v>0</v>
      </c>
      <c r="H2103" t="s">
        <v>4926</v>
      </c>
      <c r="I2103">
        <v>1.18</v>
      </c>
      <c r="J2103" t="s">
        <v>34</v>
      </c>
      <c r="K2103">
        <v>47.978157000000003</v>
      </c>
      <c r="L2103">
        <v>-122.138594</v>
      </c>
      <c r="M2103" t="s">
        <v>4927</v>
      </c>
      <c r="N2103" t="s">
        <v>616</v>
      </c>
      <c r="O2103" t="s">
        <v>4574</v>
      </c>
      <c r="P2103">
        <v>2081</v>
      </c>
      <c r="Q2103">
        <v>1602</v>
      </c>
      <c r="R2103">
        <v>1602</v>
      </c>
      <c r="S2103">
        <v>1602</v>
      </c>
      <c r="T2103">
        <v>1602</v>
      </c>
      <c r="W2103">
        <v>9999</v>
      </c>
      <c r="X2103" t="s">
        <v>89</v>
      </c>
      <c r="Y2103">
        <v>1</v>
      </c>
      <c r="Z2103">
        <f>ROUND(Table_hqolymsql14p_BridgeInventoryLocation_BRIDGEUNDERLOCATIONS[[#This Row],[VCMIN]] / 100, 0) * 12 + MOD(Table_hqolymsql14p_BridgeInventoryLocation_BRIDGEUNDERLOCATIONS[[#This Row],[VCMIN]], 100)</f>
        <v>194</v>
      </c>
      <c r="AA2103">
        <f>Table_hqolymsql14p_BridgeInventoryLocation_BRIDGEUNDERLOCATIONS[[#This Row],[VCMIN_Inches]]-3</f>
        <v>191</v>
      </c>
      <c r="AB2103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104" spans="1:28" x14ac:dyDescent="0.3">
      <c r="A2104">
        <v>2103</v>
      </c>
      <c r="B2104" t="s">
        <v>4928</v>
      </c>
      <c r="C2104" t="s">
        <v>4929</v>
      </c>
      <c r="D2104" t="s">
        <v>2314</v>
      </c>
      <c r="E2104">
        <v>57.99</v>
      </c>
      <c r="G2104">
        <v>0</v>
      </c>
      <c r="H2104" t="s">
        <v>296</v>
      </c>
      <c r="I2104">
        <v>58.08</v>
      </c>
      <c r="J2104" t="s">
        <v>34</v>
      </c>
      <c r="K2104">
        <v>45.711041999999999</v>
      </c>
      <c r="L2104">
        <v>-121.62464300000001</v>
      </c>
      <c r="M2104" t="s">
        <v>4930</v>
      </c>
      <c r="N2104" t="s">
        <v>298</v>
      </c>
      <c r="O2104" t="s">
        <v>4930</v>
      </c>
      <c r="P2104">
        <v>130</v>
      </c>
      <c r="Q2104">
        <v>1305</v>
      </c>
      <c r="R2104">
        <v>1305</v>
      </c>
      <c r="S2104">
        <v>1305</v>
      </c>
      <c r="T2104">
        <v>1305</v>
      </c>
      <c r="W2104">
        <v>9999</v>
      </c>
      <c r="X2104" t="s">
        <v>38</v>
      </c>
      <c r="Y2104">
        <v>1</v>
      </c>
      <c r="Z2104">
        <f>ROUND(Table_hqolymsql14p_BridgeInventoryLocation_BRIDGEUNDERLOCATIONS[[#This Row],[VCMIN]] / 100, 0) * 12 + MOD(Table_hqolymsql14p_BridgeInventoryLocation_BRIDGEUNDERLOCATIONS[[#This Row],[VCMIN]], 100)</f>
        <v>161</v>
      </c>
      <c r="AA2104">
        <f>Table_hqolymsql14p_BridgeInventoryLocation_BRIDGEUNDERLOCATIONS[[#This Row],[VCMIN_Inches]]-3</f>
        <v>158</v>
      </c>
      <c r="AB2104">
        <f>(TRUNC((Table_hqolymsql14p_BridgeInventoryLocation_BRIDGEUNDERLOCATIONS[[#This Row],[Reported Inches]]/12))*100) + MOD(Table_hqolymsql14p_BridgeInventoryLocation_BRIDGEUNDERLOCATIONS[[#This Row],[Reported Inches]], 12)</f>
        <v>1302</v>
      </c>
    </row>
    <row r="2105" spans="1:28" x14ac:dyDescent="0.3">
      <c r="A2105">
        <v>2104</v>
      </c>
      <c r="B2105" t="s">
        <v>1683</v>
      </c>
      <c r="C2105" t="s">
        <v>1684</v>
      </c>
      <c r="D2105" t="s">
        <v>2314</v>
      </c>
      <c r="E2105">
        <v>0.60599999999999998</v>
      </c>
      <c r="G2105">
        <v>0</v>
      </c>
      <c r="H2105" t="s">
        <v>4931</v>
      </c>
      <c r="I2105">
        <v>0.61</v>
      </c>
      <c r="J2105" t="s">
        <v>34</v>
      </c>
      <c r="K2105">
        <v>47.768754000000001</v>
      </c>
      <c r="L2105">
        <v>-122.189125</v>
      </c>
      <c r="M2105" t="s">
        <v>4932</v>
      </c>
      <c r="N2105" t="s">
        <v>1686</v>
      </c>
      <c r="O2105" t="s">
        <v>101</v>
      </c>
      <c r="P2105">
        <v>252</v>
      </c>
      <c r="Q2105">
        <v>1905</v>
      </c>
      <c r="R2105">
        <v>1905</v>
      </c>
      <c r="S2105">
        <v>1905</v>
      </c>
      <c r="T2105">
        <v>1905</v>
      </c>
      <c r="W2105">
        <v>9999</v>
      </c>
      <c r="X2105" t="s">
        <v>89</v>
      </c>
      <c r="Y2105">
        <v>1</v>
      </c>
      <c r="Z2105">
        <f>ROUND(Table_hqolymsql14p_BridgeInventoryLocation_BRIDGEUNDERLOCATIONS[[#This Row],[VCMIN]] / 100, 0) * 12 + MOD(Table_hqolymsql14p_BridgeInventoryLocation_BRIDGEUNDERLOCATIONS[[#This Row],[VCMIN]], 100)</f>
        <v>233</v>
      </c>
      <c r="AA2105">
        <f>Table_hqolymsql14p_BridgeInventoryLocation_BRIDGEUNDERLOCATIONS[[#This Row],[VCMIN_Inches]]-3</f>
        <v>230</v>
      </c>
      <c r="AB2105">
        <f>(TRUNC((Table_hqolymsql14p_BridgeInventoryLocation_BRIDGEUNDERLOCATIONS[[#This Row],[Reported Inches]]/12))*100) + MOD(Table_hqolymsql14p_BridgeInventoryLocation_BRIDGEUNDERLOCATIONS[[#This Row],[Reported Inches]], 12)</f>
        <v>1902</v>
      </c>
    </row>
    <row r="2106" spans="1:28" x14ac:dyDescent="0.3">
      <c r="A2106">
        <v>2105</v>
      </c>
      <c r="B2106" t="s">
        <v>252</v>
      </c>
      <c r="C2106" t="s">
        <v>253</v>
      </c>
      <c r="D2106" t="s">
        <v>2314</v>
      </c>
      <c r="E2106">
        <v>246.3</v>
      </c>
      <c r="G2106">
        <v>0</v>
      </c>
      <c r="H2106" t="s">
        <v>110</v>
      </c>
      <c r="I2106">
        <v>246.24</v>
      </c>
      <c r="J2106" t="s">
        <v>34</v>
      </c>
      <c r="K2106">
        <v>48.688023000000001</v>
      </c>
      <c r="L2106">
        <v>-122.39919500000001</v>
      </c>
      <c r="M2106" t="s">
        <v>254</v>
      </c>
      <c r="N2106" t="s">
        <v>255</v>
      </c>
      <c r="O2106" t="s">
        <v>113</v>
      </c>
      <c r="P2106">
        <v>270</v>
      </c>
      <c r="Q2106">
        <v>1611</v>
      </c>
      <c r="R2106">
        <v>1611</v>
      </c>
      <c r="S2106">
        <v>1611</v>
      </c>
      <c r="T2106">
        <v>1611</v>
      </c>
      <c r="U2106">
        <v>2300</v>
      </c>
      <c r="V2106">
        <v>2300</v>
      </c>
      <c r="W2106">
        <v>9999</v>
      </c>
      <c r="X2106" t="s">
        <v>38</v>
      </c>
      <c r="Y2106">
        <v>1</v>
      </c>
      <c r="Z2106">
        <f>ROUND(Table_hqolymsql14p_BridgeInventoryLocation_BRIDGEUNDERLOCATIONS[[#This Row],[VCMIN]] / 100, 0) * 12 + MOD(Table_hqolymsql14p_BridgeInventoryLocation_BRIDGEUNDERLOCATIONS[[#This Row],[VCMIN]], 100)</f>
        <v>203</v>
      </c>
      <c r="AA2106">
        <f>Table_hqolymsql14p_BridgeInventoryLocation_BRIDGEUNDERLOCATIONS[[#This Row],[VCMIN_Inches]]-3</f>
        <v>200</v>
      </c>
      <c r="AB2106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107" spans="1:28" x14ac:dyDescent="0.3">
      <c r="A2107">
        <v>2106</v>
      </c>
      <c r="B2107" t="s">
        <v>1364</v>
      </c>
      <c r="C2107" t="s">
        <v>1365</v>
      </c>
      <c r="D2107" t="s">
        <v>2314</v>
      </c>
      <c r="E2107">
        <v>293.88</v>
      </c>
      <c r="G2107">
        <v>0</v>
      </c>
      <c r="H2107" t="s">
        <v>33</v>
      </c>
      <c r="I2107">
        <v>296.19</v>
      </c>
      <c r="J2107" t="s">
        <v>34</v>
      </c>
      <c r="K2107">
        <v>47.672550000000001</v>
      </c>
      <c r="L2107">
        <v>-117.10854999999999</v>
      </c>
      <c r="M2107" t="s">
        <v>1366</v>
      </c>
      <c r="N2107" t="s">
        <v>1367</v>
      </c>
      <c r="O2107" t="s">
        <v>37</v>
      </c>
      <c r="P2107">
        <v>215</v>
      </c>
      <c r="Q2107">
        <v>1700</v>
      </c>
      <c r="R2107">
        <v>1609</v>
      </c>
      <c r="S2107">
        <v>1700</v>
      </c>
      <c r="T2107">
        <v>1609</v>
      </c>
      <c r="U2107">
        <v>1703</v>
      </c>
      <c r="V2107">
        <v>1700</v>
      </c>
      <c r="W2107">
        <v>9999</v>
      </c>
      <c r="X2107" t="s">
        <v>38</v>
      </c>
      <c r="Y2107">
        <v>1</v>
      </c>
      <c r="Z2107">
        <f>ROUND(Table_hqolymsql14p_BridgeInventoryLocation_BRIDGEUNDERLOCATIONS[[#This Row],[VCMIN]] / 100, 0) * 12 + MOD(Table_hqolymsql14p_BridgeInventoryLocation_BRIDGEUNDERLOCATIONS[[#This Row],[VCMIN]], 100)</f>
        <v>201</v>
      </c>
      <c r="AA2107">
        <f>Table_hqolymsql14p_BridgeInventoryLocation_BRIDGEUNDERLOCATIONS[[#This Row],[VCMIN_Inches]]-3</f>
        <v>198</v>
      </c>
      <c r="AB2107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108" spans="1:28" x14ac:dyDescent="0.3">
      <c r="A2108">
        <v>2107</v>
      </c>
      <c r="B2108" t="s">
        <v>4933</v>
      </c>
      <c r="C2108" t="s">
        <v>4934</v>
      </c>
      <c r="D2108" t="s">
        <v>2314</v>
      </c>
      <c r="E2108">
        <v>2.75</v>
      </c>
      <c r="G2108">
        <v>0</v>
      </c>
      <c r="H2108" t="s">
        <v>104</v>
      </c>
      <c r="I2108">
        <v>2.75</v>
      </c>
      <c r="J2108" t="s">
        <v>34</v>
      </c>
      <c r="K2108">
        <v>46.251640999999999</v>
      </c>
      <c r="L2108">
        <v>-123.91888899999999</v>
      </c>
      <c r="M2108" t="s">
        <v>4935</v>
      </c>
      <c r="N2108" t="s">
        <v>107</v>
      </c>
      <c r="O2108" t="s">
        <v>4935</v>
      </c>
      <c r="P2108">
        <v>800</v>
      </c>
      <c r="Q2108">
        <v>1708</v>
      </c>
      <c r="R2108">
        <v>1508</v>
      </c>
      <c r="S2108">
        <v>1708</v>
      </c>
      <c r="T2108">
        <v>1508</v>
      </c>
      <c r="W2108">
        <v>9999</v>
      </c>
      <c r="X2108" t="s">
        <v>38</v>
      </c>
      <c r="Y2108">
        <v>1</v>
      </c>
      <c r="Z2108">
        <f>ROUND(Table_hqolymsql14p_BridgeInventoryLocation_BRIDGEUNDERLOCATIONS[[#This Row],[VCMIN]] / 100, 0) * 12 + MOD(Table_hqolymsql14p_BridgeInventoryLocation_BRIDGEUNDERLOCATIONS[[#This Row],[VCMIN]], 100)</f>
        <v>188</v>
      </c>
      <c r="AA2108">
        <f>Table_hqolymsql14p_BridgeInventoryLocation_BRIDGEUNDERLOCATIONS[[#This Row],[VCMIN_Inches]]-3</f>
        <v>185</v>
      </c>
      <c r="AB2108">
        <f>(TRUNC((Table_hqolymsql14p_BridgeInventoryLocation_BRIDGEUNDERLOCATIONS[[#This Row],[Reported Inches]]/12))*100) + MOD(Table_hqolymsql14p_BridgeInventoryLocation_BRIDGEUNDERLOCATIONS[[#This Row],[Reported Inches]], 12)</f>
        <v>1505</v>
      </c>
    </row>
    <row r="2109" spans="1:28" x14ac:dyDescent="0.3">
      <c r="A2109">
        <v>2108</v>
      </c>
      <c r="B2109" t="s">
        <v>688</v>
      </c>
      <c r="C2109" t="s">
        <v>689</v>
      </c>
      <c r="D2109" t="s">
        <v>2314</v>
      </c>
      <c r="E2109">
        <v>0.1</v>
      </c>
      <c r="G2109">
        <v>0</v>
      </c>
      <c r="H2109" t="s">
        <v>4936</v>
      </c>
      <c r="I2109">
        <v>0.1</v>
      </c>
      <c r="J2109" t="s">
        <v>34</v>
      </c>
      <c r="K2109">
        <v>47.616036000000001</v>
      </c>
      <c r="L2109">
        <v>-122.32937099999999</v>
      </c>
      <c r="M2109" t="s">
        <v>4937</v>
      </c>
      <c r="N2109" t="s">
        <v>691</v>
      </c>
      <c r="O2109" t="s">
        <v>113</v>
      </c>
      <c r="P2109">
        <v>293</v>
      </c>
      <c r="Q2109">
        <v>1701</v>
      </c>
      <c r="R2109">
        <v>1701</v>
      </c>
      <c r="U2109">
        <v>1701</v>
      </c>
      <c r="V2109">
        <v>1701</v>
      </c>
      <c r="W2109">
        <v>9999</v>
      </c>
      <c r="X2109" t="s">
        <v>32</v>
      </c>
      <c r="Y2109">
        <v>1</v>
      </c>
      <c r="Z2109">
        <f>ROUND(Table_hqolymsql14p_BridgeInventoryLocation_BRIDGEUNDERLOCATIONS[[#This Row],[VCMIN]] / 100, 0) * 12 + MOD(Table_hqolymsql14p_BridgeInventoryLocation_BRIDGEUNDERLOCATIONS[[#This Row],[VCMIN]], 100)</f>
        <v>205</v>
      </c>
      <c r="AA2109">
        <f>Table_hqolymsql14p_BridgeInventoryLocation_BRIDGEUNDERLOCATIONS[[#This Row],[VCMIN_Inches]]-3</f>
        <v>202</v>
      </c>
      <c r="AB2109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2110" spans="1:28" x14ac:dyDescent="0.3">
      <c r="A2110">
        <v>2109</v>
      </c>
      <c r="B2110" t="s">
        <v>1378</v>
      </c>
      <c r="C2110" t="s">
        <v>1379</v>
      </c>
      <c r="D2110" t="s">
        <v>2314</v>
      </c>
      <c r="E2110">
        <v>10.53</v>
      </c>
      <c r="G2110">
        <v>0</v>
      </c>
      <c r="H2110" t="s">
        <v>110</v>
      </c>
      <c r="I2110">
        <v>10.53</v>
      </c>
      <c r="J2110" t="s">
        <v>34</v>
      </c>
      <c r="K2110">
        <v>45.765143999999999</v>
      </c>
      <c r="L2110">
        <v>-122.66703099999999</v>
      </c>
      <c r="M2110" t="s">
        <v>1380</v>
      </c>
      <c r="N2110" t="s">
        <v>1381</v>
      </c>
      <c r="O2110" t="s">
        <v>113</v>
      </c>
      <c r="P2110">
        <v>274</v>
      </c>
      <c r="Q2110">
        <v>1609</v>
      </c>
      <c r="R2110">
        <v>1609</v>
      </c>
      <c r="S2110">
        <v>1609</v>
      </c>
      <c r="T2110">
        <v>1609</v>
      </c>
      <c r="U2110">
        <v>1611</v>
      </c>
      <c r="V2110">
        <v>1607</v>
      </c>
      <c r="W2110">
        <v>9999</v>
      </c>
      <c r="X2110" t="s">
        <v>38</v>
      </c>
      <c r="Y2110">
        <v>1</v>
      </c>
      <c r="Z2110">
        <f>ROUND(Table_hqolymsql14p_BridgeInventoryLocation_BRIDGEUNDERLOCATIONS[[#This Row],[VCMIN]] / 100, 0) * 12 + MOD(Table_hqolymsql14p_BridgeInventoryLocation_BRIDGEUNDERLOCATIONS[[#This Row],[VCMIN]], 100)</f>
        <v>201</v>
      </c>
      <c r="AA2110">
        <f>Table_hqolymsql14p_BridgeInventoryLocation_BRIDGEUNDERLOCATIONS[[#This Row],[VCMIN_Inches]]-3</f>
        <v>198</v>
      </c>
      <c r="AB211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111" spans="1:28" x14ac:dyDescent="0.3">
      <c r="A2111">
        <v>2110</v>
      </c>
      <c r="B2111" t="s">
        <v>2836</v>
      </c>
      <c r="C2111" t="s">
        <v>2837</v>
      </c>
      <c r="D2111" t="s">
        <v>2314</v>
      </c>
      <c r="E2111">
        <v>7.0000000000000007E-2</v>
      </c>
      <c r="G2111">
        <v>0</v>
      </c>
      <c r="H2111" t="s">
        <v>4938</v>
      </c>
      <c r="I2111">
        <v>7.0000000000000007E-2</v>
      </c>
      <c r="J2111" t="s">
        <v>34</v>
      </c>
      <c r="K2111">
        <v>47.594810000000003</v>
      </c>
      <c r="L2111">
        <v>-122.318412</v>
      </c>
      <c r="M2111" t="s">
        <v>4939</v>
      </c>
      <c r="N2111" t="s">
        <v>2840</v>
      </c>
      <c r="O2111" t="s">
        <v>2841</v>
      </c>
      <c r="P2111">
        <v>865</v>
      </c>
      <c r="Q2111">
        <v>1600</v>
      </c>
      <c r="R2111">
        <v>1600</v>
      </c>
      <c r="S2111">
        <v>1600</v>
      </c>
      <c r="T2111">
        <v>1600</v>
      </c>
      <c r="W2111">
        <v>9999</v>
      </c>
      <c r="X2111" t="s">
        <v>38</v>
      </c>
      <c r="Y2111">
        <v>1</v>
      </c>
      <c r="Z2111">
        <f>ROUND(Table_hqolymsql14p_BridgeInventoryLocation_BRIDGEUNDERLOCATIONS[[#This Row],[VCMIN]] / 100, 0) * 12 + MOD(Table_hqolymsql14p_BridgeInventoryLocation_BRIDGEUNDERLOCATIONS[[#This Row],[VCMIN]], 100)</f>
        <v>192</v>
      </c>
      <c r="AA2111">
        <f>Table_hqolymsql14p_BridgeInventoryLocation_BRIDGEUNDERLOCATIONS[[#This Row],[VCMIN_Inches]]-3</f>
        <v>189</v>
      </c>
      <c r="AB2111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112" spans="1:28" x14ac:dyDescent="0.3">
      <c r="A2112">
        <v>2111</v>
      </c>
      <c r="B2112" t="s">
        <v>1575</v>
      </c>
      <c r="C2112" t="s">
        <v>1576</v>
      </c>
      <c r="D2112" t="s">
        <v>2314</v>
      </c>
      <c r="E2112">
        <v>0.23</v>
      </c>
      <c r="G2112">
        <v>0</v>
      </c>
      <c r="H2112" t="s">
        <v>3597</v>
      </c>
      <c r="I2112">
        <v>0.23</v>
      </c>
      <c r="J2112" t="s">
        <v>34</v>
      </c>
      <c r="K2112">
        <v>47.608153000000001</v>
      </c>
      <c r="L2112">
        <v>-122.330333</v>
      </c>
      <c r="M2112" t="s">
        <v>4940</v>
      </c>
      <c r="N2112" t="s">
        <v>1578</v>
      </c>
      <c r="O2112" t="s">
        <v>113</v>
      </c>
      <c r="P2112">
        <v>279</v>
      </c>
      <c r="Q2112">
        <v>2702</v>
      </c>
      <c r="R2112">
        <v>2702</v>
      </c>
      <c r="S2112">
        <v>2702</v>
      </c>
      <c r="T2112">
        <v>2702</v>
      </c>
      <c r="W2112">
        <v>9999</v>
      </c>
      <c r="X2112" t="s">
        <v>645</v>
      </c>
      <c r="Y2112">
        <v>1</v>
      </c>
      <c r="Z2112">
        <f>ROUND(Table_hqolymsql14p_BridgeInventoryLocation_BRIDGEUNDERLOCATIONS[[#This Row],[VCMIN]] / 100, 0) * 12 + MOD(Table_hqolymsql14p_BridgeInventoryLocation_BRIDGEUNDERLOCATIONS[[#This Row],[VCMIN]], 100)</f>
        <v>326</v>
      </c>
      <c r="AA2112">
        <f>Table_hqolymsql14p_BridgeInventoryLocation_BRIDGEUNDERLOCATIONS[[#This Row],[VCMIN_Inches]]-3</f>
        <v>323</v>
      </c>
      <c r="AB2112">
        <f>(TRUNC((Table_hqolymsql14p_BridgeInventoryLocation_BRIDGEUNDERLOCATIONS[[#This Row],[Reported Inches]]/12))*100) + MOD(Table_hqolymsql14p_BridgeInventoryLocation_BRIDGEUNDERLOCATIONS[[#This Row],[Reported Inches]], 12)</f>
        <v>2611</v>
      </c>
    </row>
    <row r="2113" spans="1:28" x14ac:dyDescent="0.3">
      <c r="A2113">
        <v>2112</v>
      </c>
      <c r="B2113" t="s">
        <v>1676</v>
      </c>
      <c r="C2113" t="s">
        <v>1677</v>
      </c>
      <c r="D2113" t="s">
        <v>2314</v>
      </c>
      <c r="E2113">
        <v>291.64999999999998</v>
      </c>
      <c r="G2113">
        <v>0</v>
      </c>
      <c r="H2113" t="s">
        <v>33</v>
      </c>
      <c r="I2113">
        <v>293.95999999999998</v>
      </c>
      <c r="J2113" t="s">
        <v>34</v>
      </c>
      <c r="K2113">
        <v>47.665489000000001</v>
      </c>
      <c r="L2113">
        <v>-117.15371</v>
      </c>
      <c r="M2113" t="s">
        <v>1678</v>
      </c>
      <c r="N2113" t="s">
        <v>1679</v>
      </c>
      <c r="O2113" t="s">
        <v>37</v>
      </c>
      <c r="P2113">
        <v>118</v>
      </c>
      <c r="Q2113">
        <v>1500</v>
      </c>
      <c r="R2113">
        <v>1411</v>
      </c>
      <c r="S2113">
        <v>1500</v>
      </c>
      <c r="T2113">
        <v>1411</v>
      </c>
      <c r="U2113">
        <v>1409</v>
      </c>
      <c r="V2113">
        <v>1409</v>
      </c>
      <c r="W2113">
        <v>9999</v>
      </c>
      <c r="X2113" t="s">
        <v>38</v>
      </c>
      <c r="Y2113">
        <v>1</v>
      </c>
      <c r="Z2113">
        <f>ROUND(Table_hqolymsql14p_BridgeInventoryLocation_BRIDGEUNDERLOCATIONS[[#This Row],[VCMIN]] / 100, 0) * 12 + MOD(Table_hqolymsql14p_BridgeInventoryLocation_BRIDGEUNDERLOCATIONS[[#This Row],[VCMIN]], 100)</f>
        <v>179</v>
      </c>
      <c r="AA2113">
        <f>Table_hqolymsql14p_BridgeInventoryLocation_BRIDGEUNDERLOCATIONS[[#This Row],[VCMIN_Inches]]-3</f>
        <v>176</v>
      </c>
      <c r="AB2113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114" spans="1:28" x14ac:dyDescent="0.3">
      <c r="A2114">
        <v>2113</v>
      </c>
      <c r="B2114" t="s">
        <v>867</v>
      </c>
      <c r="C2114" t="s">
        <v>868</v>
      </c>
      <c r="D2114" t="s">
        <v>2314</v>
      </c>
      <c r="E2114">
        <v>27.6</v>
      </c>
      <c r="G2114">
        <v>0</v>
      </c>
      <c r="H2114" t="s">
        <v>229</v>
      </c>
      <c r="I2114">
        <v>26.28</v>
      </c>
      <c r="J2114" t="s">
        <v>34</v>
      </c>
      <c r="K2114">
        <v>47.467869</v>
      </c>
      <c r="L2114">
        <v>-122.21786899999999</v>
      </c>
      <c r="M2114" t="s">
        <v>869</v>
      </c>
      <c r="N2114" t="s">
        <v>101</v>
      </c>
      <c r="O2114" t="s">
        <v>748</v>
      </c>
      <c r="P2114">
        <v>188</v>
      </c>
      <c r="Q2114">
        <v>1607</v>
      </c>
      <c r="R2114">
        <v>1604</v>
      </c>
      <c r="S2114">
        <v>1607</v>
      </c>
      <c r="T2114">
        <v>1604</v>
      </c>
      <c r="U2114">
        <v>1604</v>
      </c>
      <c r="V2114">
        <v>1604</v>
      </c>
      <c r="W2114">
        <v>9999</v>
      </c>
      <c r="X2114" t="s">
        <v>38</v>
      </c>
      <c r="Y2114">
        <v>1</v>
      </c>
      <c r="Z2114">
        <f>ROUND(Table_hqolymsql14p_BridgeInventoryLocation_BRIDGEUNDERLOCATIONS[[#This Row],[VCMIN]] / 100, 0) * 12 + MOD(Table_hqolymsql14p_BridgeInventoryLocation_BRIDGEUNDERLOCATIONS[[#This Row],[VCMIN]], 100)</f>
        <v>196</v>
      </c>
      <c r="AA2114">
        <f>Table_hqolymsql14p_BridgeInventoryLocation_BRIDGEUNDERLOCATIONS[[#This Row],[VCMIN_Inches]]-3</f>
        <v>193</v>
      </c>
      <c r="AB2114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115" spans="1:28" x14ac:dyDescent="0.3">
      <c r="A2115">
        <v>2114</v>
      </c>
      <c r="B2115" t="s">
        <v>1296</v>
      </c>
      <c r="C2115" t="s">
        <v>1297</v>
      </c>
      <c r="D2115" t="s">
        <v>2314</v>
      </c>
      <c r="E2115">
        <v>1.56</v>
      </c>
      <c r="G2115">
        <v>0</v>
      </c>
      <c r="H2115" t="s">
        <v>1079</v>
      </c>
      <c r="I2115">
        <v>10.4</v>
      </c>
      <c r="J2115" t="s">
        <v>34</v>
      </c>
      <c r="K2115">
        <v>47.192442999999997</v>
      </c>
      <c r="L2115">
        <v>-122.229372</v>
      </c>
      <c r="M2115" t="s">
        <v>1298</v>
      </c>
      <c r="N2115" t="s">
        <v>1299</v>
      </c>
      <c r="O2115" t="s">
        <v>1082</v>
      </c>
      <c r="P2115">
        <v>238</v>
      </c>
      <c r="Q2115">
        <v>1704</v>
      </c>
      <c r="R2115">
        <v>1703</v>
      </c>
      <c r="S2115">
        <v>1704</v>
      </c>
      <c r="T2115">
        <v>1703</v>
      </c>
      <c r="U2115">
        <v>1704</v>
      </c>
      <c r="V2115">
        <v>1608</v>
      </c>
      <c r="W2115">
        <v>9999</v>
      </c>
      <c r="X2115" t="s">
        <v>38</v>
      </c>
      <c r="Y2115">
        <v>1</v>
      </c>
      <c r="Z2115">
        <f>ROUND(Table_hqolymsql14p_BridgeInventoryLocation_BRIDGEUNDERLOCATIONS[[#This Row],[VCMIN]] / 100, 0) * 12 + MOD(Table_hqolymsql14p_BridgeInventoryLocation_BRIDGEUNDERLOCATIONS[[#This Row],[VCMIN]], 100)</f>
        <v>207</v>
      </c>
      <c r="AA2115">
        <f>Table_hqolymsql14p_BridgeInventoryLocation_BRIDGEUNDERLOCATIONS[[#This Row],[VCMIN_Inches]]-3</f>
        <v>204</v>
      </c>
      <c r="AB2115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116" spans="1:28" x14ac:dyDescent="0.3">
      <c r="A2116">
        <v>2115</v>
      </c>
      <c r="B2116" t="s">
        <v>4941</v>
      </c>
      <c r="C2116" t="s">
        <v>4942</v>
      </c>
      <c r="D2116" t="s">
        <v>2314</v>
      </c>
      <c r="E2116">
        <v>13.586</v>
      </c>
      <c r="G2116">
        <v>0</v>
      </c>
      <c r="H2116" t="s">
        <v>4943</v>
      </c>
      <c r="I2116">
        <v>13.57</v>
      </c>
      <c r="J2116" t="s">
        <v>34</v>
      </c>
      <c r="K2116">
        <v>46.845542000000002</v>
      </c>
      <c r="L2116">
        <v>-121.528447</v>
      </c>
      <c r="M2116" t="s">
        <v>2912</v>
      </c>
      <c r="N2116" t="s">
        <v>4944</v>
      </c>
      <c r="O2116" t="s">
        <v>2912</v>
      </c>
      <c r="P2116">
        <v>510</v>
      </c>
      <c r="Q2116">
        <v>1411</v>
      </c>
      <c r="R2116">
        <v>1303</v>
      </c>
      <c r="S2116">
        <v>1411</v>
      </c>
      <c r="T2116">
        <v>1303</v>
      </c>
      <c r="W2116">
        <v>9999</v>
      </c>
      <c r="X2116" t="s">
        <v>38</v>
      </c>
      <c r="Y2116">
        <v>1</v>
      </c>
      <c r="Z2116">
        <f>ROUND(Table_hqolymsql14p_BridgeInventoryLocation_BRIDGEUNDERLOCATIONS[[#This Row],[VCMIN]] / 100, 0) * 12 + MOD(Table_hqolymsql14p_BridgeInventoryLocation_BRIDGEUNDERLOCATIONS[[#This Row],[VCMIN]], 100)</f>
        <v>159</v>
      </c>
      <c r="AA2116">
        <f>Table_hqolymsql14p_BridgeInventoryLocation_BRIDGEUNDERLOCATIONS[[#This Row],[VCMIN_Inches]]-3</f>
        <v>156</v>
      </c>
      <c r="AB2116">
        <f>(TRUNC((Table_hqolymsql14p_BridgeInventoryLocation_BRIDGEUNDERLOCATIONS[[#This Row],[Reported Inches]]/12))*100) + MOD(Table_hqolymsql14p_BridgeInventoryLocation_BRIDGEUNDERLOCATIONS[[#This Row],[Reported Inches]], 12)</f>
        <v>1300</v>
      </c>
    </row>
    <row r="2117" spans="1:28" x14ac:dyDescent="0.3">
      <c r="A2117">
        <v>2116</v>
      </c>
      <c r="B2117" t="s">
        <v>966</v>
      </c>
      <c r="C2117" t="s">
        <v>967</v>
      </c>
      <c r="D2117" t="s">
        <v>2314</v>
      </c>
      <c r="E2117">
        <v>47.22</v>
      </c>
      <c r="G2117">
        <v>0</v>
      </c>
      <c r="H2117" t="s">
        <v>968</v>
      </c>
      <c r="I2117">
        <v>54.73</v>
      </c>
      <c r="J2117" t="s">
        <v>34</v>
      </c>
      <c r="K2117">
        <v>47.143442</v>
      </c>
      <c r="L2117">
        <v>-119.27834</v>
      </c>
      <c r="M2117" t="s">
        <v>969</v>
      </c>
      <c r="N2117" t="s">
        <v>970</v>
      </c>
      <c r="O2117" t="s">
        <v>971</v>
      </c>
      <c r="P2117">
        <v>168</v>
      </c>
      <c r="Q2117">
        <v>1905</v>
      </c>
      <c r="R2117">
        <v>1603</v>
      </c>
      <c r="S2117">
        <v>1905</v>
      </c>
      <c r="T2117">
        <v>1603</v>
      </c>
      <c r="U2117">
        <v>1610</v>
      </c>
      <c r="V2117">
        <v>1601</v>
      </c>
      <c r="W2117">
        <v>9999</v>
      </c>
      <c r="X2117" t="s">
        <v>38</v>
      </c>
      <c r="Y2117">
        <v>1</v>
      </c>
      <c r="Z2117">
        <f>ROUND(Table_hqolymsql14p_BridgeInventoryLocation_BRIDGEUNDERLOCATIONS[[#This Row],[VCMIN]] / 100, 0) * 12 + MOD(Table_hqolymsql14p_BridgeInventoryLocation_BRIDGEUNDERLOCATIONS[[#This Row],[VCMIN]], 100)</f>
        <v>195</v>
      </c>
      <c r="AA2117">
        <f>Table_hqolymsql14p_BridgeInventoryLocation_BRIDGEUNDERLOCATIONS[[#This Row],[VCMIN_Inches]]-3</f>
        <v>192</v>
      </c>
      <c r="AB2117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118" spans="1:28" x14ac:dyDescent="0.3">
      <c r="A2118">
        <v>2117</v>
      </c>
      <c r="B2118" t="s">
        <v>4945</v>
      </c>
      <c r="C2118" t="s">
        <v>4946</v>
      </c>
      <c r="D2118" t="s">
        <v>2314</v>
      </c>
      <c r="E2118">
        <v>244.572</v>
      </c>
      <c r="G2118">
        <v>0</v>
      </c>
      <c r="H2118" t="s">
        <v>3094</v>
      </c>
      <c r="I2118">
        <v>259.52</v>
      </c>
      <c r="J2118" t="s">
        <v>34</v>
      </c>
      <c r="K2118">
        <v>48.096862999999999</v>
      </c>
      <c r="L2118">
        <v>-119.79785800000001</v>
      </c>
      <c r="M2118" t="s">
        <v>3095</v>
      </c>
      <c r="N2118" t="s">
        <v>1517</v>
      </c>
      <c r="O2118" t="s">
        <v>1694</v>
      </c>
      <c r="P2118">
        <v>162</v>
      </c>
      <c r="Q2118">
        <v>1506</v>
      </c>
      <c r="R2118">
        <v>1504</v>
      </c>
      <c r="S2118">
        <v>1506</v>
      </c>
      <c r="T2118">
        <v>1504</v>
      </c>
      <c r="W2118">
        <v>9999</v>
      </c>
      <c r="X2118" t="s">
        <v>38</v>
      </c>
      <c r="Y2118">
        <v>1</v>
      </c>
      <c r="Z2118">
        <f>ROUND(Table_hqolymsql14p_BridgeInventoryLocation_BRIDGEUNDERLOCATIONS[[#This Row],[VCMIN]] / 100, 0) * 12 + MOD(Table_hqolymsql14p_BridgeInventoryLocation_BRIDGEUNDERLOCATIONS[[#This Row],[VCMIN]], 100)</f>
        <v>184</v>
      </c>
      <c r="AA2118">
        <f>Table_hqolymsql14p_BridgeInventoryLocation_BRIDGEUNDERLOCATIONS[[#This Row],[VCMIN_Inches]]-3</f>
        <v>181</v>
      </c>
      <c r="AB2118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2119" spans="1:28" x14ac:dyDescent="0.3">
      <c r="A2119">
        <v>2118</v>
      </c>
      <c r="B2119" t="s">
        <v>4947</v>
      </c>
      <c r="C2119" t="s">
        <v>4948</v>
      </c>
      <c r="D2119" t="s">
        <v>2314</v>
      </c>
      <c r="E2119">
        <v>0</v>
      </c>
      <c r="G2119">
        <v>0</v>
      </c>
      <c r="H2119" t="s">
        <v>4949</v>
      </c>
      <c r="I2119">
        <v>0.31</v>
      </c>
      <c r="J2119" t="s">
        <v>34</v>
      </c>
      <c r="K2119">
        <v>47.303078999999997</v>
      </c>
      <c r="L2119">
        <v>-122.225623</v>
      </c>
      <c r="M2119" t="s">
        <v>4950</v>
      </c>
      <c r="N2119" t="s">
        <v>48</v>
      </c>
      <c r="O2119" t="s">
        <v>4951</v>
      </c>
      <c r="P2119">
        <v>82</v>
      </c>
      <c r="Q2119">
        <v>1604</v>
      </c>
      <c r="R2119">
        <v>1502</v>
      </c>
      <c r="S2119">
        <v>1604</v>
      </c>
      <c r="T2119">
        <v>1502</v>
      </c>
      <c r="W2119">
        <v>9999</v>
      </c>
      <c r="X2119" t="s">
        <v>38</v>
      </c>
      <c r="Y2119">
        <v>1</v>
      </c>
      <c r="Z2119">
        <f>ROUND(Table_hqolymsql14p_BridgeInventoryLocation_BRIDGEUNDERLOCATIONS[[#This Row],[VCMIN]] / 100, 0) * 12 + MOD(Table_hqolymsql14p_BridgeInventoryLocation_BRIDGEUNDERLOCATIONS[[#This Row],[VCMIN]], 100)</f>
        <v>182</v>
      </c>
      <c r="AA2119">
        <f>Table_hqolymsql14p_BridgeInventoryLocation_BRIDGEUNDERLOCATIONS[[#This Row],[VCMIN_Inches]]-3</f>
        <v>179</v>
      </c>
      <c r="AB2119">
        <f>(TRUNC((Table_hqolymsql14p_BridgeInventoryLocation_BRIDGEUNDERLOCATIONS[[#This Row],[Reported Inches]]/12))*100) + MOD(Table_hqolymsql14p_BridgeInventoryLocation_BRIDGEUNDERLOCATIONS[[#This Row],[Reported Inches]], 12)</f>
        <v>1411</v>
      </c>
    </row>
    <row r="2120" spans="1:28" x14ac:dyDescent="0.3">
      <c r="A2120">
        <v>2119</v>
      </c>
      <c r="B2120" t="s">
        <v>1047</v>
      </c>
      <c r="C2120" t="s">
        <v>1048</v>
      </c>
      <c r="D2120" t="s">
        <v>2314</v>
      </c>
      <c r="E2120">
        <v>274.58</v>
      </c>
      <c r="G2120">
        <v>0</v>
      </c>
      <c r="H2120" t="s">
        <v>110</v>
      </c>
      <c r="I2120">
        <v>274.52</v>
      </c>
      <c r="J2120" t="s">
        <v>34</v>
      </c>
      <c r="K2120">
        <v>48.979213000000001</v>
      </c>
      <c r="L2120">
        <v>-122.72833</v>
      </c>
      <c r="M2120" t="s">
        <v>1049</v>
      </c>
      <c r="N2120" t="s">
        <v>1050</v>
      </c>
      <c r="O2120" t="s">
        <v>113</v>
      </c>
      <c r="P2120">
        <v>288</v>
      </c>
      <c r="Q2120">
        <v>1611</v>
      </c>
      <c r="R2120">
        <v>1609</v>
      </c>
      <c r="S2120">
        <v>1611</v>
      </c>
      <c r="T2120">
        <v>1609</v>
      </c>
      <c r="U2120">
        <v>1610</v>
      </c>
      <c r="V2120">
        <v>1608</v>
      </c>
      <c r="W2120">
        <v>9999</v>
      </c>
      <c r="X2120" t="s">
        <v>38</v>
      </c>
      <c r="Y2120">
        <v>1</v>
      </c>
      <c r="Z2120">
        <f>ROUND(Table_hqolymsql14p_BridgeInventoryLocation_BRIDGEUNDERLOCATIONS[[#This Row],[VCMIN]] / 100, 0) * 12 + MOD(Table_hqolymsql14p_BridgeInventoryLocation_BRIDGEUNDERLOCATIONS[[#This Row],[VCMIN]], 100)</f>
        <v>201</v>
      </c>
      <c r="AA2120">
        <f>Table_hqolymsql14p_BridgeInventoryLocation_BRIDGEUNDERLOCATIONS[[#This Row],[VCMIN_Inches]]-3</f>
        <v>198</v>
      </c>
      <c r="AB2120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121" spans="1:28" x14ac:dyDescent="0.3">
      <c r="A2121">
        <v>2120</v>
      </c>
      <c r="B2121" t="s">
        <v>1982</v>
      </c>
      <c r="C2121" t="s">
        <v>1983</v>
      </c>
      <c r="D2121" t="s">
        <v>2314</v>
      </c>
      <c r="E2121">
        <v>6.24</v>
      </c>
      <c r="G2121">
        <v>0</v>
      </c>
      <c r="H2121" t="s">
        <v>2894</v>
      </c>
      <c r="I2121">
        <v>171.53</v>
      </c>
      <c r="J2121" t="s">
        <v>34</v>
      </c>
      <c r="K2121">
        <v>47.690376000000001</v>
      </c>
      <c r="L2121">
        <v>-122.329151</v>
      </c>
      <c r="M2121" t="s">
        <v>4952</v>
      </c>
      <c r="N2121" t="s">
        <v>1985</v>
      </c>
      <c r="O2121" t="s">
        <v>113</v>
      </c>
      <c r="P2121">
        <v>416</v>
      </c>
      <c r="Q2121">
        <v>1800</v>
      </c>
      <c r="R2121">
        <v>1611</v>
      </c>
      <c r="S2121">
        <v>1800</v>
      </c>
      <c r="T2121">
        <v>1611</v>
      </c>
      <c r="W2121">
        <v>9999</v>
      </c>
      <c r="X2121" t="s">
        <v>89</v>
      </c>
      <c r="Y2121">
        <v>1</v>
      </c>
      <c r="Z2121">
        <f>ROUND(Table_hqolymsql14p_BridgeInventoryLocation_BRIDGEUNDERLOCATIONS[[#This Row],[VCMIN]] / 100, 0) * 12 + MOD(Table_hqolymsql14p_BridgeInventoryLocation_BRIDGEUNDERLOCATIONS[[#This Row],[VCMIN]], 100)</f>
        <v>203</v>
      </c>
      <c r="AA2121">
        <f>Table_hqolymsql14p_BridgeInventoryLocation_BRIDGEUNDERLOCATIONS[[#This Row],[VCMIN_Inches]]-3</f>
        <v>200</v>
      </c>
      <c r="AB2121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122" spans="1:28" x14ac:dyDescent="0.3">
      <c r="A2122">
        <v>2121</v>
      </c>
      <c r="B2122" t="s">
        <v>2027</v>
      </c>
      <c r="C2122" t="s">
        <v>2028</v>
      </c>
      <c r="D2122" t="s">
        <v>2314</v>
      </c>
      <c r="E2122">
        <v>0.36199999999999999</v>
      </c>
      <c r="G2122">
        <v>0</v>
      </c>
      <c r="H2122" t="s">
        <v>4953</v>
      </c>
      <c r="I2122">
        <v>0.36</v>
      </c>
      <c r="J2122" t="s">
        <v>34</v>
      </c>
      <c r="K2122">
        <v>47.163080999999998</v>
      </c>
      <c r="L2122">
        <v>-122.47944699999999</v>
      </c>
      <c r="M2122" t="s">
        <v>4954</v>
      </c>
      <c r="N2122" t="s">
        <v>76</v>
      </c>
      <c r="O2122" t="s">
        <v>113</v>
      </c>
      <c r="P2122">
        <v>211</v>
      </c>
      <c r="Q2122">
        <v>1602</v>
      </c>
      <c r="R2122">
        <v>1600</v>
      </c>
      <c r="S2122">
        <v>1602</v>
      </c>
      <c r="T2122">
        <v>1600</v>
      </c>
      <c r="W2122">
        <v>9999</v>
      </c>
      <c r="X2122" t="s">
        <v>89</v>
      </c>
      <c r="Y2122">
        <v>1</v>
      </c>
      <c r="Z2122">
        <f>ROUND(Table_hqolymsql14p_BridgeInventoryLocation_BRIDGEUNDERLOCATIONS[[#This Row],[VCMIN]] / 100, 0) * 12 + MOD(Table_hqolymsql14p_BridgeInventoryLocation_BRIDGEUNDERLOCATIONS[[#This Row],[VCMIN]], 100)</f>
        <v>192</v>
      </c>
      <c r="AA2122">
        <f>Table_hqolymsql14p_BridgeInventoryLocation_BRIDGEUNDERLOCATIONS[[#This Row],[VCMIN_Inches]]-3</f>
        <v>189</v>
      </c>
      <c r="AB2122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123" spans="1:28" x14ac:dyDescent="0.3">
      <c r="A2123">
        <v>2122</v>
      </c>
      <c r="B2123" t="s">
        <v>2023</v>
      </c>
      <c r="C2123" t="s">
        <v>2024</v>
      </c>
      <c r="D2123" t="s">
        <v>2314</v>
      </c>
      <c r="E2123">
        <v>0.193</v>
      </c>
      <c r="G2123">
        <v>0</v>
      </c>
      <c r="H2123" t="s">
        <v>4408</v>
      </c>
      <c r="I2123">
        <v>0.19</v>
      </c>
      <c r="J2123" t="s">
        <v>34</v>
      </c>
      <c r="K2123">
        <v>47.628042000000001</v>
      </c>
      <c r="L2123">
        <v>-122.328683</v>
      </c>
      <c r="M2123" t="s">
        <v>2935</v>
      </c>
      <c r="N2123" t="s">
        <v>2026</v>
      </c>
      <c r="O2123" t="s">
        <v>113</v>
      </c>
      <c r="P2123">
        <v>1215</v>
      </c>
      <c r="Q2123">
        <v>5200</v>
      </c>
      <c r="R2123">
        <v>5200</v>
      </c>
      <c r="U2123">
        <v>5200</v>
      </c>
      <c r="V2123">
        <v>5200</v>
      </c>
      <c r="W2123">
        <v>9999</v>
      </c>
      <c r="X2123" t="s">
        <v>645</v>
      </c>
      <c r="Y2123">
        <v>1</v>
      </c>
      <c r="Z2123">
        <f>ROUND(Table_hqolymsql14p_BridgeInventoryLocation_BRIDGEUNDERLOCATIONS[[#This Row],[VCMIN]] / 100, 0) * 12 + MOD(Table_hqolymsql14p_BridgeInventoryLocation_BRIDGEUNDERLOCATIONS[[#This Row],[VCMIN]], 100)</f>
        <v>624</v>
      </c>
      <c r="AA2123">
        <f>Table_hqolymsql14p_BridgeInventoryLocation_BRIDGEUNDERLOCATIONS[[#This Row],[VCMIN_Inches]]-3</f>
        <v>621</v>
      </c>
      <c r="AB2123">
        <f>(TRUNC((Table_hqolymsql14p_BridgeInventoryLocation_BRIDGEUNDERLOCATIONS[[#This Row],[Reported Inches]]/12))*100) + MOD(Table_hqolymsql14p_BridgeInventoryLocation_BRIDGEUNDERLOCATIONS[[#This Row],[Reported Inches]], 12)</f>
        <v>5109</v>
      </c>
    </row>
    <row r="2124" spans="1:28" x14ac:dyDescent="0.3">
      <c r="A2124">
        <v>2123</v>
      </c>
      <c r="B2124" t="s">
        <v>4955</v>
      </c>
      <c r="C2124" t="s">
        <v>4956</v>
      </c>
      <c r="D2124" t="s">
        <v>2314</v>
      </c>
      <c r="E2124">
        <v>54.11</v>
      </c>
      <c r="G2124">
        <v>0</v>
      </c>
      <c r="H2124" t="s">
        <v>2879</v>
      </c>
      <c r="I2124">
        <v>54.38</v>
      </c>
      <c r="J2124" t="s">
        <v>34</v>
      </c>
      <c r="K2124">
        <v>45.905661000000002</v>
      </c>
      <c r="L2124">
        <v>-122.742479</v>
      </c>
      <c r="M2124" t="s">
        <v>2880</v>
      </c>
      <c r="N2124" t="s">
        <v>113</v>
      </c>
      <c r="O2124" t="s">
        <v>2881</v>
      </c>
      <c r="P2124">
        <v>168</v>
      </c>
      <c r="Q2124">
        <v>1601</v>
      </c>
      <c r="R2124">
        <v>1510</v>
      </c>
      <c r="S2124">
        <v>1601</v>
      </c>
      <c r="T2124">
        <v>1510</v>
      </c>
      <c r="W2124">
        <v>9999</v>
      </c>
      <c r="X2124" t="s">
        <v>38</v>
      </c>
      <c r="Y2124">
        <v>1</v>
      </c>
      <c r="Z2124">
        <f>ROUND(Table_hqolymsql14p_BridgeInventoryLocation_BRIDGEUNDERLOCATIONS[[#This Row],[VCMIN]] / 100, 0) * 12 + MOD(Table_hqolymsql14p_BridgeInventoryLocation_BRIDGEUNDERLOCATIONS[[#This Row],[VCMIN]], 100)</f>
        <v>190</v>
      </c>
      <c r="AA2124">
        <f>Table_hqolymsql14p_BridgeInventoryLocation_BRIDGEUNDERLOCATIONS[[#This Row],[VCMIN_Inches]]-3</f>
        <v>187</v>
      </c>
      <c r="AB2124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2125" spans="1:28" x14ac:dyDescent="0.3">
      <c r="A2125">
        <v>2124</v>
      </c>
      <c r="B2125" t="s">
        <v>4957</v>
      </c>
      <c r="C2125" t="s">
        <v>4958</v>
      </c>
      <c r="D2125" t="s">
        <v>2314</v>
      </c>
      <c r="E2125">
        <v>10.871</v>
      </c>
      <c r="G2125">
        <v>0</v>
      </c>
      <c r="H2125" t="s">
        <v>4959</v>
      </c>
      <c r="I2125">
        <v>10.87</v>
      </c>
      <c r="J2125" t="s">
        <v>34</v>
      </c>
      <c r="K2125">
        <v>47.932586000000001</v>
      </c>
      <c r="L2125">
        <v>-122.102158</v>
      </c>
      <c r="M2125" t="s">
        <v>4960</v>
      </c>
      <c r="N2125" t="s">
        <v>4961</v>
      </c>
      <c r="O2125" t="s">
        <v>996</v>
      </c>
      <c r="P2125">
        <v>192</v>
      </c>
      <c r="Q2125">
        <v>2111</v>
      </c>
      <c r="R2125">
        <v>2100</v>
      </c>
      <c r="S2125">
        <v>2111</v>
      </c>
      <c r="T2125">
        <v>2100</v>
      </c>
      <c r="W2125">
        <v>9999</v>
      </c>
      <c r="X2125" t="s">
        <v>38</v>
      </c>
      <c r="Y2125">
        <v>1</v>
      </c>
      <c r="Z2125">
        <f>ROUND(Table_hqolymsql14p_BridgeInventoryLocation_BRIDGEUNDERLOCATIONS[[#This Row],[VCMIN]] / 100, 0) * 12 + MOD(Table_hqolymsql14p_BridgeInventoryLocation_BRIDGEUNDERLOCATIONS[[#This Row],[VCMIN]], 100)</f>
        <v>252</v>
      </c>
      <c r="AA2125">
        <f>Table_hqolymsql14p_BridgeInventoryLocation_BRIDGEUNDERLOCATIONS[[#This Row],[VCMIN_Inches]]-3</f>
        <v>249</v>
      </c>
      <c r="AB2125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2126" spans="1:28" x14ac:dyDescent="0.3">
      <c r="A2126">
        <v>2125</v>
      </c>
      <c r="B2126" t="s">
        <v>1043</v>
      </c>
      <c r="C2126" t="s">
        <v>1044</v>
      </c>
      <c r="D2126" t="s">
        <v>2314</v>
      </c>
      <c r="E2126">
        <v>79.150000000000006</v>
      </c>
      <c r="G2126">
        <v>0</v>
      </c>
      <c r="H2126" t="s">
        <v>110</v>
      </c>
      <c r="I2126">
        <v>79.08</v>
      </c>
      <c r="J2126" t="s">
        <v>34</v>
      </c>
      <c r="K2126">
        <v>46.675452999999997</v>
      </c>
      <c r="L2126">
        <v>-122.975577</v>
      </c>
      <c r="M2126" t="s">
        <v>1045</v>
      </c>
      <c r="N2126" t="s">
        <v>1046</v>
      </c>
      <c r="O2126" t="s">
        <v>113</v>
      </c>
      <c r="P2126">
        <v>185</v>
      </c>
      <c r="Q2126">
        <v>1500</v>
      </c>
      <c r="R2126">
        <v>1411</v>
      </c>
      <c r="S2126">
        <v>1500</v>
      </c>
      <c r="T2126">
        <v>1411</v>
      </c>
      <c r="U2126">
        <v>1504</v>
      </c>
      <c r="V2126">
        <v>1411</v>
      </c>
      <c r="W2126">
        <v>9999</v>
      </c>
      <c r="X2126" t="s">
        <v>38</v>
      </c>
      <c r="Y2126">
        <v>1</v>
      </c>
      <c r="Z2126">
        <f>ROUND(Table_hqolymsql14p_BridgeInventoryLocation_BRIDGEUNDERLOCATIONS[[#This Row],[VCMIN]] / 100, 0) * 12 + MOD(Table_hqolymsql14p_BridgeInventoryLocation_BRIDGEUNDERLOCATIONS[[#This Row],[VCMIN]], 100)</f>
        <v>179</v>
      </c>
      <c r="AA2126">
        <f>Table_hqolymsql14p_BridgeInventoryLocation_BRIDGEUNDERLOCATIONS[[#This Row],[VCMIN_Inches]]-3</f>
        <v>176</v>
      </c>
      <c r="AB2126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127" spans="1:28" x14ac:dyDescent="0.3">
      <c r="A2127">
        <v>2126</v>
      </c>
      <c r="B2127" t="s">
        <v>2545</v>
      </c>
      <c r="C2127" t="s">
        <v>2546</v>
      </c>
      <c r="D2127" t="s">
        <v>2314</v>
      </c>
      <c r="E2127">
        <v>0.22</v>
      </c>
      <c r="G2127">
        <v>0</v>
      </c>
      <c r="H2127" t="s">
        <v>4801</v>
      </c>
      <c r="I2127">
        <v>0.22</v>
      </c>
      <c r="J2127" t="s">
        <v>34</v>
      </c>
      <c r="K2127">
        <v>47.571308999999999</v>
      </c>
      <c r="L2127">
        <v>-122.32134000000001</v>
      </c>
      <c r="M2127" t="s">
        <v>4781</v>
      </c>
      <c r="N2127" t="s">
        <v>2547</v>
      </c>
      <c r="O2127" t="s">
        <v>2548</v>
      </c>
      <c r="P2127">
        <v>1708</v>
      </c>
      <c r="Q2127">
        <v>1611</v>
      </c>
      <c r="R2127">
        <v>1611</v>
      </c>
      <c r="S2127">
        <v>1611</v>
      </c>
      <c r="T2127">
        <v>1611</v>
      </c>
      <c r="W2127">
        <v>9999</v>
      </c>
      <c r="X2127" t="s">
        <v>239</v>
      </c>
      <c r="Y2127">
        <v>1</v>
      </c>
      <c r="Z2127">
        <f>ROUND(Table_hqolymsql14p_BridgeInventoryLocation_BRIDGEUNDERLOCATIONS[[#This Row],[VCMIN]] / 100, 0) * 12 + MOD(Table_hqolymsql14p_BridgeInventoryLocation_BRIDGEUNDERLOCATIONS[[#This Row],[VCMIN]], 100)</f>
        <v>203</v>
      </c>
      <c r="AA2127">
        <f>Table_hqolymsql14p_BridgeInventoryLocation_BRIDGEUNDERLOCATIONS[[#This Row],[VCMIN_Inches]]-3</f>
        <v>200</v>
      </c>
      <c r="AB212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128" spans="1:28" x14ac:dyDescent="0.3">
      <c r="A2128">
        <v>2127</v>
      </c>
      <c r="B2128" t="s">
        <v>4962</v>
      </c>
      <c r="C2128" t="s">
        <v>4963</v>
      </c>
      <c r="D2128" t="s">
        <v>2314</v>
      </c>
      <c r="E2128">
        <v>0.19400000000000001</v>
      </c>
      <c r="G2128">
        <v>0</v>
      </c>
      <c r="H2128" t="s">
        <v>4964</v>
      </c>
      <c r="I2128">
        <v>0.19</v>
      </c>
      <c r="J2128" t="s">
        <v>34</v>
      </c>
      <c r="K2128">
        <v>47.625222999999998</v>
      </c>
      <c r="L2128">
        <v>-122.329429</v>
      </c>
      <c r="M2128" t="s">
        <v>4965</v>
      </c>
      <c r="N2128" t="s">
        <v>2893</v>
      </c>
      <c r="O2128" t="s">
        <v>4965</v>
      </c>
      <c r="P2128">
        <v>600</v>
      </c>
      <c r="Q2128">
        <v>1500</v>
      </c>
      <c r="R2128">
        <v>1500</v>
      </c>
      <c r="U2128">
        <v>1500</v>
      </c>
      <c r="V2128">
        <v>1500</v>
      </c>
      <c r="W2128">
        <v>9999</v>
      </c>
      <c r="X2128" t="s">
        <v>38</v>
      </c>
      <c r="Y2128">
        <v>1</v>
      </c>
      <c r="Z2128">
        <f>ROUND(Table_hqolymsql14p_BridgeInventoryLocation_BRIDGEUNDERLOCATIONS[[#This Row],[VCMIN]] / 100, 0) * 12 + MOD(Table_hqolymsql14p_BridgeInventoryLocation_BRIDGEUNDERLOCATIONS[[#This Row],[VCMIN]], 100)</f>
        <v>180</v>
      </c>
      <c r="AA2128">
        <f>Table_hqolymsql14p_BridgeInventoryLocation_BRIDGEUNDERLOCATIONS[[#This Row],[VCMIN_Inches]]-3</f>
        <v>177</v>
      </c>
      <c r="AB2128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2129" spans="1:28" x14ac:dyDescent="0.3">
      <c r="A2129">
        <v>2128</v>
      </c>
      <c r="B2129" t="s">
        <v>893</v>
      </c>
      <c r="C2129" t="s">
        <v>894</v>
      </c>
      <c r="D2129" t="s">
        <v>2314</v>
      </c>
      <c r="E2129">
        <v>270.52</v>
      </c>
      <c r="G2129">
        <v>0</v>
      </c>
      <c r="H2129" t="s">
        <v>33</v>
      </c>
      <c r="I2129">
        <v>272.81</v>
      </c>
      <c r="J2129" t="s">
        <v>34</v>
      </c>
      <c r="K2129">
        <v>47.591849000000003</v>
      </c>
      <c r="L2129">
        <v>-117.56494499999999</v>
      </c>
      <c r="M2129" t="s">
        <v>895</v>
      </c>
      <c r="N2129" t="s">
        <v>896</v>
      </c>
      <c r="O2129" t="s">
        <v>37</v>
      </c>
      <c r="P2129">
        <v>224</v>
      </c>
      <c r="Q2129">
        <v>1700</v>
      </c>
      <c r="R2129">
        <v>1700</v>
      </c>
      <c r="S2129">
        <v>1700</v>
      </c>
      <c r="T2129">
        <v>1700</v>
      </c>
      <c r="U2129">
        <v>1610</v>
      </c>
      <c r="V2129">
        <v>1604</v>
      </c>
      <c r="W2129">
        <v>9999</v>
      </c>
      <c r="X2129" t="s">
        <v>38</v>
      </c>
      <c r="Y2129">
        <v>1</v>
      </c>
      <c r="Z2129">
        <f>ROUND(Table_hqolymsql14p_BridgeInventoryLocation_BRIDGEUNDERLOCATIONS[[#This Row],[VCMIN]] / 100, 0) * 12 + MOD(Table_hqolymsql14p_BridgeInventoryLocation_BRIDGEUNDERLOCATIONS[[#This Row],[VCMIN]], 100)</f>
        <v>204</v>
      </c>
      <c r="AA2129">
        <f>Table_hqolymsql14p_BridgeInventoryLocation_BRIDGEUNDERLOCATIONS[[#This Row],[VCMIN_Inches]]-3</f>
        <v>201</v>
      </c>
      <c r="AB2129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130" spans="1:28" x14ac:dyDescent="0.3">
      <c r="A2130">
        <v>2129</v>
      </c>
      <c r="B2130" t="s">
        <v>501</v>
      </c>
      <c r="C2130" t="s">
        <v>502</v>
      </c>
      <c r="D2130" t="s">
        <v>2314</v>
      </c>
      <c r="E2130">
        <v>31.419</v>
      </c>
      <c r="G2130">
        <v>0</v>
      </c>
      <c r="H2130" t="s">
        <v>158</v>
      </c>
      <c r="I2130">
        <v>26.62</v>
      </c>
      <c r="J2130" t="s">
        <v>34</v>
      </c>
      <c r="K2130">
        <v>47.484819000000002</v>
      </c>
      <c r="L2130">
        <v>-122.327195</v>
      </c>
      <c r="M2130" t="s">
        <v>503</v>
      </c>
      <c r="N2130" t="s">
        <v>504</v>
      </c>
      <c r="O2130" t="s">
        <v>161</v>
      </c>
      <c r="P2130">
        <v>161</v>
      </c>
      <c r="Q2130">
        <v>1804</v>
      </c>
      <c r="R2130">
        <v>1800</v>
      </c>
      <c r="S2130">
        <v>1804</v>
      </c>
      <c r="T2130">
        <v>1800</v>
      </c>
      <c r="U2130">
        <v>1711</v>
      </c>
      <c r="V2130">
        <v>1509</v>
      </c>
      <c r="W2130">
        <v>9999</v>
      </c>
      <c r="X2130" t="s">
        <v>38</v>
      </c>
      <c r="Y2130">
        <v>1</v>
      </c>
      <c r="Z2130">
        <f>ROUND(Table_hqolymsql14p_BridgeInventoryLocation_BRIDGEUNDERLOCATIONS[[#This Row],[VCMIN]] / 100, 0) * 12 + MOD(Table_hqolymsql14p_BridgeInventoryLocation_BRIDGEUNDERLOCATIONS[[#This Row],[VCMIN]], 100)</f>
        <v>216</v>
      </c>
      <c r="AA2130">
        <f>Table_hqolymsql14p_BridgeInventoryLocation_BRIDGEUNDERLOCATIONS[[#This Row],[VCMIN_Inches]]-3</f>
        <v>213</v>
      </c>
      <c r="AB2130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2131" spans="1:28" x14ac:dyDescent="0.3">
      <c r="A2131">
        <v>2130</v>
      </c>
      <c r="B2131" t="s">
        <v>205</v>
      </c>
      <c r="C2131" t="s">
        <v>206</v>
      </c>
      <c r="D2131" t="s">
        <v>2314</v>
      </c>
      <c r="E2131">
        <v>0.34799999999999998</v>
      </c>
      <c r="G2131">
        <v>0</v>
      </c>
      <c r="H2131" t="s">
        <v>207</v>
      </c>
      <c r="I2131">
        <v>0.35</v>
      </c>
      <c r="J2131" t="s">
        <v>34</v>
      </c>
      <c r="K2131">
        <v>47.682642999999999</v>
      </c>
      <c r="L2131">
        <v>-122.317643</v>
      </c>
      <c r="M2131" t="s">
        <v>208</v>
      </c>
      <c r="N2131" t="s">
        <v>209</v>
      </c>
      <c r="O2131" t="s">
        <v>210</v>
      </c>
      <c r="P2131">
        <v>118</v>
      </c>
      <c r="Q2131">
        <v>1500</v>
      </c>
      <c r="R2131">
        <v>1411</v>
      </c>
      <c r="S2131">
        <v>1500</v>
      </c>
      <c r="T2131">
        <v>1411</v>
      </c>
      <c r="U2131">
        <v>1500</v>
      </c>
      <c r="V2131">
        <v>1411</v>
      </c>
      <c r="W2131">
        <v>9999</v>
      </c>
      <c r="X2131" t="s">
        <v>38</v>
      </c>
      <c r="Y2131">
        <v>1</v>
      </c>
      <c r="Z2131">
        <f>ROUND(Table_hqolymsql14p_BridgeInventoryLocation_BRIDGEUNDERLOCATIONS[[#This Row],[VCMIN]] / 100, 0) * 12 + MOD(Table_hqolymsql14p_BridgeInventoryLocation_BRIDGEUNDERLOCATIONS[[#This Row],[VCMIN]], 100)</f>
        <v>179</v>
      </c>
      <c r="AA2131">
        <f>Table_hqolymsql14p_BridgeInventoryLocation_BRIDGEUNDERLOCATIONS[[#This Row],[VCMIN_Inches]]-3</f>
        <v>176</v>
      </c>
      <c r="AB2131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132" spans="1:28" x14ac:dyDescent="0.3">
      <c r="A2132">
        <v>2131</v>
      </c>
      <c r="B2132" t="s">
        <v>2011</v>
      </c>
      <c r="C2132" t="s">
        <v>2012</v>
      </c>
      <c r="D2132" t="s">
        <v>2314</v>
      </c>
      <c r="E2132">
        <v>0.121</v>
      </c>
      <c r="G2132">
        <v>0</v>
      </c>
      <c r="H2132" t="s">
        <v>2829</v>
      </c>
      <c r="I2132">
        <v>0.12</v>
      </c>
      <c r="J2132" t="s">
        <v>34</v>
      </c>
      <c r="K2132">
        <v>47.614221999999998</v>
      </c>
      <c r="L2132">
        <v>-122.33031</v>
      </c>
      <c r="M2132" t="s">
        <v>4966</v>
      </c>
      <c r="N2132" t="s">
        <v>2014</v>
      </c>
      <c r="O2132" t="s">
        <v>113</v>
      </c>
      <c r="P2132">
        <v>825</v>
      </c>
      <c r="Q2132">
        <v>1610</v>
      </c>
      <c r="R2132">
        <v>1610</v>
      </c>
      <c r="S2132">
        <v>1610</v>
      </c>
      <c r="T2132">
        <v>1610</v>
      </c>
      <c r="W2132">
        <v>9999</v>
      </c>
      <c r="X2132" t="s">
        <v>239</v>
      </c>
      <c r="Y2132">
        <v>1</v>
      </c>
      <c r="Z2132">
        <f>ROUND(Table_hqolymsql14p_BridgeInventoryLocation_BRIDGEUNDERLOCATIONS[[#This Row],[VCMIN]] / 100, 0) * 12 + MOD(Table_hqolymsql14p_BridgeInventoryLocation_BRIDGEUNDERLOCATIONS[[#This Row],[VCMIN]], 100)</f>
        <v>202</v>
      </c>
      <c r="AA2132">
        <f>Table_hqolymsql14p_BridgeInventoryLocation_BRIDGEUNDERLOCATIONS[[#This Row],[VCMIN_Inches]]-3</f>
        <v>199</v>
      </c>
      <c r="AB2132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133" spans="1:28" x14ac:dyDescent="0.3">
      <c r="A2133">
        <v>2132</v>
      </c>
      <c r="B2133" t="s">
        <v>588</v>
      </c>
      <c r="C2133" t="s">
        <v>589</v>
      </c>
      <c r="D2133" t="s">
        <v>2314</v>
      </c>
      <c r="E2133">
        <v>182.19</v>
      </c>
      <c r="G2133">
        <v>0</v>
      </c>
      <c r="H2133" t="s">
        <v>110</v>
      </c>
      <c r="I2133">
        <v>182.13</v>
      </c>
      <c r="J2133" t="s">
        <v>34</v>
      </c>
      <c r="K2133">
        <v>47.826017</v>
      </c>
      <c r="L2133">
        <v>-122.269195</v>
      </c>
      <c r="M2133" t="s">
        <v>590</v>
      </c>
      <c r="N2133" t="s">
        <v>591</v>
      </c>
      <c r="O2133" t="s">
        <v>113</v>
      </c>
      <c r="P2133">
        <v>509</v>
      </c>
      <c r="Q2133">
        <v>2102</v>
      </c>
      <c r="R2133">
        <v>1909</v>
      </c>
      <c r="S2133">
        <v>2102</v>
      </c>
      <c r="T2133">
        <v>1909</v>
      </c>
      <c r="U2133">
        <v>1604</v>
      </c>
      <c r="V2133">
        <v>1601</v>
      </c>
      <c r="W2133">
        <v>9999</v>
      </c>
      <c r="X2133" t="s">
        <v>38</v>
      </c>
      <c r="Y2133">
        <v>1</v>
      </c>
      <c r="Z2133">
        <f>ROUND(Table_hqolymsql14p_BridgeInventoryLocation_BRIDGEUNDERLOCATIONS[[#This Row],[VCMIN]] / 100, 0) * 12 + MOD(Table_hqolymsql14p_BridgeInventoryLocation_BRIDGEUNDERLOCATIONS[[#This Row],[VCMIN]], 100)</f>
        <v>237</v>
      </c>
      <c r="AA2133">
        <f>Table_hqolymsql14p_BridgeInventoryLocation_BRIDGEUNDERLOCATIONS[[#This Row],[VCMIN_Inches]]-3</f>
        <v>234</v>
      </c>
      <c r="AB2133">
        <f>(TRUNC((Table_hqolymsql14p_BridgeInventoryLocation_BRIDGEUNDERLOCATIONS[[#This Row],[Reported Inches]]/12))*100) + MOD(Table_hqolymsql14p_BridgeInventoryLocation_BRIDGEUNDERLOCATIONS[[#This Row],[Reported Inches]], 12)</f>
        <v>1906</v>
      </c>
    </row>
    <row r="2134" spans="1:28" x14ac:dyDescent="0.3">
      <c r="A2134">
        <v>2133</v>
      </c>
      <c r="B2134" t="s">
        <v>4967</v>
      </c>
      <c r="C2134" t="s">
        <v>4968</v>
      </c>
      <c r="D2134" t="s">
        <v>2314</v>
      </c>
      <c r="E2134">
        <v>0</v>
      </c>
      <c r="G2134">
        <v>0</v>
      </c>
      <c r="H2134" t="s">
        <v>4114</v>
      </c>
      <c r="I2134">
        <v>0</v>
      </c>
      <c r="J2134" t="s">
        <v>34</v>
      </c>
      <c r="K2134">
        <v>46.945124</v>
      </c>
      <c r="L2134">
        <v>-119.96180699999999</v>
      </c>
      <c r="M2134" t="s">
        <v>4969</v>
      </c>
      <c r="N2134" t="s">
        <v>37</v>
      </c>
      <c r="O2134" t="s">
        <v>1411</v>
      </c>
      <c r="P2134">
        <v>183</v>
      </c>
      <c r="Q2134">
        <v>1609</v>
      </c>
      <c r="R2134">
        <v>1606</v>
      </c>
      <c r="S2134">
        <v>1609</v>
      </c>
      <c r="T2134">
        <v>1606</v>
      </c>
      <c r="W2134">
        <v>9999</v>
      </c>
      <c r="X2134" t="s">
        <v>38</v>
      </c>
      <c r="Y2134">
        <v>1</v>
      </c>
      <c r="Z2134">
        <f>ROUND(Table_hqolymsql14p_BridgeInventoryLocation_BRIDGEUNDERLOCATIONS[[#This Row],[VCMIN]] / 100, 0) * 12 + MOD(Table_hqolymsql14p_BridgeInventoryLocation_BRIDGEUNDERLOCATIONS[[#This Row],[VCMIN]], 100)</f>
        <v>198</v>
      </c>
      <c r="AA2134">
        <f>Table_hqolymsql14p_BridgeInventoryLocation_BRIDGEUNDERLOCATIONS[[#This Row],[VCMIN_Inches]]-3</f>
        <v>195</v>
      </c>
      <c r="AB2134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135" spans="1:28" x14ac:dyDescent="0.3">
      <c r="A2135">
        <v>2134</v>
      </c>
      <c r="B2135" t="s">
        <v>4970</v>
      </c>
      <c r="C2135" t="s">
        <v>4971</v>
      </c>
      <c r="D2135" t="s">
        <v>2314</v>
      </c>
      <c r="E2135">
        <v>1.4E-2</v>
      </c>
      <c r="G2135">
        <v>0</v>
      </c>
      <c r="H2135" t="s">
        <v>4972</v>
      </c>
      <c r="I2135">
        <v>0.01</v>
      </c>
      <c r="J2135" t="s">
        <v>34</v>
      </c>
      <c r="K2135">
        <v>47.497619</v>
      </c>
      <c r="L2135">
        <v>-122.29564499999999</v>
      </c>
      <c r="M2135" t="s">
        <v>4973</v>
      </c>
      <c r="N2135" t="s">
        <v>1855</v>
      </c>
      <c r="O2135" t="s">
        <v>4974</v>
      </c>
      <c r="P2135">
        <v>196</v>
      </c>
      <c r="Q2135">
        <v>1510</v>
      </c>
      <c r="R2135">
        <v>1510</v>
      </c>
      <c r="S2135">
        <v>1510</v>
      </c>
      <c r="T2135">
        <v>1510</v>
      </c>
      <c r="W2135">
        <v>9999</v>
      </c>
      <c r="X2135" t="s">
        <v>38</v>
      </c>
      <c r="Y2135">
        <v>1</v>
      </c>
      <c r="Z2135">
        <f>ROUND(Table_hqolymsql14p_BridgeInventoryLocation_BRIDGEUNDERLOCATIONS[[#This Row],[VCMIN]] / 100, 0) * 12 + MOD(Table_hqolymsql14p_BridgeInventoryLocation_BRIDGEUNDERLOCATIONS[[#This Row],[VCMIN]], 100)</f>
        <v>190</v>
      </c>
      <c r="AA2135">
        <f>Table_hqolymsql14p_BridgeInventoryLocation_BRIDGEUNDERLOCATIONS[[#This Row],[VCMIN_Inches]]-3</f>
        <v>187</v>
      </c>
      <c r="AB2135">
        <f>(TRUNC((Table_hqolymsql14p_BridgeInventoryLocation_BRIDGEUNDERLOCATIONS[[#This Row],[Reported Inches]]/12))*100) + MOD(Table_hqolymsql14p_BridgeInventoryLocation_BRIDGEUNDERLOCATIONS[[#This Row],[Reported Inches]], 12)</f>
        <v>1507</v>
      </c>
    </row>
    <row r="2136" spans="1:28" x14ac:dyDescent="0.3">
      <c r="A2136">
        <v>2135</v>
      </c>
      <c r="B2136" t="s">
        <v>4975</v>
      </c>
      <c r="C2136" t="s">
        <v>4976</v>
      </c>
      <c r="D2136" t="s">
        <v>2314</v>
      </c>
      <c r="E2136">
        <v>0.06</v>
      </c>
      <c r="G2136">
        <v>0</v>
      </c>
      <c r="H2136" t="s">
        <v>2838</v>
      </c>
      <c r="I2136">
        <v>0.06</v>
      </c>
      <c r="J2136" t="s">
        <v>34</v>
      </c>
      <c r="K2136">
        <v>47.595840000000003</v>
      </c>
      <c r="L2136">
        <v>-122.32023</v>
      </c>
      <c r="M2136" t="s">
        <v>4720</v>
      </c>
      <c r="N2136" t="s">
        <v>113</v>
      </c>
      <c r="O2136" t="s">
        <v>4721</v>
      </c>
      <c r="P2136">
        <v>219</v>
      </c>
      <c r="Q2136">
        <v>2007</v>
      </c>
      <c r="R2136">
        <v>2003</v>
      </c>
      <c r="S2136">
        <v>2007</v>
      </c>
      <c r="T2136">
        <v>2003</v>
      </c>
      <c r="W2136">
        <v>9999</v>
      </c>
      <c r="X2136" t="s">
        <v>38</v>
      </c>
      <c r="Y2136">
        <v>1</v>
      </c>
      <c r="Z2136">
        <f>ROUND(Table_hqolymsql14p_BridgeInventoryLocation_BRIDGEUNDERLOCATIONS[[#This Row],[VCMIN]] / 100, 0) * 12 + MOD(Table_hqolymsql14p_BridgeInventoryLocation_BRIDGEUNDERLOCATIONS[[#This Row],[VCMIN]], 100)</f>
        <v>243</v>
      </c>
      <c r="AA2136">
        <f>Table_hqolymsql14p_BridgeInventoryLocation_BRIDGEUNDERLOCATIONS[[#This Row],[VCMIN_Inches]]-3</f>
        <v>240</v>
      </c>
      <c r="AB2136">
        <f>(TRUNC((Table_hqolymsql14p_BridgeInventoryLocation_BRIDGEUNDERLOCATIONS[[#This Row],[Reported Inches]]/12))*100) + MOD(Table_hqolymsql14p_BridgeInventoryLocation_BRIDGEUNDERLOCATIONS[[#This Row],[Reported Inches]], 12)</f>
        <v>2000</v>
      </c>
    </row>
    <row r="2137" spans="1:28" x14ac:dyDescent="0.3">
      <c r="A2137">
        <v>2136</v>
      </c>
      <c r="B2137" t="s">
        <v>2573</v>
      </c>
      <c r="C2137" t="s">
        <v>2574</v>
      </c>
      <c r="D2137" t="s">
        <v>2314</v>
      </c>
      <c r="E2137">
        <v>6.0999999999999999E-2</v>
      </c>
      <c r="G2137">
        <v>0</v>
      </c>
      <c r="H2137" t="s">
        <v>4977</v>
      </c>
      <c r="I2137">
        <v>0.06</v>
      </c>
      <c r="J2137" t="s">
        <v>34</v>
      </c>
      <c r="K2137">
        <v>47.607125000000003</v>
      </c>
      <c r="L2137">
        <v>-122.330395</v>
      </c>
      <c r="M2137" t="s">
        <v>4978</v>
      </c>
      <c r="N2137" t="s">
        <v>2576</v>
      </c>
      <c r="O2137" t="s">
        <v>113</v>
      </c>
      <c r="P2137">
        <v>280</v>
      </c>
      <c r="Q2137">
        <v>1703</v>
      </c>
      <c r="R2137">
        <v>1703</v>
      </c>
      <c r="U2137">
        <v>1703</v>
      </c>
      <c r="V2137">
        <v>1703</v>
      </c>
      <c r="W2137">
        <v>9999</v>
      </c>
      <c r="X2137" t="s">
        <v>3603</v>
      </c>
      <c r="Y2137">
        <v>1</v>
      </c>
      <c r="Z2137">
        <f>ROUND(Table_hqolymsql14p_BridgeInventoryLocation_BRIDGEUNDERLOCATIONS[[#This Row],[VCMIN]] / 100, 0) * 12 + MOD(Table_hqolymsql14p_BridgeInventoryLocation_BRIDGEUNDERLOCATIONS[[#This Row],[VCMIN]], 100)</f>
        <v>207</v>
      </c>
      <c r="AA2137">
        <f>Table_hqolymsql14p_BridgeInventoryLocation_BRIDGEUNDERLOCATIONS[[#This Row],[VCMIN_Inches]]-3</f>
        <v>204</v>
      </c>
      <c r="AB2137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138" spans="1:28" x14ac:dyDescent="0.3">
      <c r="A2138">
        <v>2137</v>
      </c>
      <c r="B2138" t="s">
        <v>1857</v>
      </c>
      <c r="C2138" t="s">
        <v>1858</v>
      </c>
      <c r="D2138" t="s">
        <v>2314</v>
      </c>
      <c r="E2138">
        <v>0.45800000000000002</v>
      </c>
      <c r="G2138">
        <v>0</v>
      </c>
      <c r="H2138" t="s">
        <v>4979</v>
      </c>
      <c r="I2138">
        <v>0.46</v>
      </c>
      <c r="J2138" t="s">
        <v>34</v>
      </c>
      <c r="K2138">
        <v>47.016497000000001</v>
      </c>
      <c r="L2138">
        <v>-122.906115</v>
      </c>
      <c r="M2138" t="s">
        <v>4980</v>
      </c>
      <c r="N2138" t="s">
        <v>1860</v>
      </c>
      <c r="O2138" t="s">
        <v>1861</v>
      </c>
      <c r="P2138">
        <v>530</v>
      </c>
      <c r="Q2138">
        <v>1609</v>
      </c>
      <c r="R2138">
        <v>1609</v>
      </c>
      <c r="U2138">
        <v>1609</v>
      </c>
      <c r="V2138">
        <v>1609</v>
      </c>
      <c r="W2138">
        <v>9999</v>
      </c>
      <c r="X2138" t="s">
        <v>89</v>
      </c>
      <c r="Y2138">
        <v>1</v>
      </c>
      <c r="Z2138">
        <f>ROUND(Table_hqolymsql14p_BridgeInventoryLocation_BRIDGEUNDERLOCATIONS[[#This Row],[VCMIN]] / 100, 0) * 12 + MOD(Table_hqolymsql14p_BridgeInventoryLocation_BRIDGEUNDERLOCATIONS[[#This Row],[VCMIN]], 100)</f>
        <v>201</v>
      </c>
      <c r="AA2138">
        <f>Table_hqolymsql14p_BridgeInventoryLocation_BRIDGEUNDERLOCATIONS[[#This Row],[VCMIN_Inches]]-3</f>
        <v>198</v>
      </c>
      <c r="AB2138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139" spans="1:28" x14ac:dyDescent="0.3">
      <c r="A2139">
        <v>2138</v>
      </c>
      <c r="B2139" t="s">
        <v>1789</v>
      </c>
      <c r="C2139" t="s">
        <v>1790</v>
      </c>
      <c r="D2139" t="s">
        <v>2314</v>
      </c>
      <c r="E2139">
        <v>0.19900000000000001</v>
      </c>
      <c r="G2139">
        <v>0</v>
      </c>
      <c r="H2139" t="s">
        <v>2844</v>
      </c>
      <c r="I2139">
        <v>0.2</v>
      </c>
      <c r="J2139" t="s">
        <v>34</v>
      </c>
      <c r="K2139">
        <v>47.233209000000002</v>
      </c>
      <c r="L2139">
        <v>-122.433105</v>
      </c>
      <c r="M2139" t="s">
        <v>4981</v>
      </c>
      <c r="N2139" t="s">
        <v>113</v>
      </c>
      <c r="O2139" t="s">
        <v>644</v>
      </c>
      <c r="P2139">
        <v>817</v>
      </c>
      <c r="Q2139">
        <v>4109</v>
      </c>
      <c r="R2139">
        <v>4109</v>
      </c>
      <c r="S2139">
        <v>4109</v>
      </c>
      <c r="T2139">
        <v>4109</v>
      </c>
      <c r="W2139">
        <v>9999</v>
      </c>
      <c r="X2139" t="s">
        <v>32</v>
      </c>
      <c r="Y2139">
        <v>1</v>
      </c>
      <c r="Z2139">
        <f>ROUND(Table_hqolymsql14p_BridgeInventoryLocation_BRIDGEUNDERLOCATIONS[[#This Row],[VCMIN]] / 100, 0) * 12 + MOD(Table_hqolymsql14p_BridgeInventoryLocation_BRIDGEUNDERLOCATIONS[[#This Row],[VCMIN]], 100)</f>
        <v>501</v>
      </c>
      <c r="AA2139">
        <f>Table_hqolymsql14p_BridgeInventoryLocation_BRIDGEUNDERLOCATIONS[[#This Row],[VCMIN_Inches]]-3</f>
        <v>498</v>
      </c>
      <c r="AB2139">
        <f>(TRUNC((Table_hqolymsql14p_BridgeInventoryLocation_BRIDGEUNDERLOCATIONS[[#This Row],[Reported Inches]]/12))*100) + MOD(Table_hqolymsql14p_BridgeInventoryLocation_BRIDGEUNDERLOCATIONS[[#This Row],[Reported Inches]], 12)</f>
        <v>4106</v>
      </c>
    </row>
    <row r="2140" spans="1:28" x14ac:dyDescent="0.3">
      <c r="A2140">
        <v>2139</v>
      </c>
      <c r="B2140" t="s">
        <v>4982</v>
      </c>
      <c r="C2140" t="s">
        <v>4983</v>
      </c>
      <c r="D2140" t="s">
        <v>2314</v>
      </c>
      <c r="E2140">
        <v>0.125</v>
      </c>
      <c r="G2140">
        <v>0</v>
      </c>
      <c r="H2140" t="s">
        <v>3040</v>
      </c>
      <c r="I2140">
        <v>0.13</v>
      </c>
      <c r="J2140" t="s">
        <v>34</v>
      </c>
      <c r="K2140">
        <v>47.645860999999996</v>
      </c>
      <c r="L2140">
        <v>-117.451455</v>
      </c>
      <c r="M2140" t="s">
        <v>4984</v>
      </c>
      <c r="N2140" t="s">
        <v>306</v>
      </c>
      <c r="O2140" t="s">
        <v>535</v>
      </c>
      <c r="P2140">
        <v>90</v>
      </c>
      <c r="Q2140">
        <v>1404</v>
      </c>
      <c r="R2140">
        <v>1404</v>
      </c>
      <c r="S2140">
        <v>1404</v>
      </c>
      <c r="T2140">
        <v>1404</v>
      </c>
      <c r="W2140">
        <v>9999</v>
      </c>
      <c r="X2140" t="s">
        <v>38</v>
      </c>
      <c r="Y2140">
        <v>1</v>
      </c>
      <c r="Z2140">
        <f>ROUND(Table_hqolymsql14p_BridgeInventoryLocation_BRIDGEUNDERLOCATIONS[[#This Row],[VCMIN]] / 100, 0) * 12 + MOD(Table_hqolymsql14p_BridgeInventoryLocation_BRIDGEUNDERLOCATIONS[[#This Row],[VCMIN]], 100)</f>
        <v>172</v>
      </c>
      <c r="AA2140">
        <f>Table_hqolymsql14p_BridgeInventoryLocation_BRIDGEUNDERLOCATIONS[[#This Row],[VCMIN_Inches]]-3</f>
        <v>169</v>
      </c>
      <c r="AB2140">
        <f>(TRUNC((Table_hqolymsql14p_BridgeInventoryLocation_BRIDGEUNDERLOCATIONS[[#This Row],[Reported Inches]]/12))*100) + MOD(Table_hqolymsql14p_BridgeInventoryLocation_BRIDGEUNDERLOCATIONS[[#This Row],[Reported Inches]], 12)</f>
        <v>1401</v>
      </c>
    </row>
    <row r="2141" spans="1:28" x14ac:dyDescent="0.3">
      <c r="A2141">
        <v>2140</v>
      </c>
      <c r="B2141" t="s">
        <v>71</v>
      </c>
      <c r="C2141" t="s">
        <v>72</v>
      </c>
      <c r="D2141" t="s">
        <v>2314</v>
      </c>
      <c r="E2141">
        <v>3.71</v>
      </c>
      <c r="G2141">
        <v>0</v>
      </c>
      <c r="H2141" t="s">
        <v>73</v>
      </c>
      <c r="I2141">
        <v>3.71</v>
      </c>
      <c r="J2141" t="s">
        <v>34</v>
      </c>
      <c r="K2141">
        <v>47.158745000000003</v>
      </c>
      <c r="L2141">
        <v>-122.402659</v>
      </c>
      <c r="M2141" t="s">
        <v>74</v>
      </c>
      <c r="N2141" t="s">
        <v>75</v>
      </c>
      <c r="O2141" t="s">
        <v>76</v>
      </c>
      <c r="P2141">
        <v>131</v>
      </c>
      <c r="Q2141">
        <v>1705</v>
      </c>
      <c r="R2141">
        <v>1704</v>
      </c>
      <c r="S2141">
        <v>1705</v>
      </c>
      <c r="T2141">
        <v>1704</v>
      </c>
      <c r="U2141">
        <v>1700</v>
      </c>
      <c r="V2141">
        <v>1609</v>
      </c>
      <c r="W2141">
        <v>9999</v>
      </c>
      <c r="X2141" t="s">
        <v>38</v>
      </c>
      <c r="Y2141">
        <v>1</v>
      </c>
      <c r="Z2141">
        <f>ROUND(Table_hqolymsql14p_BridgeInventoryLocation_BRIDGEUNDERLOCATIONS[[#This Row],[VCMIN]] / 100, 0) * 12 + MOD(Table_hqolymsql14p_BridgeInventoryLocation_BRIDGEUNDERLOCATIONS[[#This Row],[VCMIN]], 100)</f>
        <v>208</v>
      </c>
      <c r="AA2141">
        <f>Table_hqolymsql14p_BridgeInventoryLocation_BRIDGEUNDERLOCATIONS[[#This Row],[VCMIN_Inches]]-3</f>
        <v>205</v>
      </c>
      <c r="AB2141">
        <f>(TRUNC((Table_hqolymsql14p_BridgeInventoryLocation_BRIDGEUNDERLOCATIONS[[#This Row],[Reported Inches]]/12))*100) + MOD(Table_hqolymsql14p_BridgeInventoryLocation_BRIDGEUNDERLOCATIONS[[#This Row],[Reported Inches]], 12)</f>
        <v>1701</v>
      </c>
    </row>
    <row r="2142" spans="1:28" x14ac:dyDescent="0.3">
      <c r="A2142">
        <v>2141</v>
      </c>
      <c r="B2142" t="s">
        <v>4985</v>
      </c>
      <c r="C2142" t="s">
        <v>4986</v>
      </c>
      <c r="D2142" t="s">
        <v>2314</v>
      </c>
      <c r="E2142">
        <v>36.009</v>
      </c>
      <c r="G2142">
        <v>0</v>
      </c>
      <c r="H2142" t="s">
        <v>397</v>
      </c>
      <c r="I2142">
        <v>35.93</v>
      </c>
      <c r="J2142" t="s">
        <v>34</v>
      </c>
      <c r="K2142">
        <v>47.810298000000003</v>
      </c>
      <c r="L2142">
        <v>-121.56619600000001</v>
      </c>
      <c r="M2142" t="s">
        <v>1516</v>
      </c>
      <c r="N2142" t="s">
        <v>1517</v>
      </c>
      <c r="O2142" t="s">
        <v>616</v>
      </c>
      <c r="P2142">
        <v>32</v>
      </c>
      <c r="Q2142">
        <v>1610</v>
      </c>
      <c r="R2142">
        <v>1606</v>
      </c>
      <c r="S2142">
        <v>1610</v>
      </c>
      <c r="T2142">
        <v>1606</v>
      </c>
      <c r="W2142">
        <v>9999</v>
      </c>
      <c r="X2142" t="s">
        <v>38</v>
      </c>
      <c r="Y2142">
        <v>1</v>
      </c>
      <c r="Z2142">
        <f>ROUND(Table_hqolymsql14p_BridgeInventoryLocation_BRIDGEUNDERLOCATIONS[[#This Row],[VCMIN]] / 100, 0) * 12 + MOD(Table_hqolymsql14p_BridgeInventoryLocation_BRIDGEUNDERLOCATIONS[[#This Row],[VCMIN]], 100)</f>
        <v>198</v>
      </c>
      <c r="AA2142">
        <f>Table_hqolymsql14p_BridgeInventoryLocation_BRIDGEUNDERLOCATIONS[[#This Row],[VCMIN_Inches]]-3</f>
        <v>195</v>
      </c>
      <c r="AB2142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143" spans="1:28" x14ac:dyDescent="0.3">
      <c r="A2143">
        <v>2142</v>
      </c>
      <c r="B2143" t="s">
        <v>435</v>
      </c>
      <c r="C2143" t="s">
        <v>436</v>
      </c>
      <c r="D2143" t="s">
        <v>2314</v>
      </c>
      <c r="E2143">
        <v>217.99</v>
      </c>
      <c r="G2143">
        <v>0</v>
      </c>
      <c r="H2143" t="s">
        <v>33</v>
      </c>
      <c r="I2143">
        <v>220.28</v>
      </c>
      <c r="J2143" t="s">
        <v>34</v>
      </c>
      <c r="K2143">
        <v>47.111105000000002</v>
      </c>
      <c r="L2143">
        <v>-118.39967300000001</v>
      </c>
      <c r="M2143" t="s">
        <v>437</v>
      </c>
      <c r="N2143" t="s">
        <v>53</v>
      </c>
      <c r="O2143" t="s">
        <v>37</v>
      </c>
      <c r="P2143">
        <v>253</v>
      </c>
      <c r="Q2143">
        <v>1509</v>
      </c>
      <c r="R2143">
        <v>1509</v>
      </c>
      <c r="S2143">
        <v>1509</v>
      </c>
      <c r="T2143">
        <v>1509</v>
      </c>
      <c r="U2143">
        <v>1500</v>
      </c>
      <c r="V2143">
        <v>1500</v>
      </c>
      <c r="W2143">
        <v>9999</v>
      </c>
      <c r="X2143" t="s">
        <v>38</v>
      </c>
      <c r="Y2143">
        <v>1</v>
      </c>
      <c r="Z2143">
        <f>ROUND(Table_hqolymsql14p_BridgeInventoryLocation_BRIDGEUNDERLOCATIONS[[#This Row],[VCMIN]] / 100, 0) * 12 + MOD(Table_hqolymsql14p_BridgeInventoryLocation_BRIDGEUNDERLOCATIONS[[#This Row],[VCMIN]], 100)</f>
        <v>189</v>
      </c>
      <c r="AA2143">
        <f>Table_hqolymsql14p_BridgeInventoryLocation_BRIDGEUNDERLOCATIONS[[#This Row],[VCMIN_Inches]]-3</f>
        <v>186</v>
      </c>
      <c r="AB2143">
        <f>(TRUNC((Table_hqolymsql14p_BridgeInventoryLocation_BRIDGEUNDERLOCATIONS[[#This Row],[Reported Inches]]/12))*100) + MOD(Table_hqolymsql14p_BridgeInventoryLocation_BRIDGEUNDERLOCATIONS[[#This Row],[Reported Inches]], 12)</f>
        <v>1506</v>
      </c>
    </row>
    <row r="2144" spans="1:28" x14ac:dyDescent="0.3">
      <c r="A2144">
        <v>2143</v>
      </c>
      <c r="B2144" t="s">
        <v>3231</v>
      </c>
      <c r="C2144" t="s">
        <v>3232</v>
      </c>
      <c r="D2144" t="s">
        <v>2314</v>
      </c>
      <c r="E2144">
        <v>2.2200000000000002</v>
      </c>
      <c r="G2144">
        <v>0</v>
      </c>
      <c r="H2144" t="s">
        <v>73</v>
      </c>
      <c r="I2144">
        <v>2.2200000000000002</v>
      </c>
      <c r="J2144" t="s">
        <v>34</v>
      </c>
      <c r="K2144">
        <v>47.158168000000003</v>
      </c>
      <c r="L2144">
        <v>-122.434214</v>
      </c>
      <c r="M2144" t="s">
        <v>3233</v>
      </c>
      <c r="N2144" t="s">
        <v>3234</v>
      </c>
      <c r="O2144" t="s">
        <v>76</v>
      </c>
      <c r="P2144">
        <v>113</v>
      </c>
      <c r="Q2144">
        <v>1702</v>
      </c>
      <c r="R2144">
        <v>1700</v>
      </c>
      <c r="S2144">
        <v>1702</v>
      </c>
      <c r="T2144">
        <v>1700</v>
      </c>
      <c r="U2144">
        <v>1701</v>
      </c>
      <c r="V2144">
        <v>1610</v>
      </c>
      <c r="W2144">
        <v>9999</v>
      </c>
      <c r="X2144" t="s">
        <v>38</v>
      </c>
      <c r="Y2144">
        <v>1</v>
      </c>
      <c r="Z2144">
        <f>ROUND(Table_hqolymsql14p_BridgeInventoryLocation_BRIDGEUNDERLOCATIONS[[#This Row],[VCMIN]] / 100, 0) * 12 + MOD(Table_hqolymsql14p_BridgeInventoryLocation_BRIDGEUNDERLOCATIONS[[#This Row],[VCMIN]], 100)</f>
        <v>204</v>
      </c>
      <c r="AA2144">
        <f>Table_hqolymsql14p_BridgeInventoryLocation_BRIDGEUNDERLOCATIONS[[#This Row],[VCMIN_Inches]]-3</f>
        <v>201</v>
      </c>
      <c r="AB2144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145" spans="1:28" x14ac:dyDescent="0.3">
      <c r="A2145">
        <v>2144</v>
      </c>
      <c r="B2145" t="s">
        <v>2919</v>
      </c>
      <c r="C2145" t="s">
        <v>2920</v>
      </c>
      <c r="D2145" t="s">
        <v>2314</v>
      </c>
      <c r="E2145">
        <v>0.36399999999999999</v>
      </c>
      <c r="G2145">
        <v>0</v>
      </c>
      <c r="H2145" t="s">
        <v>4987</v>
      </c>
      <c r="I2145">
        <v>0.36</v>
      </c>
      <c r="J2145" t="s">
        <v>34</v>
      </c>
      <c r="K2145">
        <v>47.642468999999998</v>
      </c>
      <c r="L2145">
        <v>-122.32005700000001</v>
      </c>
      <c r="M2145" t="s">
        <v>4988</v>
      </c>
      <c r="N2145" t="s">
        <v>2922</v>
      </c>
      <c r="O2145" t="s">
        <v>394</v>
      </c>
      <c r="P2145">
        <v>285</v>
      </c>
      <c r="Q2145">
        <v>2910</v>
      </c>
      <c r="R2145">
        <v>2910</v>
      </c>
      <c r="U2145">
        <v>2910</v>
      </c>
      <c r="V2145">
        <v>2910</v>
      </c>
      <c r="W2145">
        <v>9999</v>
      </c>
      <c r="X2145" t="s">
        <v>89</v>
      </c>
      <c r="Y2145">
        <v>1</v>
      </c>
      <c r="Z2145">
        <f>ROUND(Table_hqolymsql14p_BridgeInventoryLocation_BRIDGEUNDERLOCATIONS[[#This Row],[VCMIN]] / 100, 0) * 12 + MOD(Table_hqolymsql14p_BridgeInventoryLocation_BRIDGEUNDERLOCATIONS[[#This Row],[VCMIN]], 100)</f>
        <v>358</v>
      </c>
      <c r="AA2145">
        <f>Table_hqolymsql14p_BridgeInventoryLocation_BRIDGEUNDERLOCATIONS[[#This Row],[VCMIN_Inches]]-3</f>
        <v>355</v>
      </c>
      <c r="AB2145">
        <f>(TRUNC((Table_hqolymsql14p_BridgeInventoryLocation_BRIDGEUNDERLOCATIONS[[#This Row],[Reported Inches]]/12))*100) + MOD(Table_hqolymsql14p_BridgeInventoryLocation_BRIDGEUNDERLOCATIONS[[#This Row],[Reported Inches]], 12)</f>
        <v>2907</v>
      </c>
    </row>
    <row r="2146" spans="1:28" x14ac:dyDescent="0.3">
      <c r="A2146">
        <v>2145</v>
      </c>
      <c r="B2146" t="s">
        <v>2406</v>
      </c>
      <c r="C2146" t="s">
        <v>2407</v>
      </c>
      <c r="D2146" t="s">
        <v>2314</v>
      </c>
      <c r="E2146">
        <v>11.05</v>
      </c>
      <c r="G2146">
        <v>0</v>
      </c>
      <c r="H2146" t="s">
        <v>207</v>
      </c>
      <c r="I2146">
        <v>11.1</v>
      </c>
      <c r="J2146" t="s">
        <v>34</v>
      </c>
      <c r="K2146">
        <v>47.758670000000002</v>
      </c>
      <c r="L2146">
        <v>-122.184246</v>
      </c>
      <c r="M2146" t="s">
        <v>865</v>
      </c>
      <c r="N2146" t="s">
        <v>101</v>
      </c>
      <c r="O2146" t="s">
        <v>866</v>
      </c>
      <c r="P2146">
        <v>1410</v>
      </c>
      <c r="Q2146">
        <v>1909</v>
      </c>
      <c r="R2146">
        <v>1811</v>
      </c>
      <c r="S2146">
        <v>1909</v>
      </c>
      <c r="T2146">
        <v>1811</v>
      </c>
      <c r="U2146">
        <v>1707</v>
      </c>
      <c r="V2146">
        <v>1609</v>
      </c>
      <c r="W2146">
        <v>9999</v>
      </c>
      <c r="X2146" t="s">
        <v>38</v>
      </c>
      <c r="Y2146">
        <v>1</v>
      </c>
      <c r="Z2146">
        <f>ROUND(Table_hqolymsql14p_BridgeInventoryLocation_BRIDGEUNDERLOCATIONS[[#This Row],[VCMIN]] / 100, 0) * 12 + MOD(Table_hqolymsql14p_BridgeInventoryLocation_BRIDGEUNDERLOCATIONS[[#This Row],[VCMIN]], 100)</f>
        <v>227</v>
      </c>
      <c r="AA2146">
        <f>Table_hqolymsql14p_BridgeInventoryLocation_BRIDGEUNDERLOCATIONS[[#This Row],[VCMIN_Inches]]-3</f>
        <v>224</v>
      </c>
      <c r="AB2146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2147" spans="1:28" x14ac:dyDescent="0.3">
      <c r="A2147">
        <v>2146</v>
      </c>
      <c r="B2147" t="s">
        <v>1352</v>
      </c>
      <c r="C2147" t="s">
        <v>1353</v>
      </c>
      <c r="D2147" t="s">
        <v>2314</v>
      </c>
      <c r="E2147">
        <v>0</v>
      </c>
      <c r="G2147">
        <v>0</v>
      </c>
      <c r="H2147" t="s">
        <v>385</v>
      </c>
      <c r="I2147">
        <v>0</v>
      </c>
      <c r="J2147" t="s">
        <v>34</v>
      </c>
      <c r="K2147">
        <v>48.782685999999998</v>
      </c>
      <c r="L2147">
        <v>-122.486088</v>
      </c>
      <c r="M2147" t="s">
        <v>1354</v>
      </c>
      <c r="N2147" t="s">
        <v>113</v>
      </c>
      <c r="O2147" t="s">
        <v>1355</v>
      </c>
      <c r="P2147">
        <v>171</v>
      </c>
      <c r="Q2147">
        <v>1507</v>
      </c>
      <c r="R2147">
        <v>1503</v>
      </c>
      <c r="S2147">
        <v>1507</v>
      </c>
      <c r="T2147">
        <v>1503</v>
      </c>
      <c r="U2147">
        <v>1504</v>
      </c>
      <c r="V2147">
        <v>1504</v>
      </c>
      <c r="W2147">
        <v>9999</v>
      </c>
      <c r="X2147" t="s">
        <v>38</v>
      </c>
      <c r="Y2147">
        <v>1</v>
      </c>
      <c r="Z2147">
        <f>ROUND(Table_hqolymsql14p_BridgeInventoryLocation_BRIDGEUNDERLOCATIONS[[#This Row],[VCMIN]] / 100, 0) * 12 + MOD(Table_hqolymsql14p_BridgeInventoryLocation_BRIDGEUNDERLOCATIONS[[#This Row],[VCMIN]], 100)</f>
        <v>183</v>
      </c>
      <c r="AA2147">
        <f>Table_hqolymsql14p_BridgeInventoryLocation_BRIDGEUNDERLOCATIONS[[#This Row],[VCMIN_Inches]]-3</f>
        <v>180</v>
      </c>
      <c r="AB2147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2148" spans="1:28" x14ac:dyDescent="0.3">
      <c r="A2148">
        <v>2147</v>
      </c>
      <c r="B2148" t="s">
        <v>4406</v>
      </c>
      <c r="C2148" t="s">
        <v>4407</v>
      </c>
      <c r="D2148" t="s">
        <v>2314</v>
      </c>
      <c r="E2148">
        <v>1.0860000000000001</v>
      </c>
      <c r="G2148">
        <v>0</v>
      </c>
      <c r="H2148" t="s">
        <v>2894</v>
      </c>
      <c r="I2148">
        <v>166.38</v>
      </c>
      <c r="J2148" t="s">
        <v>34</v>
      </c>
      <c r="K2148">
        <v>47.618577000000002</v>
      </c>
      <c r="L2148">
        <v>-122.328586</v>
      </c>
      <c r="M2148" t="s">
        <v>4409</v>
      </c>
      <c r="N2148" t="s">
        <v>113</v>
      </c>
      <c r="O2148" t="s">
        <v>4410</v>
      </c>
      <c r="P2148">
        <v>7077</v>
      </c>
      <c r="Q2148">
        <v>1410</v>
      </c>
      <c r="R2148">
        <v>1410</v>
      </c>
      <c r="S2148">
        <v>1410</v>
      </c>
      <c r="T2148">
        <v>1410</v>
      </c>
      <c r="U2148">
        <v>1410</v>
      </c>
      <c r="V2148">
        <v>1410</v>
      </c>
      <c r="W2148">
        <v>9999</v>
      </c>
      <c r="X2148" t="s">
        <v>38</v>
      </c>
      <c r="Y2148">
        <v>1</v>
      </c>
      <c r="Z2148">
        <f>ROUND(Table_hqolymsql14p_BridgeInventoryLocation_BRIDGEUNDERLOCATIONS[[#This Row],[VCMIN]] / 100, 0) * 12 + MOD(Table_hqolymsql14p_BridgeInventoryLocation_BRIDGEUNDERLOCATIONS[[#This Row],[VCMIN]], 100)</f>
        <v>178</v>
      </c>
      <c r="AA2148">
        <f>Table_hqolymsql14p_BridgeInventoryLocation_BRIDGEUNDERLOCATIONS[[#This Row],[VCMIN_Inches]]-3</f>
        <v>175</v>
      </c>
      <c r="AB2148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149" spans="1:28" x14ac:dyDescent="0.3">
      <c r="A2149">
        <v>2148</v>
      </c>
      <c r="B2149" t="s">
        <v>740</v>
      </c>
      <c r="C2149" t="s">
        <v>741</v>
      </c>
      <c r="D2149" t="s">
        <v>2314</v>
      </c>
      <c r="E2149">
        <v>6.8380000000000001</v>
      </c>
      <c r="G2149">
        <v>0</v>
      </c>
      <c r="H2149" t="s">
        <v>391</v>
      </c>
      <c r="I2149">
        <v>6.84</v>
      </c>
      <c r="J2149" t="s">
        <v>34</v>
      </c>
      <c r="K2149">
        <v>47.633144999999999</v>
      </c>
      <c r="L2149">
        <v>-122.18983299999999</v>
      </c>
      <c r="M2149" t="s">
        <v>742</v>
      </c>
      <c r="N2149" t="s">
        <v>743</v>
      </c>
      <c r="O2149" t="s">
        <v>394</v>
      </c>
      <c r="P2149">
        <v>260</v>
      </c>
      <c r="Q2149">
        <v>1701</v>
      </c>
      <c r="R2149">
        <v>1606</v>
      </c>
      <c r="S2149">
        <v>1701</v>
      </c>
      <c r="T2149">
        <v>1606</v>
      </c>
      <c r="U2149">
        <v>1606</v>
      </c>
      <c r="V2149">
        <v>1606</v>
      </c>
      <c r="W2149">
        <v>9999</v>
      </c>
      <c r="X2149" t="s">
        <v>38</v>
      </c>
      <c r="Y2149">
        <v>1</v>
      </c>
      <c r="Z2149">
        <f>ROUND(Table_hqolymsql14p_BridgeInventoryLocation_BRIDGEUNDERLOCATIONS[[#This Row],[VCMIN]] / 100, 0) * 12 + MOD(Table_hqolymsql14p_BridgeInventoryLocation_BRIDGEUNDERLOCATIONS[[#This Row],[VCMIN]], 100)</f>
        <v>198</v>
      </c>
      <c r="AA2149">
        <f>Table_hqolymsql14p_BridgeInventoryLocation_BRIDGEUNDERLOCATIONS[[#This Row],[VCMIN_Inches]]-3</f>
        <v>195</v>
      </c>
      <c r="AB2149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150" spans="1:28" x14ac:dyDescent="0.3">
      <c r="A2150">
        <v>2149</v>
      </c>
      <c r="B2150" t="s">
        <v>3013</v>
      </c>
      <c r="C2150" t="s">
        <v>3014</v>
      </c>
      <c r="D2150" t="s">
        <v>2314</v>
      </c>
      <c r="E2150">
        <v>0.28399999999999997</v>
      </c>
      <c r="G2150">
        <v>0</v>
      </c>
      <c r="H2150" t="s">
        <v>4777</v>
      </c>
      <c r="I2150">
        <v>0.28000000000000003</v>
      </c>
      <c r="J2150" t="s">
        <v>34</v>
      </c>
      <c r="K2150">
        <v>47.644241000000001</v>
      </c>
      <c r="L2150">
        <v>-122.30206</v>
      </c>
      <c r="M2150" t="s">
        <v>4989</v>
      </c>
      <c r="N2150" t="s">
        <v>3016</v>
      </c>
      <c r="O2150" t="s">
        <v>394</v>
      </c>
      <c r="P2150">
        <v>169</v>
      </c>
      <c r="Q2150">
        <v>1505</v>
      </c>
      <c r="R2150">
        <v>1505</v>
      </c>
      <c r="U2150">
        <v>1505</v>
      </c>
      <c r="V2150">
        <v>1505</v>
      </c>
      <c r="W2150">
        <v>9999</v>
      </c>
      <c r="X2150" t="s">
        <v>89</v>
      </c>
      <c r="Y2150">
        <v>1</v>
      </c>
      <c r="Z2150">
        <f>ROUND(Table_hqolymsql14p_BridgeInventoryLocation_BRIDGEUNDERLOCATIONS[[#This Row],[VCMIN]] / 100, 0) * 12 + MOD(Table_hqolymsql14p_BridgeInventoryLocation_BRIDGEUNDERLOCATIONS[[#This Row],[VCMIN]], 100)</f>
        <v>185</v>
      </c>
      <c r="AA2150">
        <f>Table_hqolymsql14p_BridgeInventoryLocation_BRIDGEUNDERLOCATIONS[[#This Row],[VCMIN_Inches]]-3</f>
        <v>182</v>
      </c>
      <c r="AB2150">
        <f>(TRUNC((Table_hqolymsql14p_BridgeInventoryLocation_BRIDGEUNDERLOCATIONS[[#This Row],[Reported Inches]]/12))*100) + MOD(Table_hqolymsql14p_BridgeInventoryLocation_BRIDGEUNDERLOCATIONS[[#This Row],[Reported Inches]], 12)</f>
        <v>1502</v>
      </c>
    </row>
    <row r="2151" spans="1:28" x14ac:dyDescent="0.3">
      <c r="A2151">
        <v>2150</v>
      </c>
      <c r="B2151" t="s">
        <v>2402</v>
      </c>
      <c r="C2151" t="s">
        <v>2403</v>
      </c>
      <c r="D2151" t="s">
        <v>2314</v>
      </c>
      <c r="E2151">
        <v>134.71</v>
      </c>
      <c r="G2151">
        <v>0</v>
      </c>
      <c r="H2151" t="s">
        <v>33</v>
      </c>
      <c r="I2151">
        <v>136.43</v>
      </c>
      <c r="J2151" t="s">
        <v>34</v>
      </c>
      <c r="K2151">
        <v>46.940049000000002</v>
      </c>
      <c r="L2151">
        <v>-119.989558</v>
      </c>
      <c r="M2151" t="s">
        <v>2404</v>
      </c>
      <c r="N2151" t="s">
        <v>2405</v>
      </c>
      <c r="O2151" t="s">
        <v>37</v>
      </c>
      <c r="P2151">
        <v>219</v>
      </c>
      <c r="Q2151">
        <v>1605</v>
      </c>
      <c r="R2151">
        <v>1605</v>
      </c>
      <c r="S2151">
        <v>1605</v>
      </c>
      <c r="T2151">
        <v>1605</v>
      </c>
      <c r="U2151">
        <v>1710</v>
      </c>
      <c r="V2151">
        <v>1710</v>
      </c>
      <c r="W2151">
        <v>9999</v>
      </c>
      <c r="X2151" t="s">
        <v>38</v>
      </c>
      <c r="Y2151">
        <v>1</v>
      </c>
      <c r="Z2151">
        <f>ROUND(Table_hqolymsql14p_BridgeInventoryLocation_BRIDGEUNDERLOCATIONS[[#This Row],[VCMIN]] / 100, 0) * 12 + MOD(Table_hqolymsql14p_BridgeInventoryLocation_BRIDGEUNDERLOCATIONS[[#This Row],[VCMIN]], 100)</f>
        <v>197</v>
      </c>
      <c r="AA2151">
        <f>Table_hqolymsql14p_BridgeInventoryLocation_BRIDGEUNDERLOCATIONS[[#This Row],[VCMIN_Inches]]-3</f>
        <v>194</v>
      </c>
      <c r="AB2151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152" spans="1:28" x14ac:dyDescent="0.3">
      <c r="A2152">
        <v>2151</v>
      </c>
      <c r="B2152" t="s">
        <v>2083</v>
      </c>
      <c r="C2152" t="s">
        <v>2084</v>
      </c>
      <c r="D2152" t="s">
        <v>2314</v>
      </c>
      <c r="E2152">
        <v>232.89</v>
      </c>
      <c r="G2152">
        <v>0</v>
      </c>
      <c r="H2152" t="s">
        <v>110</v>
      </c>
      <c r="I2152">
        <v>232.83</v>
      </c>
      <c r="J2152" t="s">
        <v>34</v>
      </c>
      <c r="K2152">
        <v>48.507752000000004</v>
      </c>
      <c r="L2152">
        <v>-122.339225</v>
      </c>
      <c r="M2152" t="s">
        <v>2085</v>
      </c>
      <c r="N2152" t="s">
        <v>2086</v>
      </c>
      <c r="O2152" t="s">
        <v>113</v>
      </c>
      <c r="P2152">
        <v>126</v>
      </c>
      <c r="Q2152">
        <v>1603</v>
      </c>
      <c r="R2152">
        <v>1603</v>
      </c>
      <c r="S2152">
        <v>1603</v>
      </c>
      <c r="T2152">
        <v>1603</v>
      </c>
      <c r="U2152">
        <v>1608</v>
      </c>
      <c r="V2152">
        <v>1608</v>
      </c>
      <c r="W2152">
        <v>9999</v>
      </c>
      <c r="X2152" t="s">
        <v>38</v>
      </c>
      <c r="Y2152">
        <v>1</v>
      </c>
      <c r="Z2152">
        <f>ROUND(Table_hqolymsql14p_BridgeInventoryLocation_BRIDGEUNDERLOCATIONS[[#This Row],[VCMIN]] / 100, 0) * 12 + MOD(Table_hqolymsql14p_BridgeInventoryLocation_BRIDGEUNDERLOCATIONS[[#This Row],[VCMIN]], 100)</f>
        <v>195</v>
      </c>
      <c r="AA2152">
        <f>Table_hqolymsql14p_BridgeInventoryLocation_BRIDGEUNDERLOCATIONS[[#This Row],[VCMIN_Inches]]-3</f>
        <v>192</v>
      </c>
      <c r="AB2152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153" spans="1:28" x14ac:dyDescent="0.3">
      <c r="A2153">
        <v>2152</v>
      </c>
      <c r="B2153" t="s">
        <v>555</v>
      </c>
      <c r="C2153" t="s">
        <v>556</v>
      </c>
      <c r="D2153" t="s">
        <v>2314</v>
      </c>
      <c r="E2153">
        <v>170.7</v>
      </c>
      <c r="G2153">
        <v>0</v>
      </c>
      <c r="H2153" t="s">
        <v>110</v>
      </c>
      <c r="I2153">
        <v>170.64</v>
      </c>
      <c r="J2153" t="s">
        <v>34</v>
      </c>
      <c r="K2153">
        <v>47.679580000000001</v>
      </c>
      <c r="L2153">
        <v>-122.32053000000001</v>
      </c>
      <c r="M2153" t="s">
        <v>557</v>
      </c>
      <c r="N2153" t="s">
        <v>558</v>
      </c>
      <c r="O2153" t="s">
        <v>113</v>
      </c>
      <c r="P2153">
        <v>330</v>
      </c>
      <c r="Q2153">
        <v>3003</v>
      </c>
      <c r="R2153">
        <v>2911</v>
      </c>
      <c r="S2153">
        <v>3003</v>
      </c>
      <c r="T2153">
        <v>2911</v>
      </c>
      <c r="U2153">
        <v>2202</v>
      </c>
      <c r="V2153">
        <v>2007</v>
      </c>
      <c r="W2153">
        <v>9999</v>
      </c>
      <c r="X2153" t="s">
        <v>38</v>
      </c>
      <c r="Y2153">
        <v>1</v>
      </c>
      <c r="Z2153">
        <f>ROUND(Table_hqolymsql14p_BridgeInventoryLocation_BRIDGEUNDERLOCATIONS[[#This Row],[VCMIN]] / 100, 0) * 12 + MOD(Table_hqolymsql14p_BridgeInventoryLocation_BRIDGEUNDERLOCATIONS[[#This Row],[VCMIN]], 100)</f>
        <v>359</v>
      </c>
      <c r="AA2153">
        <f>Table_hqolymsql14p_BridgeInventoryLocation_BRIDGEUNDERLOCATIONS[[#This Row],[VCMIN_Inches]]-3</f>
        <v>356</v>
      </c>
      <c r="AB2153">
        <f>(TRUNC((Table_hqolymsql14p_BridgeInventoryLocation_BRIDGEUNDERLOCATIONS[[#This Row],[Reported Inches]]/12))*100) + MOD(Table_hqolymsql14p_BridgeInventoryLocation_BRIDGEUNDERLOCATIONS[[#This Row],[Reported Inches]], 12)</f>
        <v>2908</v>
      </c>
    </row>
    <row r="2154" spans="1:28" x14ac:dyDescent="0.3">
      <c r="A2154">
        <v>2153</v>
      </c>
      <c r="B2154" t="s">
        <v>2485</v>
      </c>
      <c r="C2154" t="s">
        <v>2486</v>
      </c>
      <c r="D2154" t="s">
        <v>2314</v>
      </c>
      <c r="E2154">
        <v>0.312</v>
      </c>
      <c r="G2154">
        <v>0</v>
      </c>
      <c r="H2154" t="s">
        <v>4990</v>
      </c>
      <c r="I2154">
        <v>0.31</v>
      </c>
      <c r="J2154" t="s">
        <v>34</v>
      </c>
      <c r="K2154">
        <v>47.462940000000003</v>
      </c>
      <c r="L2154">
        <v>-122.265074</v>
      </c>
      <c r="M2154" t="s">
        <v>4880</v>
      </c>
      <c r="N2154" t="s">
        <v>101</v>
      </c>
      <c r="O2154" t="s">
        <v>113</v>
      </c>
      <c r="P2154">
        <v>560</v>
      </c>
      <c r="Q2154">
        <v>1701</v>
      </c>
      <c r="R2154">
        <v>1701</v>
      </c>
      <c r="S2154">
        <v>1701</v>
      </c>
      <c r="T2154">
        <v>1701</v>
      </c>
      <c r="W2154">
        <v>9999</v>
      </c>
      <c r="X2154" t="s">
        <v>239</v>
      </c>
      <c r="Y2154">
        <v>1</v>
      </c>
      <c r="Z2154">
        <f>ROUND(Table_hqolymsql14p_BridgeInventoryLocation_BRIDGEUNDERLOCATIONS[[#This Row],[VCMIN]] / 100, 0) * 12 + MOD(Table_hqolymsql14p_BridgeInventoryLocation_BRIDGEUNDERLOCATIONS[[#This Row],[VCMIN]], 100)</f>
        <v>205</v>
      </c>
      <c r="AA2154">
        <f>Table_hqolymsql14p_BridgeInventoryLocation_BRIDGEUNDERLOCATIONS[[#This Row],[VCMIN_Inches]]-3</f>
        <v>202</v>
      </c>
      <c r="AB215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2155" spans="1:28" x14ac:dyDescent="0.3">
      <c r="A2155">
        <v>2154</v>
      </c>
      <c r="B2155" t="s">
        <v>1873</v>
      </c>
      <c r="C2155" t="s">
        <v>1874</v>
      </c>
      <c r="D2155" t="s">
        <v>2314</v>
      </c>
      <c r="E2155">
        <v>276.97399999999999</v>
      </c>
      <c r="G2155">
        <v>0</v>
      </c>
      <c r="H2155" t="s">
        <v>33</v>
      </c>
      <c r="I2155">
        <v>279.26</v>
      </c>
      <c r="J2155" t="s">
        <v>34</v>
      </c>
      <c r="K2155">
        <v>47.645817000000001</v>
      </c>
      <c r="L2155">
        <v>-117.452951</v>
      </c>
      <c r="M2155" t="s">
        <v>437</v>
      </c>
      <c r="N2155" t="s">
        <v>444</v>
      </c>
      <c r="O2155" t="s">
        <v>37</v>
      </c>
      <c r="P2155">
        <v>3051</v>
      </c>
      <c r="Q2155">
        <v>2500</v>
      </c>
      <c r="R2155">
        <v>2500</v>
      </c>
      <c r="S2155">
        <v>2500</v>
      </c>
      <c r="T2155">
        <v>2500</v>
      </c>
      <c r="U2155">
        <v>2500</v>
      </c>
      <c r="V2155">
        <v>2500</v>
      </c>
      <c r="W2155">
        <v>9999</v>
      </c>
      <c r="X2155" t="s">
        <v>38</v>
      </c>
      <c r="Y2155">
        <v>1</v>
      </c>
      <c r="Z2155">
        <f>ROUND(Table_hqolymsql14p_BridgeInventoryLocation_BRIDGEUNDERLOCATIONS[[#This Row],[VCMIN]] / 100, 0) * 12 + MOD(Table_hqolymsql14p_BridgeInventoryLocation_BRIDGEUNDERLOCATIONS[[#This Row],[VCMIN]], 100)</f>
        <v>300</v>
      </c>
      <c r="AA2155">
        <f>Table_hqolymsql14p_BridgeInventoryLocation_BRIDGEUNDERLOCATIONS[[#This Row],[VCMIN_Inches]]-3</f>
        <v>297</v>
      </c>
      <c r="AB2155">
        <f>(TRUNC((Table_hqolymsql14p_BridgeInventoryLocation_BRIDGEUNDERLOCATIONS[[#This Row],[Reported Inches]]/12))*100) + MOD(Table_hqolymsql14p_BridgeInventoryLocation_BRIDGEUNDERLOCATIONS[[#This Row],[Reported Inches]], 12)</f>
        <v>2409</v>
      </c>
    </row>
    <row r="2156" spans="1:28" x14ac:dyDescent="0.3">
      <c r="A2156">
        <v>2155</v>
      </c>
      <c r="B2156" t="s">
        <v>1756</v>
      </c>
      <c r="C2156" t="s">
        <v>1757</v>
      </c>
      <c r="D2156" t="s">
        <v>2314</v>
      </c>
      <c r="E2156">
        <v>0.20799999999999999</v>
      </c>
      <c r="G2156">
        <v>0</v>
      </c>
      <c r="H2156" t="s">
        <v>3041</v>
      </c>
      <c r="I2156">
        <v>0.21</v>
      </c>
      <c r="J2156" t="s">
        <v>34</v>
      </c>
      <c r="K2156">
        <v>47.580112</v>
      </c>
      <c r="L2156">
        <v>-122.174531</v>
      </c>
      <c r="M2156" t="s">
        <v>3042</v>
      </c>
      <c r="N2156" t="s">
        <v>1758</v>
      </c>
      <c r="O2156" t="s">
        <v>1759</v>
      </c>
      <c r="P2156">
        <v>526</v>
      </c>
      <c r="Q2156">
        <v>1703</v>
      </c>
      <c r="R2156">
        <v>1702</v>
      </c>
      <c r="U2156">
        <v>1703</v>
      </c>
      <c r="V2156">
        <v>1702</v>
      </c>
      <c r="W2156">
        <v>9999</v>
      </c>
      <c r="X2156" t="s">
        <v>645</v>
      </c>
      <c r="Y2156">
        <v>1</v>
      </c>
      <c r="Z2156">
        <f>ROUND(Table_hqolymsql14p_BridgeInventoryLocation_BRIDGEUNDERLOCATIONS[[#This Row],[VCMIN]] / 100, 0) * 12 + MOD(Table_hqolymsql14p_BridgeInventoryLocation_BRIDGEUNDERLOCATIONS[[#This Row],[VCMIN]], 100)</f>
        <v>206</v>
      </c>
      <c r="AA2156">
        <f>Table_hqolymsql14p_BridgeInventoryLocation_BRIDGEUNDERLOCATIONS[[#This Row],[VCMIN_Inches]]-3</f>
        <v>203</v>
      </c>
      <c r="AB2156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157" spans="1:28" x14ac:dyDescent="0.3">
      <c r="A2157">
        <v>2156</v>
      </c>
      <c r="B2157" t="s">
        <v>4991</v>
      </c>
      <c r="C2157" t="s">
        <v>4992</v>
      </c>
      <c r="D2157" t="s">
        <v>2314</v>
      </c>
      <c r="E2157">
        <v>0.185</v>
      </c>
      <c r="G2157">
        <v>0</v>
      </c>
      <c r="H2157" t="s">
        <v>4987</v>
      </c>
      <c r="I2157">
        <v>0.19</v>
      </c>
      <c r="J2157" t="s">
        <v>34</v>
      </c>
      <c r="K2157">
        <v>47.643447000000002</v>
      </c>
      <c r="L2157">
        <v>-122.32297699999999</v>
      </c>
      <c r="M2157" t="s">
        <v>4692</v>
      </c>
      <c r="N2157" t="s">
        <v>113</v>
      </c>
      <c r="O2157" t="s">
        <v>4692</v>
      </c>
      <c r="P2157">
        <v>30</v>
      </c>
      <c r="Q2157">
        <v>1411</v>
      </c>
      <c r="R2157">
        <v>1411</v>
      </c>
      <c r="U2157">
        <v>1411</v>
      </c>
      <c r="V2157">
        <v>1411</v>
      </c>
      <c r="W2157">
        <v>9999</v>
      </c>
      <c r="X2157" t="s">
        <v>38</v>
      </c>
      <c r="Y2157">
        <v>1</v>
      </c>
      <c r="Z2157">
        <f>ROUND(Table_hqolymsql14p_BridgeInventoryLocation_BRIDGEUNDERLOCATIONS[[#This Row],[VCMIN]] / 100, 0) * 12 + MOD(Table_hqolymsql14p_BridgeInventoryLocation_BRIDGEUNDERLOCATIONS[[#This Row],[VCMIN]], 100)</f>
        <v>179</v>
      </c>
      <c r="AA2157">
        <f>Table_hqolymsql14p_BridgeInventoryLocation_BRIDGEUNDERLOCATIONS[[#This Row],[VCMIN_Inches]]-3</f>
        <v>176</v>
      </c>
      <c r="AB2157">
        <f>(TRUNC((Table_hqolymsql14p_BridgeInventoryLocation_BRIDGEUNDERLOCATIONS[[#This Row],[Reported Inches]]/12))*100) + MOD(Table_hqolymsql14p_BridgeInventoryLocation_BRIDGEUNDERLOCATIONS[[#This Row],[Reported Inches]], 12)</f>
        <v>1408</v>
      </c>
    </row>
    <row r="2158" spans="1:28" x14ac:dyDescent="0.3">
      <c r="A2158">
        <v>2157</v>
      </c>
      <c r="B2158" t="s">
        <v>875</v>
      </c>
      <c r="C2158" t="s">
        <v>876</v>
      </c>
      <c r="D2158" t="s">
        <v>2314</v>
      </c>
      <c r="E2158">
        <v>0.19</v>
      </c>
      <c r="G2158">
        <v>0</v>
      </c>
      <c r="H2158" t="s">
        <v>877</v>
      </c>
      <c r="I2158">
        <v>0.56999999999999995</v>
      </c>
      <c r="J2158" t="s">
        <v>34</v>
      </c>
      <c r="K2158">
        <v>47.981684000000001</v>
      </c>
      <c r="L2158">
        <v>-122.18694600000001</v>
      </c>
      <c r="M2158" t="s">
        <v>878</v>
      </c>
      <c r="N2158" t="s">
        <v>113</v>
      </c>
      <c r="O2158" t="s">
        <v>879</v>
      </c>
      <c r="P2158">
        <v>129</v>
      </c>
      <c r="Q2158">
        <v>1602</v>
      </c>
      <c r="R2158">
        <v>1511</v>
      </c>
      <c r="S2158">
        <v>1602</v>
      </c>
      <c r="T2158">
        <v>1511</v>
      </c>
      <c r="U2158">
        <v>1604</v>
      </c>
      <c r="V2158">
        <v>1511</v>
      </c>
      <c r="W2158">
        <v>9999</v>
      </c>
      <c r="X2158" t="s">
        <v>38</v>
      </c>
      <c r="Y2158">
        <v>1</v>
      </c>
      <c r="Z2158">
        <f>ROUND(Table_hqolymsql14p_BridgeInventoryLocation_BRIDGEUNDERLOCATIONS[[#This Row],[VCMIN]] / 100, 0) * 12 + MOD(Table_hqolymsql14p_BridgeInventoryLocation_BRIDGEUNDERLOCATIONS[[#This Row],[VCMIN]], 100)</f>
        <v>191</v>
      </c>
      <c r="AA2158">
        <f>Table_hqolymsql14p_BridgeInventoryLocation_BRIDGEUNDERLOCATIONS[[#This Row],[VCMIN_Inches]]-3</f>
        <v>188</v>
      </c>
      <c r="AB2158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159" spans="1:28" x14ac:dyDescent="0.3">
      <c r="A2159">
        <v>2158</v>
      </c>
      <c r="B2159" t="s">
        <v>800</v>
      </c>
      <c r="C2159" t="s">
        <v>801</v>
      </c>
      <c r="D2159" t="s">
        <v>2314</v>
      </c>
      <c r="E2159">
        <v>7.5999999999999998E-2</v>
      </c>
      <c r="G2159">
        <v>0</v>
      </c>
      <c r="H2159" t="s">
        <v>3435</v>
      </c>
      <c r="I2159">
        <v>0.08</v>
      </c>
      <c r="J2159" t="s">
        <v>34</v>
      </c>
      <c r="K2159">
        <v>47.593507000000002</v>
      </c>
      <c r="L2159">
        <v>-122.321412</v>
      </c>
      <c r="M2159" t="s">
        <v>4993</v>
      </c>
      <c r="N2159" t="s">
        <v>37</v>
      </c>
      <c r="O2159" t="s">
        <v>113</v>
      </c>
      <c r="P2159">
        <v>1685</v>
      </c>
      <c r="Q2159">
        <v>2100</v>
      </c>
      <c r="R2159">
        <v>2100</v>
      </c>
      <c r="U2159">
        <v>2100</v>
      </c>
      <c r="V2159">
        <v>2100</v>
      </c>
      <c r="W2159">
        <v>9999</v>
      </c>
      <c r="X2159" t="s">
        <v>32</v>
      </c>
      <c r="Y2159">
        <v>1</v>
      </c>
      <c r="Z2159">
        <f>ROUND(Table_hqolymsql14p_BridgeInventoryLocation_BRIDGEUNDERLOCATIONS[[#This Row],[VCMIN]] / 100, 0) * 12 + MOD(Table_hqolymsql14p_BridgeInventoryLocation_BRIDGEUNDERLOCATIONS[[#This Row],[VCMIN]], 100)</f>
        <v>252</v>
      </c>
      <c r="AA2159">
        <f>Table_hqolymsql14p_BridgeInventoryLocation_BRIDGEUNDERLOCATIONS[[#This Row],[VCMIN_Inches]]-3</f>
        <v>249</v>
      </c>
      <c r="AB2159">
        <f>(TRUNC((Table_hqolymsql14p_BridgeInventoryLocation_BRIDGEUNDERLOCATIONS[[#This Row],[Reported Inches]]/12))*100) + MOD(Table_hqolymsql14p_BridgeInventoryLocation_BRIDGEUNDERLOCATIONS[[#This Row],[Reported Inches]], 12)</f>
        <v>2009</v>
      </c>
    </row>
    <row r="2160" spans="1:28" x14ac:dyDescent="0.3">
      <c r="A2160">
        <v>2159</v>
      </c>
      <c r="B2160" t="s">
        <v>4268</v>
      </c>
      <c r="C2160" t="s">
        <v>4269</v>
      </c>
      <c r="D2160" t="s">
        <v>2314</v>
      </c>
      <c r="E2160">
        <v>0.378</v>
      </c>
      <c r="G2160">
        <v>0</v>
      </c>
      <c r="H2160" t="s">
        <v>4994</v>
      </c>
      <c r="I2160">
        <v>0.38</v>
      </c>
      <c r="J2160" t="s">
        <v>34</v>
      </c>
      <c r="K2160">
        <v>46.217317999999999</v>
      </c>
      <c r="L2160">
        <v>-119.141358</v>
      </c>
      <c r="M2160" t="s">
        <v>4995</v>
      </c>
      <c r="N2160" t="s">
        <v>4271</v>
      </c>
      <c r="O2160" t="s">
        <v>4272</v>
      </c>
      <c r="P2160">
        <v>151</v>
      </c>
      <c r="Q2160">
        <v>1608</v>
      </c>
      <c r="R2160">
        <v>1608</v>
      </c>
      <c r="U2160">
        <v>1608</v>
      </c>
      <c r="V2160">
        <v>1608</v>
      </c>
      <c r="W2160">
        <v>9999</v>
      </c>
      <c r="X2160" t="s">
        <v>38</v>
      </c>
      <c r="Y2160">
        <v>1</v>
      </c>
      <c r="Z2160">
        <f>ROUND(Table_hqolymsql14p_BridgeInventoryLocation_BRIDGEUNDERLOCATIONS[[#This Row],[VCMIN]] / 100, 0) * 12 + MOD(Table_hqolymsql14p_BridgeInventoryLocation_BRIDGEUNDERLOCATIONS[[#This Row],[VCMIN]], 100)</f>
        <v>200</v>
      </c>
      <c r="AA2160">
        <f>Table_hqolymsql14p_BridgeInventoryLocation_BRIDGEUNDERLOCATIONS[[#This Row],[VCMIN_Inches]]-3</f>
        <v>197</v>
      </c>
      <c r="AB2160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161" spans="1:28" x14ac:dyDescent="0.3">
      <c r="A2161">
        <v>2160</v>
      </c>
      <c r="B2161" t="s">
        <v>1157</v>
      </c>
      <c r="C2161" t="s">
        <v>1158</v>
      </c>
      <c r="D2161" t="s">
        <v>2314</v>
      </c>
      <c r="E2161">
        <v>143.88999999999999</v>
      </c>
      <c r="G2161">
        <v>0</v>
      </c>
      <c r="H2161" t="s">
        <v>110</v>
      </c>
      <c r="I2161">
        <v>143.83000000000001</v>
      </c>
      <c r="J2161" t="s">
        <v>34</v>
      </c>
      <c r="K2161">
        <v>47.315119000000003</v>
      </c>
      <c r="L2161">
        <v>-122.297203</v>
      </c>
      <c r="M2161" t="s">
        <v>1159</v>
      </c>
      <c r="N2161" t="s">
        <v>1160</v>
      </c>
      <c r="O2161" t="s">
        <v>113</v>
      </c>
      <c r="P2161">
        <v>332</v>
      </c>
      <c r="Q2161">
        <v>1704</v>
      </c>
      <c r="R2161">
        <v>1702</v>
      </c>
      <c r="S2161">
        <v>1704</v>
      </c>
      <c r="T2161">
        <v>1702</v>
      </c>
      <c r="U2161">
        <v>1611</v>
      </c>
      <c r="V2161">
        <v>1605</v>
      </c>
      <c r="W2161">
        <v>9999</v>
      </c>
      <c r="X2161" t="s">
        <v>38</v>
      </c>
      <c r="Y2161">
        <v>1</v>
      </c>
      <c r="Z2161">
        <f>ROUND(Table_hqolymsql14p_BridgeInventoryLocation_BRIDGEUNDERLOCATIONS[[#This Row],[VCMIN]] / 100, 0) * 12 + MOD(Table_hqolymsql14p_BridgeInventoryLocation_BRIDGEUNDERLOCATIONS[[#This Row],[VCMIN]], 100)</f>
        <v>206</v>
      </c>
      <c r="AA2161">
        <f>Table_hqolymsql14p_BridgeInventoryLocation_BRIDGEUNDERLOCATIONS[[#This Row],[VCMIN_Inches]]-3</f>
        <v>203</v>
      </c>
      <c r="AB216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162" spans="1:28" x14ac:dyDescent="0.3">
      <c r="A2162">
        <v>2161</v>
      </c>
      <c r="B2162" t="s">
        <v>4996</v>
      </c>
      <c r="C2162" t="s">
        <v>4997</v>
      </c>
      <c r="D2162" t="s">
        <v>2314</v>
      </c>
      <c r="E2162">
        <v>0.193</v>
      </c>
      <c r="G2162">
        <v>0</v>
      </c>
      <c r="H2162" t="s">
        <v>4760</v>
      </c>
      <c r="I2162">
        <v>0.19</v>
      </c>
      <c r="J2162" t="s">
        <v>34</v>
      </c>
      <c r="K2162">
        <v>47.652375999999997</v>
      </c>
      <c r="L2162">
        <v>-117.411327</v>
      </c>
      <c r="M2162" t="s">
        <v>4998</v>
      </c>
      <c r="N2162" t="s">
        <v>3202</v>
      </c>
      <c r="O2162" t="s">
        <v>4999</v>
      </c>
      <c r="P2162">
        <v>381</v>
      </c>
      <c r="Q2162">
        <v>1602</v>
      </c>
      <c r="R2162">
        <v>1602</v>
      </c>
      <c r="S2162">
        <v>1602</v>
      </c>
      <c r="T2162">
        <v>1602</v>
      </c>
      <c r="W2162">
        <v>9999</v>
      </c>
      <c r="X2162" t="s">
        <v>38</v>
      </c>
      <c r="Y2162">
        <v>1</v>
      </c>
      <c r="Z2162">
        <f>ROUND(Table_hqolymsql14p_BridgeInventoryLocation_BRIDGEUNDERLOCATIONS[[#This Row],[VCMIN]] / 100, 0) * 12 + MOD(Table_hqolymsql14p_BridgeInventoryLocation_BRIDGEUNDERLOCATIONS[[#This Row],[VCMIN]], 100)</f>
        <v>194</v>
      </c>
      <c r="AA2162">
        <f>Table_hqolymsql14p_BridgeInventoryLocation_BRIDGEUNDERLOCATIONS[[#This Row],[VCMIN_Inches]]-3</f>
        <v>191</v>
      </c>
      <c r="AB2162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163" spans="1:28" x14ac:dyDescent="0.3">
      <c r="A2163">
        <v>2162</v>
      </c>
      <c r="B2163" t="s">
        <v>1059</v>
      </c>
      <c r="C2163" t="s">
        <v>1060</v>
      </c>
      <c r="D2163" t="s">
        <v>2314</v>
      </c>
      <c r="E2163">
        <v>0.04</v>
      </c>
      <c r="G2163">
        <v>0</v>
      </c>
      <c r="H2163" t="s">
        <v>2838</v>
      </c>
      <c r="I2163">
        <v>0.04</v>
      </c>
      <c r="J2163" t="s">
        <v>34</v>
      </c>
      <c r="K2163">
        <v>47.595832999999999</v>
      </c>
      <c r="L2163">
        <v>-122.32072700000001</v>
      </c>
      <c r="M2163" t="s">
        <v>5000</v>
      </c>
      <c r="N2163" t="s">
        <v>1063</v>
      </c>
      <c r="O2163" t="s">
        <v>183</v>
      </c>
      <c r="P2163">
        <v>947</v>
      </c>
      <c r="Q2163">
        <v>3407</v>
      </c>
      <c r="R2163">
        <v>3403</v>
      </c>
      <c r="S2163">
        <v>3407</v>
      </c>
      <c r="T2163">
        <v>3403</v>
      </c>
      <c r="W2163">
        <v>9999</v>
      </c>
      <c r="X2163" t="s">
        <v>89</v>
      </c>
      <c r="Y2163">
        <v>1</v>
      </c>
      <c r="Z2163">
        <f>ROUND(Table_hqolymsql14p_BridgeInventoryLocation_BRIDGEUNDERLOCATIONS[[#This Row],[VCMIN]] / 100, 0) * 12 + MOD(Table_hqolymsql14p_BridgeInventoryLocation_BRIDGEUNDERLOCATIONS[[#This Row],[VCMIN]], 100)</f>
        <v>411</v>
      </c>
      <c r="AA2163">
        <f>Table_hqolymsql14p_BridgeInventoryLocation_BRIDGEUNDERLOCATIONS[[#This Row],[VCMIN_Inches]]-3</f>
        <v>408</v>
      </c>
      <c r="AB2163">
        <f>(TRUNC((Table_hqolymsql14p_BridgeInventoryLocation_BRIDGEUNDERLOCATIONS[[#This Row],[Reported Inches]]/12))*100) + MOD(Table_hqolymsql14p_BridgeInventoryLocation_BRIDGEUNDERLOCATIONS[[#This Row],[Reported Inches]], 12)</f>
        <v>3400</v>
      </c>
    </row>
    <row r="2164" spans="1:28" x14ac:dyDescent="0.3">
      <c r="A2164">
        <v>2163</v>
      </c>
      <c r="B2164" t="s">
        <v>1622</v>
      </c>
      <c r="C2164" t="s">
        <v>1623</v>
      </c>
      <c r="D2164" t="s">
        <v>2314</v>
      </c>
      <c r="E2164">
        <v>63.49</v>
      </c>
      <c r="G2164">
        <v>0</v>
      </c>
      <c r="H2164" t="s">
        <v>110</v>
      </c>
      <c r="I2164">
        <v>63.42</v>
      </c>
      <c r="J2164" t="s">
        <v>34</v>
      </c>
      <c r="K2164">
        <v>46.475614999999998</v>
      </c>
      <c r="L2164">
        <v>-122.88305</v>
      </c>
      <c r="M2164" t="s">
        <v>1624</v>
      </c>
      <c r="N2164" t="s">
        <v>1625</v>
      </c>
      <c r="O2164" t="s">
        <v>113</v>
      </c>
      <c r="P2164">
        <v>207</v>
      </c>
      <c r="Q2164">
        <v>1603</v>
      </c>
      <c r="R2164">
        <v>1503</v>
      </c>
      <c r="S2164">
        <v>1603</v>
      </c>
      <c r="T2164">
        <v>1503</v>
      </c>
      <c r="U2164">
        <v>1903</v>
      </c>
      <c r="V2164">
        <v>1807</v>
      </c>
      <c r="W2164">
        <v>9999</v>
      </c>
      <c r="X2164" t="s">
        <v>38</v>
      </c>
      <c r="Y2164">
        <v>1</v>
      </c>
      <c r="Z2164">
        <f>ROUND(Table_hqolymsql14p_BridgeInventoryLocation_BRIDGEUNDERLOCATIONS[[#This Row],[VCMIN]] / 100, 0) * 12 + MOD(Table_hqolymsql14p_BridgeInventoryLocation_BRIDGEUNDERLOCATIONS[[#This Row],[VCMIN]], 100)</f>
        <v>183</v>
      </c>
      <c r="AA2164">
        <f>Table_hqolymsql14p_BridgeInventoryLocation_BRIDGEUNDERLOCATIONS[[#This Row],[VCMIN_Inches]]-3</f>
        <v>180</v>
      </c>
      <c r="AB2164">
        <f>(TRUNC((Table_hqolymsql14p_BridgeInventoryLocation_BRIDGEUNDERLOCATIONS[[#This Row],[Reported Inches]]/12))*100) + MOD(Table_hqolymsql14p_BridgeInventoryLocation_BRIDGEUNDERLOCATIONS[[#This Row],[Reported Inches]], 12)</f>
        <v>1500</v>
      </c>
    </row>
    <row r="2165" spans="1:28" x14ac:dyDescent="0.3">
      <c r="A2165">
        <v>2164</v>
      </c>
      <c r="B2165" t="s">
        <v>2573</v>
      </c>
      <c r="C2165" t="s">
        <v>2574</v>
      </c>
      <c r="D2165" t="s">
        <v>2314</v>
      </c>
      <c r="E2165">
        <v>0.26900000000000002</v>
      </c>
      <c r="G2165">
        <v>0</v>
      </c>
      <c r="H2165" t="s">
        <v>3140</v>
      </c>
      <c r="I2165">
        <v>0.27</v>
      </c>
      <c r="J2165" t="s">
        <v>34</v>
      </c>
      <c r="K2165">
        <v>47.607272999999999</v>
      </c>
      <c r="L2165">
        <v>-122.33004699999999</v>
      </c>
      <c r="M2165" t="s">
        <v>5001</v>
      </c>
      <c r="N2165" t="s">
        <v>2576</v>
      </c>
      <c r="O2165" t="s">
        <v>113</v>
      </c>
      <c r="P2165">
        <v>280</v>
      </c>
      <c r="Q2165">
        <v>1907</v>
      </c>
      <c r="R2165">
        <v>1907</v>
      </c>
      <c r="S2165">
        <v>1907</v>
      </c>
      <c r="T2165">
        <v>1907</v>
      </c>
      <c r="W2165">
        <v>9999</v>
      </c>
      <c r="X2165" t="s">
        <v>645</v>
      </c>
      <c r="Y2165">
        <v>1</v>
      </c>
      <c r="Z2165">
        <f>ROUND(Table_hqolymsql14p_BridgeInventoryLocation_BRIDGEUNDERLOCATIONS[[#This Row],[VCMIN]] / 100, 0) * 12 + MOD(Table_hqolymsql14p_BridgeInventoryLocation_BRIDGEUNDERLOCATIONS[[#This Row],[VCMIN]], 100)</f>
        <v>235</v>
      </c>
      <c r="AA2165">
        <f>Table_hqolymsql14p_BridgeInventoryLocation_BRIDGEUNDERLOCATIONS[[#This Row],[VCMIN_Inches]]-3</f>
        <v>232</v>
      </c>
      <c r="AB2165">
        <f>(TRUNC((Table_hqolymsql14p_BridgeInventoryLocation_BRIDGEUNDERLOCATIONS[[#This Row],[Reported Inches]]/12))*100) + MOD(Table_hqolymsql14p_BridgeInventoryLocation_BRIDGEUNDERLOCATIONS[[#This Row],[Reported Inches]], 12)</f>
        <v>1904</v>
      </c>
    </row>
    <row r="2166" spans="1:28" x14ac:dyDescent="0.3">
      <c r="A2166">
        <v>2165</v>
      </c>
      <c r="B2166" t="s">
        <v>5002</v>
      </c>
      <c r="C2166" t="s">
        <v>5003</v>
      </c>
      <c r="D2166" t="s">
        <v>2314</v>
      </c>
      <c r="E2166">
        <v>26.78</v>
      </c>
      <c r="G2166">
        <v>0</v>
      </c>
      <c r="H2166" t="s">
        <v>968</v>
      </c>
      <c r="I2166">
        <v>34.270000000000003</v>
      </c>
      <c r="J2166" t="s">
        <v>34</v>
      </c>
      <c r="K2166">
        <v>46.894678999999996</v>
      </c>
      <c r="L2166">
        <v>-119.142185</v>
      </c>
      <c r="M2166" t="s">
        <v>5004</v>
      </c>
      <c r="N2166" t="s">
        <v>594</v>
      </c>
      <c r="O2166" t="s">
        <v>4380</v>
      </c>
      <c r="P2166">
        <v>134</v>
      </c>
      <c r="Q2166">
        <v>1804</v>
      </c>
      <c r="R2166">
        <v>1800</v>
      </c>
      <c r="S2166">
        <v>1804</v>
      </c>
      <c r="T2166">
        <v>1800</v>
      </c>
      <c r="W2166">
        <v>9999</v>
      </c>
      <c r="X2166" t="s">
        <v>38</v>
      </c>
      <c r="Y2166">
        <v>1</v>
      </c>
      <c r="Z2166">
        <f>ROUND(Table_hqolymsql14p_BridgeInventoryLocation_BRIDGEUNDERLOCATIONS[[#This Row],[VCMIN]] / 100, 0) * 12 + MOD(Table_hqolymsql14p_BridgeInventoryLocation_BRIDGEUNDERLOCATIONS[[#This Row],[VCMIN]], 100)</f>
        <v>216</v>
      </c>
      <c r="AA2166">
        <f>Table_hqolymsql14p_BridgeInventoryLocation_BRIDGEUNDERLOCATIONS[[#This Row],[VCMIN_Inches]]-3</f>
        <v>213</v>
      </c>
      <c r="AB2166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2167" spans="1:28" x14ac:dyDescent="0.3">
      <c r="A2167">
        <v>2166</v>
      </c>
      <c r="B2167" t="s">
        <v>4286</v>
      </c>
      <c r="C2167" t="s">
        <v>4287</v>
      </c>
      <c r="D2167" t="s">
        <v>2314</v>
      </c>
      <c r="E2167">
        <v>0.19</v>
      </c>
      <c r="G2167">
        <v>0</v>
      </c>
      <c r="H2167" t="s">
        <v>135</v>
      </c>
      <c r="I2167">
        <v>0.19</v>
      </c>
      <c r="J2167" t="s">
        <v>34</v>
      </c>
      <c r="K2167">
        <v>47.642513999999998</v>
      </c>
      <c r="L2167">
        <v>-117.500854</v>
      </c>
      <c r="M2167" t="s">
        <v>4288</v>
      </c>
      <c r="N2167" t="s">
        <v>616</v>
      </c>
      <c r="O2167" t="s">
        <v>4289</v>
      </c>
      <c r="P2167">
        <v>138</v>
      </c>
      <c r="Q2167">
        <v>1602</v>
      </c>
      <c r="R2167">
        <v>1602</v>
      </c>
      <c r="S2167">
        <v>1602</v>
      </c>
      <c r="T2167">
        <v>1602</v>
      </c>
      <c r="W2167">
        <v>9999</v>
      </c>
      <c r="X2167" t="s">
        <v>38</v>
      </c>
      <c r="Y2167">
        <v>1</v>
      </c>
      <c r="Z2167">
        <f>ROUND(Table_hqolymsql14p_BridgeInventoryLocation_BRIDGEUNDERLOCATIONS[[#This Row],[VCMIN]] / 100, 0) * 12 + MOD(Table_hqolymsql14p_BridgeInventoryLocation_BRIDGEUNDERLOCATIONS[[#This Row],[VCMIN]], 100)</f>
        <v>194</v>
      </c>
      <c r="AA2167">
        <f>Table_hqolymsql14p_BridgeInventoryLocation_BRIDGEUNDERLOCATIONS[[#This Row],[VCMIN_Inches]]-3</f>
        <v>191</v>
      </c>
      <c r="AB2167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168" spans="1:28" x14ac:dyDescent="0.3">
      <c r="A2168">
        <v>2167</v>
      </c>
      <c r="B2168" t="s">
        <v>1724</v>
      </c>
      <c r="C2168" t="s">
        <v>1725</v>
      </c>
      <c r="D2168" t="s">
        <v>2314</v>
      </c>
      <c r="E2168">
        <v>69.84</v>
      </c>
      <c r="G2168">
        <v>0</v>
      </c>
      <c r="H2168" t="s">
        <v>33</v>
      </c>
      <c r="I2168">
        <v>71.56</v>
      </c>
      <c r="J2168" t="s">
        <v>34</v>
      </c>
      <c r="K2168">
        <v>47.236203000000003</v>
      </c>
      <c r="L2168">
        <v>-121.173648</v>
      </c>
      <c r="M2168" t="s">
        <v>1726</v>
      </c>
      <c r="N2168" t="s">
        <v>1727</v>
      </c>
      <c r="O2168" t="s">
        <v>37</v>
      </c>
      <c r="P2168">
        <v>250</v>
      </c>
      <c r="Q2168">
        <v>1700</v>
      </c>
      <c r="R2168">
        <v>1700</v>
      </c>
      <c r="S2168">
        <v>1700</v>
      </c>
      <c r="T2168">
        <v>1700</v>
      </c>
      <c r="U2168">
        <v>1700</v>
      </c>
      <c r="V2168">
        <v>1700</v>
      </c>
      <c r="W2168">
        <v>9999</v>
      </c>
      <c r="X2168" t="s">
        <v>38</v>
      </c>
      <c r="Y2168">
        <v>1</v>
      </c>
      <c r="Z2168">
        <f>ROUND(Table_hqolymsql14p_BridgeInventoryLocation_BRIDGEUNDERLOCATIONS[[#This Row],[VCMIN]] / 100, 0) * 12 + MOD(Table_hqolymsql14p_BridgeInventoryLocation_BRIDGEUNDERLOCATIONS[[#This Row],[VCMIN]], 100)</f>
        <v>204</v>
      </c>
      <c r="AA2168">
        <f>Table_hqolymsql14p_BridgeInventoryLocation_BRIDGEUNDERLOCATIONS[[#This Row],[VCMIN_Inches]]-3</f>
        <v>201</v>
      </c>
      <c r="AB2168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169" spans="1:28" x14ac:dyDescent="0.3">
      <c r="A2169">
        <v>2168</v>
      </c>
      <c r="B2169" t="s">
        <v>1087</v>
      </c>
      <c r="C2169" t="s">
        <v>1088</v>
      </c>
      <c r="D2169" t="s">
        <v>2314</v>
      </c>
      <c r="E2169">
        <v>255.4</v>
      </c>
      <c r="G2169">
        <v>0</v>
      </c>
      <c r="H2169" t="s">
        <v>33</v>
      </c>
      <c r="I2169">
        <v>257.69</v>
      </c>
      <c r="J2169" t="s">
        <v>34</v>
      </c>
      <c r="K2169">
        <v>47.436036999999999</v>
      </c>
      <c r="L2169">
        <v>-117.790176</v>
      </c>
      <c r="M2169" t="s">
        <v>1089</v>
      </c>
      <c r="N2169" t="s">
        <v>1090</v>
      </c>
      <c r="O2169" t="s">
        <v>37</v>
      </c>
      <c r="P2169">
        <v>223</v>
      </c>
      <c r="Q2169">
        <v>1601</v>
      </c>
      <c r="R2169">
        <v>1601</v>
      </c>
      <c r="S2169">
        <v>1601</v>
      </c>
      <c r="T2169">
        <v>1601</v>
      </c>
      <c r="U2169">
        <v>1606</v>
      </c>
      <c r="V2169">
        <v>1606</v>
      </c>
      <c r="W2169">
        <v>9999</v>
      </c>
      <c r="X2169" t="s">
        <v>38</v>
      </c>
      <c r="Y2169">
        <v>1</v>
      </c>
      <c r="Z2169">
        <f>ROUND(Table_hqolymsql14p_BridgeInventoryLocation_BRIDGEUNDERLOCATIONS[[#This Row],[VCMIN]] / 100, 0) * 12 + MOD(Table_hqolymsql14p_BridgeInventoryLocation_BRIDGEUNDERLOCATIONS[[#This Row],[VCMIN]], 100)</f>
        <v>193</v>
      </c>
      <c r="AA2169">
        <f>Table_hqolymsql14p_BridgeInventoryLocation_BRIDGEUNDERLOCATIONS[[#This Row],[VCMIN_Inches]]-3</f>
        <v>190</v>
      </c>
      <c r="AB2169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170" spans="1:28" x14ac:dyDescent="0.3">
      <c r="A2170">
        <v>2169</v>
      </c>
      <c r="B2170" t="s">
        <v>1821</v>
      </c>
      <c r="C2170" t="s">
        <v>1822</v>
      </c>
      <c r="D2170" t="s">
        <v>2314</v>
      </c>
      <c r="E2170">
        <v>0.14499999999999999</v>
      </c>
      <c r="G2170">
        <v>0</v>
      </c>
      <c r="H2170" t="s">
        <v>3727</v>
      </c>
      <c r="I2170">
        <v>0.14000000000000001</v>
      </c>
      <c r="J2170" t="s">
        <v>34</v>
      </c>
      <c r="K2170">
        <v>47.782879000000001</v>
      </c>
      <c r="L2170">
        <v>-122.144553</v>
      </c>
      <c r="M2170" t="s">
        <v>5005</v>
      </c>
      <c r="N2170" t="s">
        <v>53</v>
      </c>
      <c r="O2170" t="s">
        <v>1824</v>
      </c>
      <c r="P2170">
        <v>288</v>
      </c>
      <c r="Q2170">
        <v>1511</v>
      </c>
      <c r="R2170">
        <v>1511</v>
      </c>
      <c r="U2170">
        <v>1511</v>
      </c>
      <c r="V2170">
        <v>1511</v>
      </c>
      <c r="W2170">
        <v>9999</v>
      </c>
      <c r="X2170" t="s">
        <v>38</v>
      </c>
      <c r="Y2170">
        <v>1</v>
      </c>
      <c r="Z2170">
        <f>ROUND(Table_hqolymsql14p_BridgeInventoryLocation_BRIDGEUNDERLOCATIONS[[#This Row],[VCMIN]] / 100, 0) * 12 + MOD(Table_hqolymsql14p_BridgeInventoryLocation_BRIDGEUNDERLOCATIONS[[#This Row],[VCMIN]], 100)</f>
        <v>191</v>
      </c>
      <c r="AA2170">
        <f>Table_hqolymsql14p_BridgeInventoryLocation_BRIDGEUNDERLOCATIONS[[#This Row],[VCMIN_Inches]]-3</f>
        <v>188</v>
      </c>
      <c r="AB2170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171" spans="1:28" x14ac:dyDescent="0.3">
      <c r="A2171">
        <v>2170</v>
      </c>
      <c r="B2171" t="s">
        <v>2536</v>
      </c>
      <c r="C2171" t="s">
        <v>2537</v>
      </c>
      <c r="D2171" t="s">
        <v>2314</v>
      </c>
      <c r="E2171">
        <v>57.44</v>
      </c>
      <c r="G2171">
        <v>0</v>
      </c>
      <c r="H2171" t="s">
        <v>607</v>
      </c>
      <c r="I2171">
        <v>57.78</v>
      </c>
      <c r="J2171" t="s">
        <v>34</v>
      </c>
      <c r="K2171">
        <v>47.223117000000002</v>
      </c>
      <c r="L2171">
        <v>-122.425608</v>
      </c>
      <c r="M2171" t="s">
        <v>2538</v>
      </c>
      <c r="N2171" t="s">
        <v>2539</v>
      </c>
      <c r="O2171" t="s">
        <v>2540</v>
      </c>
      <c r="P2171">
        <v>512</v>
      </c>
      <c r="Q2171">
        <v>1900</v>
      </c>
      <c r="R2171">
        <v>1900</v>
      </c>
      <c r="S2171">
        <v>1900</v>
      </c>
      <c r="T2171">
        <v>1900</v>
      </c>
      <c r="U2171">
        <v>2909</v>
      </c>
      <c r="V2171">
        <v>2909</v>
      </c>
      <c r="W2171">
        <v>9999</v>
      </c>
      <c r="X2171" t="s">
        <v>38</v>
      </c>
      <c r="Y2171">
        <v>1</v>
      </c>
      <c r="Z2171">
        <f>ROUND(Table_hqolymsql14p_BridgeInventoryLocation_BRIDGEUNDERLOCATIONS[[#This Row],[VCMIN]] / 100, 0) * 12 + MOD(Table_hqolymsql14p_BridgeInventoryLocation_BRIDGEUNDERLOCATIONS[[#This Row],[VCMIN]], 100)</f>
        <v>228</v>
      </c>
      <c r="AA2171">
        <f>Table_hqolymsql14p_BridgeInventoryLocation_BRIDGEUNDERLOCATIONS[[#This Row],[VCMIN_Inches]]-3</f>
        <v>225</v>
      </c>
      <c r="AB2171">
        <f>(TRUNC((Table_hqolymsql14p_BridgeInventoryLocation_BRIDGEUNDERLOCATIONS[[#This Row],[Reported Inches]]/12))*100) + MOD(Table_hqolymsql14p_BridgeInventoryLocation_BRIDGEUNDERLOCATIONS[[#This Row],[Reported Inches]], 12)</f>
        <v>1809</v>
      </c>
    </row>
    <row r="2172" spans="1:28" x14ac:dyDescent="0.3">
      <c r="A2172">
        <v>2171</v>
      </c>
      <c r="B2172" t="s">
        <v>5006</v>
      </c>
      <c r="C2172" t="s">
        <v>5007</v>
      </c>
      <c r="D2172" t="s">
        <v>2314</v>
      </c>
      <c r="E2172">
        <v>0.09</v>
      </c>
      <c r="G2172">
        <v>0</v>
      </c>
      <c r="H2172" t="s">
        <v>2838</v>
      </c>
      <c r="I2172">
        <v>0.09</v>
      </c>
      <c r="J2172" t="s">
        <v>34</v>
      </c>
      <c r="K2172">
        <v>47.595849000000001</v>
      </c>
      <c r="L2172">
        <v>-122.319737</v>
      </c>
      <c r="M2172" t="s">
        <v>5008</v>
      </c>
      <c r="N2172" t="s">
        <v>1611</v>
      </c>
      <c r="O2172" t="s">
        <v>4721</v>
      </c>
      <c r="P2172">
        <v>216</v>
      </c>
      <c r="Q2172">
        <v>2302</v>
      </c>
      <c r="R2172">
        <v>2209</v>
      </c>
      <c r="S2172">
        <v>2302</v>
      </c>
      <c r="T2172">
        <v>2209</v>
      </c>
      <c r="W2172">
        <v>9999</v>
      </c>
      <c r="X2172" t="s">
        <v>38</v>
      </c>
      <c r="Y2172">
        <v>1</v>
      </c>
      <c r="Z2172">
        <f>ROUND(Table_hqolymsql14p_BridgeInventoryLocation_BRIDGEUNDERLOCATIONS[[#This Row],[VCMIN]] / 100, 0) * 12 + MOD(Table_hqolymsql14p_BridgeInventoryLocation_BRIDGEUNDERLOCATIONS[[#This Row],[VCMIN]], 100)</f>
        <v>273</v>
      </c>
      <c r="AA2172">
        <f>Table_hqolymsql14p_BridgeInventoryLocation_BRIDGEUNDERLOCATIONS[[#This Row],[VCMIN_Inches]]-3</f>
        <v>270</v>
      </c>
      <c r="AB2172">
        <f>(TRUNC((Table_hqolymsql14p_BridgeInventoryLocation_BRIDGEUNDERLOCATIONS[[#This Row],[Reported Inches]]/12))*100) + MOD(Table_hqolymsql14p_BridgeInventoryLocation_BRIDGEUNDERLOCATIONS[[#This Row],[Reported Inches]], 12)</f>
        <v>2206</v>
      </c>
    </row>
    <row r="2173" spans="1:28" x14ac:dyDescent="0.3">
      <c r="A2173">
        <v>2172</v>
      </c>
      <c r="B2173" t="s">
        <v>2573</v>
      </c>
      <c r="C2173" t="s">
        <v>2574</v>
      </c>
      <c r="D2173" t="s">
        <v>2314</v>
      </c>
      <c r="E2173">
        <v>5.8999999999999997E-2</v>
      </c>
      <c r="G2173">
        <v>0</v>
      </c>
      <c r="H2173" t="s">
        <v>4252</v>
      </c>
      <c r="I2173">
        <v>0.06</v>
      </c>
      <c r="J2173" t="s">
        <v>34</v>
      </c>
      <c r="K2173">
        <v>47.607180999999997</v>
      </c>
      <c r="L2173">
        <v>-122.33026700000001</v>
      </c>
      <c r="M2173" t="s">
        <v>5009</v>
      </c>
      <c r="N2173" t="s">
        <v>2576</v>
      </c>
      <c r="O2173" t="s">
        <v>113</v>
      </c>
      <c r="P2173">
        <v>280</v>
      </c>
      <c r="Q2173">
        <v>3609</v>
      </c>
      <c r="R2173">
        <v>3609</v>
      </c>
      <c r="U2173">
        <v>3609</v>
      </c>
      <c r="V2173">
        <v>3609</v>
      </c>
      <c r="W2173">
        <v>9999</v>
      </c>
      <c r="X2173" t="s">
        <v>32</v>
      </c>
      <c r="Y2173">
        <v>1</v>
      </c>
      <c r="Z2173">
        <f>ROUND(Table_hqolymsql14p_BridgeInventoryLocation_BRIDGEUNDERLOCATIONS[[#This Row],[VCMIN]] / 100, 0) * 12 + MOD(Table_hqolymsql14p_BridgeInventoryLocation_BRIDGEUNDERLOCATIONS[[#This Row],[VCMIN]], 100)</f>
        <v>441</v>
      </c>
      <c r="AA2173">
        <f>Table_hqolymsql14p_BridgeInventoryLocation_BRIDGEUNDERLOCATIONS[[#This Row],[VCMIN_Inches]]-3</f>
        <v>438</v>
      </c>
      <c r="AB2173">
        <f>(TRUNC((Table_hqolymsql14p_BridgeInventoryLocation_BRIDGEUNDERLOCATIONS[[#This Row],[Reported Inches]]/12))*100) + MOD(Table_hqolymsql14p_BridgeInventoryLocation_BRIDGEUNDERLOCATIONS[[#This Row],[Reported Inches]], 12)</f>
        <v>3606</v>
      </c>
    </row>
    <row r="2174" spans="1:28" x14ac:dyDescent="0.3">
      <c r="A2174">
        <v>2173</v>
      </c>
      <c r="B2174" t="s">
        <v>5010</v>
      </c>
      <c r="C2174" t="s">
        <v>5011</v>
      </c>
      <c r="D2174" t="s">
        <v>2314</v>
      </c>
      <c r="E2174">
        <v>245.53</v>
      </c>
      <c r="G2174">
        <v>0</v>
      </c>
      <c r="H2174" t="s">
        <v>104</v>
      </c>
      <c r="I2174">
        <v>246.25</v>
      </c>
      <c r="J2174" t="s">
        <v>34</v>
      </c>
      <c r="K2174">
        <v>48.106774000000001</v>
      </c>
      <c r="L2174">
        <v>-123.46266799999999</v>
      </c>
      <c r="M2174" t="s">
        <v>5012</v>
      </c>
      <c r="N2174" t="s">
        <v>5013</v>
      </c>
      <c r="O2174" t="s">
        <v>107</v>
      </c>
      <c r="P2174">
        <v>128</v>
      </c>
      <c r="Q2174">
        <v>3204</v>
      </c>
      <c r="R2174">
        <v>3204</v>
      </c>
      <c r="S2174">
        <v>3204</v>
      </c>
      <c r="T2174">
        <v>3204</v>
      </c>
      <c r="W2174">
        <v>9999</v>
      </c>
      <c r="X2174" t="s">
        <v>38</v>
      </c>
      <c r="Y2174">
        <v>1</v>
      </c>
      <c r="Z2174">
        <f>ROUND(Table_hqolymsql14p_BridgeInventoryLocation_BRIDGEUNDERLOCATIONS[[#This Row],[VCMIN]] / 100, 0) * 12 + MOD(Table_hqolymsql14p_BridgeInventoryLocation_BRIDGEUNDERLOCATIONS[[#This Row],[VCMIN]], 100)</f>
        <v>388</v>
      </c>
      <c r="AA2174">
        <f>Table_hqolymsql14p_BridgeInventoryLocation_BRIDGEUNDERLOCATIONS[[#This Row],[VCMIN_Inches]]-3</f>
        <v>385</v>
      </c>
      <c r="AB2174">
        <f>(TRUNC((Table_hqolymsql14p_BridgeInventoryLocation_BRIDGEUNDERLOCATIONS[[#This Row],[Reported Inches]]/12))*100) + MOD(Table_hqolymsql14p_BridgeInventoryLocation_BRIDGEUNDERLOCATIONS[[#This Row],[Reported Inches]], 12)</f>
        <v>3201</v>
      </c>
    </row>
    <row r="2175" spans="1:28" x14ac:dyDescent="0.3">
      <c r="A2175">
        <v>2174</v>
      </c>
      <c r="B2175" t="s">
        <v>641</v>
      </c>
      <c r="C2175" t="s">
        <v>642</v>
      </c>
      <c r="D2175" t="s">
        <v>2314</v>
      </c>
      <c r="E2175">
        <v>0.21</v>
      </c>
      <c r="G2175">
        <v>0</v>
      </c>
      <c r="H2175" t="s">
        <v>2844</v>
      </c>
      <c r="I2175">
        <v>0.21</v>
      </c>
      <c r="J2175" t="s">
        <v>34</v>
      </c>
      <c r="K2175">
        <v>47.233322000000001</v>
      </c>
      <c r="L2175">
        <v>-122.43327499999999</v>
      </c>
      <c r="M2175" t="s">
        <v>5014</v>
      </c>
      <c r="N2175" t="s">
        <v>113</v>
      </c>
      <c r="O2175" t="s">
        <v>644</v>
      </c>
      <c r="P2175">
        <v>817</v>
      </c>
      <c r="Q2175">
        <v>3709</v>
      </c>
      <c r="R2175">
        <v>3709</v>
      </c>
      <c r="S2175">
        <v>3709</v>
      </c>
      <c r="T2175">
        <v>3709</v>
      </c>
      <c r="W2175">
        <v>9999</v>
      </c>
      <c r="X2175" t="s">
        <v>32</v>
      </c>
      <c r="Y2175">
        <v>1</v>
      </c>
      <c r="Z2175">
        <f>ROUND(Table_hqolymsql14p_BridgeInventoryLocation_BRIDGEUNDERLOCATIONS[[#This Row],[VCMIN]] / 100, 0) * 12 + MOD(Table_hqolymsql14p_BridgeInventoryLocation_BRIDGEUNDERLOCATIONS[[#This Row],[VCMIN]], 100)</f>
        <v>453</v>
      </c>
      <c r="AA2175">
        <f>Table_hqolymsql14p_BridgeInventoryLocation_BRIDGEUNDERLOCATIONS[[#This Row],[VCMIN_Inches]]-3</f>
        <v>450</v>
      </c>
      <c r="AB2175">
        <f>(TRUNC((Table_hqolymsql14p_BridgeInventoryLocation_BRIDGEUNDERLOCATIONS[[#This Row],[Reported Inches]]/12))*100) + MOD(Table_hqolymsql14p_BridgeInventoryLocation_BRIDGEUNDERLOCATIONS[[#This Row],[Reported Inches]], 12)</f>
        <v>3706</v>
      </c>
    </row>
    <row r="2176" spans="1:28" x14ac:dyDescent="0.3">
      <c r="A2176">
        <v>2175</v>
      </c>
      <c r="B2176" t="s">
        <v>5015</v>
      </c>
      <c r="C2176" t="s">
        <v>5016</v>
      </c>
      <c r="D2176" t="s">
        <v>2314</v>
      </c>
      <c r="E2176">
        <v>1.972</v>
      </c>
      <c r="G2176">
        <v>0</v>
      </c>
      <c r="H2176" t="s">
        <v>33</v>
      </c>
      <c r="I2176">
        <v>3.91</v>
      </c>
      <c r="J2176" t="s">
        <v>34</v>
      </c>
      <c r="K2176">
        <v>47.590093000000003</v>
      </c>
      <c r="L2176">
        <v>-122.294619</v>
      </c>
      <c r="M2176" t="s">
        <v>5017</v>
      </c>
      <c r="N2176" t="s">
        <v>37</v>
      </c>
      <c r="O2176" t="s">
        <v>5017</v>
      </c>
      <c r="P2176">
        <v>1466</v>
      </c>
      <c r="Q2176">
        <v>1900</v>
      </c>
      <c r="R2176">
        <v>1506</v>
      </c>
      <c r="S2176">
        <v>1900</v>
      </c>
      <c r="T2176">
        <v>1506</v>
      </c>
      <c r="W2176">
        <v>9999</v>
      </c>
      <c r="X2176" t="s">
        <v>38</v>
      </c>
      <c r="Y2176">
        <v>1</v>
      </c>
      <c r="Z2176">
        <f>ROUND(Table_hqolymsql14p_BridgeInventoryLocation_BRIDGEUNDERLOCATIONS[[#This Row],[VCMIN]] / 100, 0) * 12 + MOD(Table_hqolymsql14p_BridgeInventoryLocation_BRIDGEUNDERLOCATIONS[[#This Row],[VCMIN]], 100)</f>
        <v>186</v>
      </c>
      <c r="AA2176">
        <f>Table_hqolymsql14p_BridgeInventoryLocation_BRIDGEUNDERLOCATIONS[[#This Row],[VCMIN_Inches]]-3</f>
        <v>183</v>
      </c>
      <c r="AB2176">
        <f>(TRUNC((Table_hqolymsql14p_BridgeInventoryLocation_BRIDGEUNDERLOCATIONS[[#This Row],[Reported Inches]]/12))*100) + MOD(Table_hqolymsql14p_BridgeInventoryLocation_BRIDGEUNDERLOCATIONS[[#This Row],[Reported Inches]], 12)</f>
        <v>1503</v>
      </c>
    </row>
    <row r="2177" spans="1:28" x14ac:dyDescent="0.3">
      <c r="A2177">
        <v>2176</v>
      </c>
      <c r="B2177" t="s">
        <v>2191</v>
      </c>
      <c r="C2177" t="s">
        <v>2192</v>
      </c>
      <c r="D2177" t="s">
        <v>2314</v>
      </c>
      <c r="E2177">
        <v>268.26</v>
      </c>
      <c r="G2177">
        <v>0</v>
      </c>
      <c r="H2177" t="s">
        <v>33</v>
      </c>
      <c r="I2177">
        <v>270.55</v>
      </c>
      <c r="J2177" t="s">
        <v>34</v>
      </c>
      <c r="K2177">
        <v>47.565466999999998</v>
      </c>
      <c r="L2177">
        <v>-117.593627</v>
      </c>
      <c r="M2177" t="s">
        <v>1089</v>
      </c>
      <c r="N2177" t="s">
        <v>1090</v>
      </c>
      <c r="O2177" t="s">
        <v>37</v>
      </c>
      <c r="P2177">
        <v>344</v>
      </c>
      <c r="Q2177">
        <v>1611</v>
      </c>
      <c r="R2177">
        <v>1611</v>
      </c>
      <c r="S2177">
        <v>1611</v>
      </c>
      <c r="T2177">
        <v>1611</v>
      </c>
      <c r="U2177">
        <v>1600</v>
      </c>
      <c r="V2177">
        <v>1600</v>
      </c>
      <c r="W2177">
        <v>9999</v>
      </c>
      <c r="X2177" t="s">
        <v>38</v>
      </c>
      <c r="Y2177">
        <v>1</v>
      </c>
      <c r="Z2177">
        <f>ROUND(Table_hqolymsql14p_BridgeInventoryLocation_BRIDGEUNDERLOCATIONS[[#This Row],[VCMIN]] / 100, 0) * 12 + MOD(Table_hqolymsql14p_BridgeInventoryLocation_BRIDGEUNDERLOCATIONS[[#This Row],[VCMIN]], 100)</f>
        <v>203</v>
      </c>
      <c r="AA2177">
        <f>Table_hqolymsql14p_BridgeInventoryLocation_BRIDGEUNDERLOCATIONS[[#This Row],[VCMIN_Inches]]-3</f>
        <v>200</v>
      </c>
      <c r="AB2177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178" spans="1:28" x14ac:dyDescent="0.3">
      <c r="A2178">
        <v>2177</v>
      </c>
      <c r="B2178" t="s">
        <v>5018</v>
      </c>
      <c r="C2178" t="s">
        <v>5019</v>
      </c>
      <c r="D2178" t="s">
        <v>2314</v>
      </c>
      <c r="E2178">
        <v>192.13</v>
      </c>
      <c r="G2178">
        <v>0</v>
      </c>
      <c r="H2178" t="s">
        <v>68</v>
      </c>
      <c r="I2178">
        <v>187.37</v>
      </c>
      <c r="J2178" t="s">
        <v>34</v>
      </c>
      <c r="K2178">
        <v>48.019675999999997</v>
      </c>
      <c r="L2178">
        <v>-117.590385</v>
      </c>
      <c r="M2178" t="s">
        <v>4598</v>
      </c>
      <c r="N2178" t="s">
        <v>1517</v>
      </c>
      <c r="O2178" t="s">
        <v>5020</v>
      </c>
      <c r="P2178">
        <v>123</v>
      </c>
      <c r="Q2178">
        <v>1704</v>
      </c>
      <c r="R2178">
        <v>1703</v>
      </c>
      <c r="S2178">
        <v>1704</v>
      </c>
      <c r="T2178">
        <v>1703</v>
      </c>
      <c r="W2178">
        <v>9999</v>
      </c>
      <c r="X2178" t="s">
        <v>38</v>
      </c>
      <c r="Y2178">
        <v>1</v>
      </c>
      <c r="Z2178">
        <f>ROUND(Table_hqolymsql14p_BridgeInventoryLocation_BRIDGEUNDERLOCATIONS[[#This Row],[VCMIN]] / 100, 0) * 12 + MOD(Table_hqolymsql14p_BridgeInventoryLocation_BRIDGEUNDERLOCATIONS[[#This Row],[VCMIN]], 100)</f>
        <v>207</v>
      </c>
      <c r="AA2178">
        <f>Table_hqolymsql14p_BridgeInventoryLocation_BRIDGEUNDERLOCATIONS[[#This Row],[VCMIN_Inches]]-3</f>
        <v>204</v>
      </c>
      <c r="AB2178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179" spans="1:28" x14ac:dyDescent="0.3">
      <c r="A2179">
        <v>2178</v>
      </c>
      <c r="B2179" t="s">
        <v>2079</v>
      </c>
      <c r="C2179" t="s">
        <v>2080</v>
      </c>
      <c r="D2179" t="s">
        <v>2314</v>
      </c>
      <c r="E2179">
        <v>18.63</v>
      </c>
      <c r="G2179">
        <v>0</v>
      </c>
      <c r="H2179" t="s">
        <v>344</v>
      </c>
      <c r="I2179">
        <v>24.81</v>
      </c>
      <c r="J2179" t="s">
        <v>34</v>
      </c>
      <c r="K2179">
        <v>47.519770999999999</v>
      </c>
      <c r="L2179">
        <v>-122.316705</v>
      </c>
      <c r="M2179" t="s">
        <v>2081</v>
      </c>
      <c r="N2179" t="s">
        <v>2082</v>
      </c>
      <c r="O2179" t="s">
        <v>347</v>
      </c>
      <c r="P2179">
        <v>214</v>
      </c>
      <c r="Q2179">
        <v>1500</v>
      </c>
      <c r="R2179">
        <v>1407</v>
      </c>
      <c r="S2179">
        <v>1500</v>
      </c>
      <c r="T2179">
        <v>1407</v>
      </c>
      <c r="U2179">
        <v>1501</v>
      </c>
      <c r="V2179">
        <v>1411</v>
      </c>
      <c r="W2179">
        <v>9999</v>
      </c>
      <c r="X2179" t="s">
        <v>38</v>
      </c>
      <c r="Y2179">
        <v>1</v>
      </c>
      <c r="Z2179">
        <f>ROUND(Table_hqolymsql14p_BridgeInventoryLocation_BRIDGEUNDERLOCATIONS[[#This Row],[VCMIN]] / 100, 0) * 12 + MOD(Table_hqolymsql14p_BridgeInventoryLocation_BRIDGEUNDERLOCATIONS[[#This Row],[VCMIN]], 100)</f>
        <v>175</v>
      </c>
      <c r="AA2179">
        <f>Table_hqolymsql14p_BridgeInventoryLocation_BRIDGEUNDERLOCATIONS[[#This Row],[VCMIN_Inches]]-3</f>
        <v>172</v>
      </c>
      <c r="AB2179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2180" spans="1:28" x14ac:dyDescent="0.3">
      <c r="A2180">
        <v>2179</v>
      </c>
      <c r="B2180" t="s">
        <v>2856</v>
      </c>
      <c r="C2180" t="s">
        <v>2857</v>
      </c>
      <c r="D2180" t="s">
        <v>2314</v>
      </c>
      <c r="E2180">
        <v>0.38700000000000001</v>
      </c>
      <c r="G2180">
        <v>0</v>
      </c>
      <c r="H2180" t="s">
        <v>5021</v>
      </c>
      <c r="I2180">
        <v>0.39</v>
      </c>
      <c r="J2180" t="s">
        <v>34</v>
      </c>
      <c r="K2180">
        <v>47.463295000000002</v>
      </c>
      <c r="L2180">
        <v>-122.289901</v>
      </c>
      <c r="M2180" t="s">
        <v>5022</v>
      </c>
      <c r="N2180" t="s">
        <v>347</v>
      </c>
      <c r="O2180" t="s">
        <v>2859</v>
      </c>
      <c r="P2180">
        <v>324</v>
      </c>
      <c r="Q2180">
        <v>1610</v>
      </c>
      <c r="R2180">
        <v>1610</v>
      </c>
      <c r="S2180">
        <v>1610</v>
      </c>
      <c r="T2180">
        <v>1610</v>
      </c>
      <c r="W2180">
        <v>9999</v>
      </c>
      <c r="X2180" t="s">
        <v>239</v>
      </c>
      <c r="Y2180">
        <v>1</v>
      </c>
      <c r="Z2180">
        <f>ROUND(Table_hqolymsql14p_BridgeInventoryLocation_BRIDGEUNDERLOCATIONS[[#This Row],[VCMIN]] / 100, 0) * 12 + MOD(Table_hqolymsql14p_BridgeInventoryLocation_BRIDGEUNDERLOCATIONS[[#This Row],[VCMIN]], 100)</f>
        <v>202</v>
      </c>
      <c r="AA2180">
        <f>Table_hqolymsql14p_BridgeInventoryLocation_BRIDGEUNDERLOCATIONS[[#This Row],[VCMIN_Inches]]-3</f>
        <v>199</v>
      </c>
      <c r="AB2180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181" spans="1:28" x14ac:dyDescent="0.3">
      <c r="A2181">
        <v>2180</v>
      </c>
      <c r="B2181" t="s">
        <v>4742</v>
      </c>
      <c r="C2181" t="s">
        <v>4743</v>
      </c>
      <c r="D2181" t="s">
        <v>2314</v>
      </c>
      <c r="E2181">
        <v>0.1</v>
      </c>
      <c r="G2181">
        <v>0</v>
      </c>
      <c r="H2181" t="s">
        <v>4905</v>
      </c>
      <c r="I2181">
        <v>0.1</v>
      </c>
      <c r="J2181" t="s">
        <v>34</v>
      </c>
      <c r="K2181">
        <v>47.645319000000001</v>
      </c>
      <c r="L2181">
        <v>-122.29619099999999</v>
      </c>
      <c r="M2181" t="s">
        <v>5023</v>
      </c>
      <c r="N2181" t="s">
        <v>394</v>
      </c>
      <c r="O2181" t="s">
        <v>4745</v>
      </c>
      <c r="P2181">
        <v>1752</v>
      </c>
      <c r="Q2181">
        <v>1504</v>
      </c>
      <c r="R2181">
        <v>1504</v>
      </c>
      <c r="U2181">
        <v>1504</v>
      </c>
      <c r="V2181">
        <v>1504</v>
      </c>
      <c r="W2181">
        <v>9999</v>
      </c>
      <c r="X2181" t="s">
        <v>89</v>
      </c>
      <c r="Y2181">
        <v>1</v>
      </c>
      <c r="Z2181">
        <f>ROUND(Table_hqolymsql14p_BridgeInventoryLocation_BRIDGEUNDERLOCATIONS[[#This Row],[VCMIN]] / 100, 0) * 12 + MOD(Table_hqolymsql14p_BridgeInventoryLocation_BRIDGEUNDERLOCATIONS[[#This Row],[VCMIN]], 100)</f>
        <v>184</v>
      </c>
      <c r="AA2181">
        <f>Table_hqolymsql14p_BridgeInventoryLocation_BRIDGEUNDERLOCATIONS[[#This Row],[VCMIN_Inches]]-3</f>
        <v>181</v>
      </c>
      <c r="AB2181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2182" spans="1:28" x14ac:dyDescent="0.3">
      <c r="A2182">
        <v>2181</v>
      </c>
      <c r="B2182" t="s">
        <v>2185</v>
      </c>
      <c r="C2182" t="s">
        <v>2186</v>
      </c>
      <c r="D2182" t="s">
        <v>2314</v>
      </c>
      <c r="E2182">
        <v>0.1</v>
      </c>
      <c r="G2182">
        <v>0</v>
      </c>
      <c r="H2182" t="s">
        <v>5024</v>
      </c>
      <c r="I2182">
        <v>0.1</v>
      </c>
      <c r="J2182" t="s">
        <v>34</v>
      </c>
      <c r="K2182">
        <v>47.686779000000001</v>
      </c>
      <c r="L2182">
        <v>-122.325728</v>
      </c>
      <c r="M2182" t="s">
        <v>4613</v>
      </c>
      <c r="N2182" t="s">
        <v>2188</v>
      </c>
      <c r="O2182" t="s">
        <v>113</v>
      </c>
      <c r="P2182">
        <v>302</v>
      </c>
      <c r="Q2182">
        <v>2503</v>
      </c>
      <c r="R2182">
        <v>2503</v>
      </c>
      <c r="S2182">
        <v>2503</v>
      </c>
      <c r="T2182">
        <v>2503</v>
      </c>
      <c r="W2182">
        <v>9999</v>
      </c>
      <c r="X2182" t="s">
        <v>239</v>
      </c>
      <c r="Y2182">
        <v>1</v>
      </c>
      <c r="Z2182">
        <f>ROUND(Table_hqolymsql14p_BridgeInventoryLocation_BRIDGEUNDERLOCATIONS[[#This Row],[VCMIN]] / 100, 0) * 12 + MOD(Table_hqolymsql14p_BridgeInventoryLocation_BRIDGEUNDERLOCATIONS[[#This Row],[VCMIN]], 100)</f>
        <v>303</v>
      </c>
      <c r="AA2182">
        <f>Table_hqolymsql14p_BridgeInventoryLocation_BRIDGEUNDERLOCATIONS[[#This Row],[VCMIN_Inches]]-3</f>
        <v>300</v>
      </c>
      <c r="AB2182">
        <f>(TRUNC((Table_hqolymsql14p_BridgeInventoryLocation_BRIDGEUNDERLOCATIONS[[#This Row],[Reported Inches]]/12))*100) + MOD(Table_hqolymsql14p_BridgeInventoryLocation_BRIDGEUNDERLOCATIONS[[#This Row],[Reported Inches]], 12)</f>
        <v>2500</v>
      </c>
    </row>
    <row r="2183" spans="1:28" x14ac:dyDescent="0.3">
      <c r="A2183">
        <v>2182</v>
      </c>
      <c r="B2183" t="s">
        <v>465</v>
      </c>
      <c r="C2183" t="s">
        <v>466</v>
      </c>
      <c r="D2183" t="s">
        <v>2314</v>
      </c>
      <c r="E2183">
        <v>3.5000000000000003E-2</v>
      </c>
      <c r="G2183">
        <v>0</v>
      </c>
      <c r="H2183" t="s">
        <v>2691</v>
      </c>
      <c r="I2183">
        <v>0.03</v>
      </c>
      <c r="J2183" t="s">
        <v>34</v>
      </c>
      <c r="K2183">
        <v>47.758105</v>
      </c>
      <c r="L2183">
        <v>-122.18422099999999</v>
      </c>
      <c r="M2183" t="s">
        <v>5025</v>
      </c>
      <c r="N2183" t="s">
        <v>468</v>
      </c>
      <c r="O2183" t="s">
        <v>469</v>
      </c>
      <c r="P2183">
        <v>1469</v>
      </c>
      <c r="Q2183">
        <v>1706</v>
      </c>
      <c r="R2183">
        <v>1706</v>
      </c>
      <c r="U2183">
        <v>1706</v>
      </c>
      <c r="V2183">
        <v>1706</v>
      </c>
      <c r="W2183">
        <v>9999</v>
      </c>
      <c r="X2183" t="s">
        <v>89</v>
      </c>
      <c r="Y2183">
        <v>1</v>
      </c>
      <c r="Z2183">
        <f>ROUND(Table_hqolymsql14p_BridgeInventoryLocation_BRIDGEUNDERLOCATIONS[[#This Row],[VCMIN]] / 100, 0) * 12 + MOD(Table_hqolymsql14p_BridgeInventoryLocation_BRIDGEUNDERLOCATIONS[[#This Row],[VCMIN]], 100)</f>
        <v>210</v>
      </c>
      <c r="AA2183">
        <f>Table_hqolymsql14p_BridgeInventoryLocation_BRIDGEUNDERLOCATIONS[[#This Row],[VCMIN_Inches]]-3</f>
        <v>207</v>
      </c>
      <c r="AB2183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184" spans="1:28" x14ac:dyDescent="0.3">
      <c r="A2184">
        <v>2183</v>
      </c>
      <c r="B2184" t="s">
        <v>2238</v>
      </c>
      <c r="C2184" t="s">
        <v>2239</v>
      </c>
      <c r="D2184" t="s">
        <v>2314</v>
      </c>
      <c r="E2184">
        <v>62.3</v>
      </c>
      <c r="G2184">
        <v>0</v>
      </c>
      <c r="H2184" t="s">
        <v>33</v>
      </c>
      <c r="I2184">
        <v>63.98</v>
      </c>
      <c r="J2184" t="s">
        <v>34</v>
      </c>
      <c r="K2184">
        <v>47.297286999999997</v>
      </c>
      <c r="L2184">
        <v>-121.288427</v>
      </c>
      <c r="M2184" t="s">
        <v>2240</v>
      </c>
      <c r="N2184" t="s">
        <v>2241</v>
      </c>
      <c r="O2184" t="s">
        <v>37</v>
      </c>
      <c r="P2184">
        <v>248</v>
      </c>
      <c r="Q2184">
        <v>1511</v>
      </c>
      <c r="R2184">
        <v>1511</v>
      </c>
      <c r="S2184">
        <v>1511</v>
      </c>
      <c r="T2184">
        <v>1511</v>
      </c>
      <c r="U2184">
        <v>1509</v>
      </c>
      <c r="V2184">
        <v>1509</v>
      </c>
      <c r="W2184">
        <v>9999</v>
      </c>
      <c r="X2184" t="s">
        <v>38</v>
      </c>
      <c r="Y2184">
        <v>1</v>
      </c>
      <c r="Z2184">
        <f>ROUND(Table_hqolymsql14p_BridgeInventoryLocation_BRIDGEUNDERLOCATIONS[[#This Row],[VCMIN]] / 100, 0) * 12 + MOD(Table_hqolymsql14p_BridgeInventoryLocation_BRIDGEUNDERLOCATIONS[[#This Row],[VCMIN]], 100)</f>
        <v>191</v>
      </c>
      <c r="AA2184">
        <f>Table_hqolymsql14p_BridgeInventoryLocation_BRIDGEUNDERLOCATIONS[[#This Row],[VCMIN_Inches]]-3</f>
        <v>188</v>
      </c>
      <c r="AB2184">
        <f>(TRUNC((Table_hqolymsql14p_BridgeInventoryLocation_BRIDGEUNDERLOCATIONS[[#This Row],[Reported Inches]]/12))*100) + MOD(Table_hqolymsql14p_BridgeInventoryLocation_BRIDGEUNDERLOCATIONS[[#This Row],[Reported Inches]], 12)</f>
        <v>1508</v>
      </c>
    </row>
    <row r="2185" spans="1:28" x14ac:dyDescent="0.3">
      <c r="A2185">
        <v>2184</v>
      </c>
      <c r="B2185" t="s">
        <v>2023</v>
      </c>
      <c r="C2185" t="s">
        <v>2024</v>
      </c>
      <c r="D2185" t="s">
        <v>2314</v>
      </c>
      <c r="E2185">
        <v>0.436</v>
      </c>
      <c r="G2185">
        <v>0</v>
      </c>
      <c r="H2185" t="s">
        <v>3100</v>
      </c>
      <c r="I2185">
        <v>0.44</v>
      </c>
      <c r="J2185" t="s">
        <v>34</v>
      </c>
      <c r="K2185">
        <v>47.628222999999998</v>
      </c>
      <c r="L2185">
        <v>-122.327868</v>
      </c>
      <c r="M2185" t="s">
        <v>4532</v>
      </c>
      <c r="N2185" t="s">
        <v>2026</v>
      </c>
      <c r="O2185" t="s">
        <v>113</v>
      </c>
      <c r="P2185">
        <v>1215</v>
      </c>
      <c r="Q2185">
        <v>3106</v>
      </c>
      <c r="R2185">
        <v>3106</v>
      </c>
      <c r="S2185">
        <v>3106</v>
      </c>
      <c r="T2185">
        <v>3106</v>
      </c>
      <c r="W2185">
        <v>9999</v>
      </c>
      <c r="X2185" t="s">
        <v>3603</v>
      </c>
      <c r="Y2185">
        <v>1</v>
      </c>
      <c r="Z2185">
        <f>ROUND(Table_hqolymsql14p_BridgeInventoryLocation_BRIDGEUNDERLOCATIONS[[#This Row],[VCMIN]] / 100, 0) * 12 + MOD(Table_hqolymsql14p_BridgeInventoryLocation_BRIDGEUNDERLOCATIONS[[#This Row],[VCMIN]], 100)</f>
        <v>378</v>
      </c>
      <c r="AA2185">
        <f>Table_hqolymsql14p_BridgeInventoryLocation_BRIDGEUNDERLOCATIONS[[#This Row],[VCMIN_Inches]]-3</f>
        <v>375</v>
      </c>
      <c r="AB2185">
        <f>(TRUNC((Table_hqolymsql14p_BridgeInventoryLocation_BRIDGEUNDERLOCATIONS[[#This Row],[Reported Inches]]/12))*100) + MOD(Table_hqolymsql14p_BridgeInventoryLocation_BRIDGEUNDERLOCATIONS[[#This Row],[Reported Inches]], 12)</f>
        <v>3103</v>
      </c>
    </row>
    <row r="2186" spans="1:28" x14ac:dyDescent="0.3">
      <c r="A2186">
        <v>2185</v>
      </c>
      <c r="B2186" t="s">
        <v>1545</v>
      </c>
      <c r="C2186" t="s">
        <v>1546</v>
      </c>
      <c r="D2186" t="s">
        <v>2314</v>
      </c>
      <c r="E2186">
        <v>156</v>
      </c>
      <c r="G2186">
        <v>0</v>
      </c>
      <c r="H2186" t="s">
        <v>110</v>
      </c>
      <c r="I2186">
        <v>155.94</v>
      </c>
      <c r="J2186" t="s">
        <v>34</v>
      </c>
      <c r="K2186">
        <v>47.482311000000003</v>
      </c>
      <c r="L2186">
        <v>-122.271123</v>
      </c>
      <c r="M2186" t="s">
        <v>1013</v>
      </c>
      <c r="N2186" t="s">
        <v>1547</v>
      </c>
      <c r="O2186" t="s">
        <v>1548</v>
      </c>
      <c r="P2186">
        <v>532</v>
      </c>
      <c r="Q2186">
        <v>1707</v>
      </c>
      <c r="R2186">
        <v>1608</v>
      </c>
      <c r="S2186">
        <v>1707</v>
      </c>
      <c r="T2186">
        <v>1608</v>
      </c>
      <c r="U2186">
        <v>2006</v>
      </c>
      <c r="V2186">
        <v>1611</v>
      </c>
      <c r="W2186">
        <v>9999</v>
      </c>
      <c r="X2186" t="s">
        <v>38</v>
      </c>
      <c r="Y2186">
        <v>1</v>
      </c>
      <c r="Z2186">
        <f>ROUND(Table_hqolymsql14p_BridgeInventoryLocation_BRIDGEUNDERLOCATIONS[[#This Row],[VCMIN]] / 100, 0) * 12 + MOD(Table_hqolymsql14p_BridgeInventoryLocation_BRIDGEUNDERLOCATIONS[[#This Row],[VCMIN]], 100)</f>
        <v>200</v>
      </c>
      <c r="AA2186">
        <f>Table_hqolymsql14p_BridgeInventoryLocation_BRIDGEUNDERLOCATIONS[[#This Row],[VCMIN_Inches]]-3</f>
        <v>197</v>
      </c>
      <c r="AB2186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187" spans="1:28" x14ac:dyDescent="0.3">
      <c r="A2187">
        <v>2186</v>
      </c>
      <c r="B2187" t="s">
        <v>1221</v>
      </c>
      <c r="C2187" t="s">
        <v>1222</v>
      </c>
      <c r="D2187" t="s">
        <v>2314</v>
      </c>
      <c r="E2187">
        <v>236.61699999999999</v>
      </c>
      <c r="G2187">
        <v>0</v>
      </c>
      <c r="H2187" t="s">
        <v>33</v>
      </c>
      <c r="I2187">
        <v>238.91</v>
      </c>
      <c r="J2187" t="s">
        <v>34</v>
      </c>
      <c r="K2187">
        <v>47.258974000000002</v>
      </c>
      <c r="L2187">
        <v>-118.079649</v>
      </c>
      <c r="M2187" t="s">
        <v>1223</v>
      </c>
      <c r="N2187" t="s">
        <v>1224</v>
      </c>
      <c r="O2187" t="s">
        <v>37</v>
      </c>
      <c r="P2187">
        <v>410</v>
      </c>
      <c r="Q2187">
        <v>1711</v>
      </c>
      <c r="R2187">
        <v>1605</v>
      </c>
      <c r="S2187">
        <v>1711</v>
      </c>
      <c r="T2187">
        <v>1605</v>
      </c>
      <c r="U2187">
        <v>1810</v>
      </c>
      <c r="V2187">
        <v>1805</v>
      </c>
      <c r="W2187">
        <v>9999</v>
      </c>
      <c r="X2187" t="s">
        <v>38</v>
      </c>
      <c r="Y2187">
        <v>1</v>
      </c>
      <c r="Z2187">
        <f>ROUND(Table_hqolymsql14p_BridgeInventoryLocation_BRIDGEUNDERLOCATIONS[[#This Row],[VCMIN]] / 100, 0) * 12 + MOD(Table_hqolymsql14p_BridgeInventoryLocation_BRIDGEUNDERLOCATIONS[[#This Row],[VCMIN]], 100)</f>
        <v>197</v>
      </c>
      <c r="AA2187">
        <f>Table_hqolymsql14p_BridgeInventoryLocation_BRIDGEUNDERLOCATIONS[[#This Row],[VCMIN_Inches]]-3</f>
        <v>194</v>
      </c>
      <c r="AB2187">
        <f>(TRUNC((Table_hqolymsql14p_BridgeInventoryLocation_BRIDGEUNDERLOCATIONS[[#This Row],[Reported Inches]]/12))*100) + MOD(Table_hqolymsql14p_BridgeInventoryLocation_BRIDGEUNDERLOCATIONS[[#This Row],[Reported Inches]], 12)</f>
        <v>1602</v>
      </c>
    </row>
    <row r="2188" spans="1:28" x14ac:dyDescent="0.3">
      <c r="A2188">
        <v>2187</v>
      </c>
      <c r="B2188" t="s">
        <v>4256</v>
      </c>
      <c r="C2188" t="s">
        <v>4257</v>
      </c>
      <c r="D2188" t="s">
        <v>2314</v>
      </c>
      <c r="E2188">
        <v>0.249</v>
      </c>
      <c r="G2188">
        <v>0</v>
      </c>
      <c r="H2188" t="s">
        <v>2675</v>
      </c>
      <c r="I2188">
        <v>0.25</v>
      </c>
      <c r="J2188" t="s">
        <v>34</v>
      </c>
      <c r="K2188">
        <v>47.831257999999998</v>
      </c>
      <c r="L2188">
        <v>-122.262187</v>
      </c>
      <c r="M2188" t="s">
        <v>3479</v>
      </c>
      <c r="N2188" t="s">
        <v>113</v>
      </c>
      <c r="O2188" t="s">
        <v>4258</v>
      </c>
      <c r="P2188">
        <v>274</v>
      </c>
      <c r="Q2188">
        <v>1903</v>
      </c>
      <c r="R2188">
        <v>1902</v>
      </c>
      <c r="S2188">
        <v>1903</v>
      </c>
      <c r="T2188">
        <v>1902</v>
      </c>
      <c r="W2188">
        <v>9999</v>
      </c>
      <c r="X2188" t="s">
        <v>34</v>
      </c>
      <c r="Y2188">
        <v>1</v>
      </c>
      <c r="Z2188">
        <f>ROUND(Table_hqolymsql14p_BridgeInventoryLocation_BRIDGEUNDERLOCATIONS[[#This Row],[VCMIN]] / 100, 0) * 12 + MOD(Table_hqolymsql14p_BridgeInventoryLocation_BRIDGEUNDERLOCATIONS[[#This Row],[VCMIN]], 100)</f>
        <v>230</v>
      </c>
      <c r="AA2188">
        <f>Table_hqolymsql14p_BridgeInventoryLocation_BRIDGEUNDERLOCATIONS[[#This Row],[VCMIN_Inches]]-3</f>
        <v>227</v>
      </c>
      <c r="AB2188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2189" spans="1:28" x14ac:dyDescent="0.3">
      <c r="A2189">
        <v>2188</v>
      </c>
      <c r="B2189" t="s">
        <v>4647</v>
      </c>
      <c r="C2189" t="s">
        <v>4648</v>
      </c>
      <c r="D2189" t="s">
        <v>2314</v>
      </c>
      <c r="E2189">
        <v>0.1</v>
      </c>
      <c r="G2189">
        <v>0</v>
      </c>
      <c r="H2189" t="s">
        <v>207</v>
      </c>
      <c r="I2189">
        <v>0.1</v>
      </c>
      <c r="J2189" t="s">
        <v>34</v>
      </c>
      <c r="K2189">
        <v>47.679777000000001</v>
      </c>
      <c r="L2189">
        <v>-122.320179</v>
      </c>
      <c r="M2189" t="s">
        <v>5026</v>
      </c>
      <c r="N2189" t="s">
        <v>4650</v>
      </c>
      <c r="O2189" t="s">
        <v>4651</v>
      </c>
      <c r="P2189">
        <v>182</v>
      </c>
      <c r="Q2189">
        <v>1410</v>
      </c>
      <c r="R2189">
        <v>1410</v>
      </c>
      <c r="S2189">
        <v>1410</v>
      </c>
      <c r="T2189">
        <v>1410</v>
      </c>
      <c r="W2189">
        <v>9999</v>
      </c>
      <c r="X2189" t="s">
        <v>38</v>
      </c>
      <c r="Y2189">
        <v>1</v>
      </c>
      <c r="Z2189">
        <f>ROUND(Table_hqolymsql14p_BridgeInventoryLocation_BRIDGEUNDERLOCATIONS[[#This Row],[VCMIN]] / 100, 0) * 12 + MOD(Table_hqolymsql14p_BridgeInventoryLocation_BRIDGEUNDERLOCATIONS[[#This Row],[VCMIN]], 100)</f>
        <v>178</v>
      </c>
      <c r="AA2189">
        <f>Table_hqolymsql14p_BridgeInventoryLocation_BRIDGEUNDERLOCATIONS[[#This Row],[VCMIN_Inches]]-3</f>
        <v>175</v>
      </c>
      <c r="AB2189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190" spans="1:28" x14ac:dyDescent="0.3">
      <c r="A2190">
        <v>2189</v>
      </c>
      <c r="B2190" t="s">
        <v>1468</v>
      </c>
      <c r="C2190" t="s">
        <v>1469</v>
      </c>
      <c r="D2190" t="s">
        <v>2314</v>
      </c>
      <c r="E2190">
        <v>3.12</v>
      </c>
      <c r="G2190">
        <v>0</v>
      </c>
      <c r="H2190" t="s">
        <v>1470</v>
      </c>
      <c r="I2190">
        <v>3.51</v>
      </c>
      <c r="J2190" t="s">
        <v>34</v>
      </c>
      <c r="K2190">
        <v>47.463406999999997</v>
      </c>
      <c r="L2190">
        <v>-122.270543</v>
      </c>
      <c r="M2190" t="s">
        <v>1471</v>
      </c>
      <c r="N2190" t="s">
        <v>1472</v>
      </c>
      <c r="O2190" t="s">
        <v>810</v>
      </c>
      <c r="P2190">
        <v>295</v>
      </c>
      <c r="Q2190">
        <v>2909</v>
      </c>
      <c r="R2190">
        <v>2810</v>
      </c>
      <c r="S2190">
        <v>2909</v>
      </c>
      <c r="T2190">
        <v>2810</v>
      </c>
      <c r="U2190">
        <v>1905</v>
      </c>
      <c r="V2190">
        <v>1708</v>
      </c>
      <c r="W2190">
        <v>9999</v>
      </c>
      <c r="X2190" t="s">
        <v>38</v>
      </c>
      <c r="Y2190">
        <v>1</v>
      </c>
      <c r="Z2190">
        <f>ROUND(Table_hqolymsql14p_BridgeInventoryLocation_BRIDGEUNDERLOCATIONS[[#This Row],[VCMIN]] / 100, 0) * 12 + MOD(Table_hqolymsql14p_BridgeInventoryLocation_BRIDGEUNDERLOCATIONS[[#This Row],[VCMIN]], 100)</f>
        <v>346</v>
      </c>
      <c r="AA2190">
        <f>Table_hqolymsql14p_BridgeInventoryLocation_BRIDGEUNDERLOCATIONS[[#This Row],[VCMIN_Inches]]-3</f>
        <v>343</v>
      </c>
      <c r="AB2190">
        <f>(TRUNC((Table_hqolymsql14p_BridgeInventoryLocation_BRIDGEUNDERLOCATIONS[[#This Row],[Reported Inches]]/12))*100) + MOD(Table_hqolymsql14p_BridgeInventoryLocation_BRIDGEUNDERLOCATIONS[[#This Row],[Reported Inches]], 12)</f>
        <v>2807</v>
      </c>
    </row>
    <row r="2191" spans="1:28" x14ac:dyDescent="0.3">
      <c r="A2191">
        <v>2190</v>
      </c>
      <c r="B2191" t="s">
        <v>3210</v>
      </c>
      <c r="C2191" t="s">
        <v>3211</v>
      </c>
      <c r="D2191" t="s">
        <v>2314</v>
      </c>
      <c r="E2191">
        <v>1.6E-2</v>
      </c>
      <c r="G2191">
        <v>0</v>
      </c>
      <c r="H2191" t="s">
        <v>2898</v>
      </c>
      <c r="I2191">
        <v>0.02</v>
      </c>
      <c r="J2191" t="s">
        <v>34</v>
      </c>
      <c r="K2191">
        <v>47.612532000000002</v>
      </c>
      <c r="L2191">
        <v>-122.330759</v>
      </c>
      <c r="M2191" t="s">
        <v>5027</v>
      </c>
      <c r="N2191" t="s">
        <v>3213</v>
      </c>
      <c r="O2191" t="s">
        <v>113</v>
      </c>
      <c r="P2191">
        <v>547</v>
      </c>
      <c r="Q2191">
        <v>1602</v>
      </c>
      <c r="R2191">
        <v>1602</v>
      </c>
      <c r="U2191">
        <v>1602</v>
      </c>
      <c r="V2191">
        <v>1602</v>
      </c>
      <c r="W2191">
        <v>9999</v>
      </c>
      <c r="X2191" t="s">
        <v>239</v>
      </c>
      <c r="Y2191">
        <v>1</v>
      </c>
      <c r="Z2191">
        <f>ROUND(Table_hqolymsql14p_BridgeInventoryLocation_BRIDGEUNDERLOCATIONS[[#This Row],[VCMIN]] / 100, 0) * 12 + MOD(Table_hqolymsql14p_BridgeInventoryLocation_BRIDGEUNDERLOCATIONS[[#This Row],[VCMIN]], 100)</f>
        <v>194</v>
      </c>
      <c r="AA2191">
        <f>Table_hqolymsql14p_BridgeInventoryLocation_BRIDGEUNDERLOCATIONS[[#This Row],[VCMIN_Inches]]-3</f>
        <v>191</v>
      </c>
      <c r="AB2191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192" spans="1:28" x14ac:dyDescent="0.3">
      <c r="A2192">
        <v>2191</v>
      </c>
      <c r="B2192" t="s">
        <v>4264</v>
      </c>
      <c r="C2192" t="s">
        <v>4265</v>
      </c>
      <c r="D2192" t="s">
        <v>2314</v>
      </c>
      <c r="E2192">
        <v>2.77</v>
      </c>
      <c r="G2192">
        <v>0</v>
      </c>
      <c r="H2192" t="s">
        <v>2894</v>
      </c>
      <c r="I2192">
        <v>168.06</v>
      </c>
      <c r="J2192" t="s">
        <v>34</v>
      </c>
      <c r="K2192">
        <v>47.641883999999997</v>
      </c>
      <c r="L2192">
        <v>-122.322829</v>
      </c>
      <c r="M2192" t="s">
        <v>5028</v>
      </c>
      <c r="N2192" t="s">
        <v>4266</v>
      </c>
      <c r="O2192" t="s">
        <v>113</v>
      </c>
      <c r="P2192">
        <v>351</v>
      </c>
      <c r="Q2192">
        <v>2000</v>
      </c>
      <c r="R2192">
        <v>1602</v>
      </c>
      <c r="S2192">
        <v>2000</v>
      </c>
      <c r="T2192">
        <v>1602</v>
      </c>
      <c r="U2192">
        <v>2000</v>
      </c>
      <c r="V2192">
        <v>1602</v>
      </c>
      <c r="W2192">
        <v>9999</v>
      </c>
      <c r="X2192" t="s">
        <v>89</v>
      </c>
      <c r="Y2192">
        <v>1</v>
      </c>
      <c r="Z2192">
        <f>ROUND(Table_hqolymsql14p_BridgeInventoryLocation_BRIDGEUNDERLOCATIONS[[#This Row],[VCMIN]] / 100, 0) * 12 + MOD(Table_hqolymsql14p_BridgeInventoryLocation_BRIDGEUNDERLOCATIONS[[#This Row],[VCMIN]], 100)</f>
        <v>194</v>
      </c>
      <c r="AA2192">
        <f>Table_hqolymsql14p_BridgeInventoryLocation_BRIDGEUNDERLOCATIONS[[#This Row],[VCMIN_Inches]]-3</f>
        <v>191</v>
      </c>
      <c r="AB2192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193" spans="1:28" x14ac:dyDescent="0.3">
      <c r="A2193">
        <v>2192</v>
      </c>
      <c r="B2193" t="s">
        <v>1696</v>
      </c>
      <c r="C2193" t="s">
        <v>1697</v>
      </c>
      <c r="D2193" t="s">
        <v>2314</v>
      </c>
      <c r="E2193">
        <v>38.07</v>
      </c>
      <c r="G2193">
        <v>0</v>
      </c>
      <c r="H2193" t="s">
        <v>92</v>
      </c>
      <c r="I2193">
        <v>38.1</v>
      </c>
      <c r="J2193" t="s">
        <v>34</v>
      </c>
      <c r="K2193">
        <v>46.536884000000001</v>
      </c>
      <c r="L2193">
        <v>-120.471555</v>
      </c>
      <c r="M2193" t="s">
        <v>1698</v>
      </c>
      <c r="N2193" t="s">
        <v>1699</v>
      </c>
      <c r="O2193" t="s">
        <v>95</v>
      </c>
      <c r="P2193">
        <v>332</v>
      </c>
      <c r="Q2193">
        <v>1604</v>
      </c>
      <c r="R2193">
        <v>1603</v>
      </c>
      <c r="S2193">
        <v>1604</v>
      </c>
      <c r="T2193">
        <v>1603</v>
      </c>
      <c r="U2193">
        <v>1608</v>
      </c>
      <c r="V2193">
        <v>1607</v>
      </c>
      <c r="W2193">
        <v>9999</v>
      </c>
      <c r="X2193" t="s">
        <v>38</v>
      </c>
      <c r="Y2193">
        <v>1</v>
      </c>
      <c r="Z2193">
        <f>ROUND(Table_hqolymsql14p_BridgeInventoryLocation_BRIDGEUNDERLOCATIONS[[#This Row],[VCMIN]] / 100, 0) * 12 + MOD(Table_hqolymsql14p_BridgeInventoryLocation_BRIDGEUNDERLOCATIONS[[#This Row],[VCMIN]], 100)</f>
        <v>195</v>
      </c>
      <c r="AA2193">
        <f>Table_hqolymsql14p_BridgeInventoryLocation_BRIDGEUNDERLOCATIONS[[#This Row],[VCMIN_Inches]]-3</f>
        <v>192</v>
      </c>
      <c r="AB2193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194" spans="1:28" x14ac:dyDescent="0.3">
      <c r="A2194">
        <v>2193</v>
      </c>
      <c r="B2194" t="s">
        <v>3010</v>
      </c>
      <c r="C2194" t="s">
        <v>3011</v>
      </c>
      <c r="D2194" t="s">
        <v>2314</v>
      </c>
      <c r="E2194">
        <v>1.117</v>
      </c>
      <c r="G2194">
        <v>0</v>
      </c>
      <c r="H2194" t="s">
        <v>4252</v>
      </c>
      <c r="I2194">
        <v>1.1200000000000001</v>
      </c>
      <c r="J2194" t="s">
        <v>34</v>
      </c>
      <c r="K2194">
        <v>47.59375</v>
      </c>
      <c r="L2194">
        <v>-122.321079</v>
      </c>
      <c r="M2194" t="s">
        <v>5029</v>
      </c>
      <c r="N2194" t="s">
        <v>540</v>
      </c>
      <c r="O2194" t="s">
        <v>113</v>
      </c>
      <c r="P2194">
        <v>513</v>
      </c>
      <c r="Q2194">
        <v>1802</v>
      </c>
      <c r="R2194">
        <v>1802</v>
      </c>
      <c r="U2194">
        <v>1802</v>
      </c>
      <c r="V2194">
        <v>1802</v>
      </c>
      <c r="W2194">
        <v>9999</v>
      </c>
      <c r="X2194" t="s">
        <v>89</v>
      </c>
      <c r="Y2194">
        <v>1</v>
      </c>
      <c r="Z2194">
        <f>ROUND(Table_hqolymsql14p_BridgeInventoryLocation_BRIDGEUNDERLOCATIONS[[#This Row],[VCMIN]] / 100, 0) * 12 + MOD(Table_hqolymsql14p_BridgeInventoryLocation_BRIDGEUNDERLOCATIONS[[#This Row],[VCMIN]], 100)</f>
        <v>218</v>
      </c>
      <c r="AA2194">
        <f>Table_hqolymsql14p_BridgeInventoryLocation_BRIDGEUNDERLOCATIONS[[#This Row],[VCMIN_Inches]]-3</f>
        <v>215</v>
      </c>
      <c r="AB2194">
        <f>(TRUNC((Table_hqolymsql14p_BridgeInventoryLocation_BRIDGEUNDERLOCATIONS[[#This Row],[Reported Inches]]/12))*100) + MOD(Table_hqolymsql14p_BridgeInventoryLocation_BRIDGEUNDERLOCATIONS[[#This Row],[Reported Inches]], 12)</f>
        <v>1711</v>
      </c>
    </row>
    <row r="2195" spans="1:28" x14ac:dyDescent="0.3">
      <c r="A2195">
        <v>2194</v>
      </c>
      <c r="B2195" t="s">
        <v>1051</v>
      </c>
      <c r="C2195" t="s">
        <v>1052</v>
      </c>
      <c r="D2195" t="s">
        <v>2314</v>
      </c>
      <c r="E2195">
        <v>25.765999999999998</v>
      </c>
      <c r="G2195">
        <v>0</v>
      </c>
      <c r="H2195" t="s">
        <v>344</v>
      </c>
      <c r="I2195">
        <v>32.03</v>
      </c>
      <c r="J2195" t="s">
        <v>34</v>
      </c>
      <c r="K2195">
        <v>47.613965</v>
      </c>
      <c r="L2195">
        <v>-122.34774400000001</v>
      </c>
      <c r="M2195" t="s">
        <v>1053</v>
      </c>
      <c r="N2195" t="s">
        <v>1054</v>
      </c>
      <c r="O2195" t="s">
        <v>347</v>
      </c>
      <c r="P2195">
        <v>2140</v>
      </c>
      <c r="Q2195">
        <v>1407</v>
      </c>
      <c r="R2195">
        <v>1405</v>
      </c>
      <c r="S2195">
        <v>1407</v>
      </c>
      <c r="T2195">
        <v>1405</v>
      </c>
      <c r="U2195">
        <v>1410</v>
      </c>
      <c r="V2195">
        <v>1405</v>
      </c>
      <c r="W2195">
        <v>9999</v>
      </c>
      <c r="X2195" t="s">
        <v>38</v>
      </c>
      <c r="Y2195">
        <v>1</v>
      </c>
      <c r="Z2195">
        <f>ROUND(Table_hqolymsql14p_BridgeInventoryLocation_BRIDGEUNDERLOCATIONS[[#This Row],[VCMIN]] / 100, 0) * 12 + MOD(Table_hqolymsql14p_BridgeInventoryLocation_BRIDGEUNDERLOCATIONS[[#This Row],[VCMIN]], 100)</f>
        <v>173</v>
      </c>
      <c r="AA2195">
        <f>Table_hqolymsql14p_BridgeInventoryLocation_BRIDGEUNDERLOCATIONS[[#This Row],[VCMIN_Inches]]-3</f>
        <v>170</v>
      </c>
      <c r="AB2195">
        <f>(TRUNC((Table_hqolymsql14p_BridgeInventoryLocation_BRIDGEUNDERLOCATIONS[[#This Row],[Reported Inches]]/12))*100) + MOD(Table_hqolymsql14p_BridgeInventoryLocation_BRIDGEUNDERLOCATIONS[[#This Row],[Reported Inches]], 12)</f>
        <v>1402</v>
      </c>
    </row>
    <row r="2196" spans="1:28" x14ac:dyDescent="0.3">
      <c r="A2196">
        <v>2195</v>
      </c>
      <c r="B2196" t="s">
        <v>1157</v>
      </c>
      <c r="C2196" t="s">
        <v>1158</v>
      </c>
      <c r="D2196" t="s">
        <v>2314</v>
      </c>
      <c r="E2196">
        <v>0.159</v>
      </c>
      <c r="G2196">
        <v>0</v>
      </c>
      <c r="H2196" t="s">
        <v>5030</v>
      </c>
      <c r="I2196">
        <v>0.16</v>
      </c>
      <c r="J2196" t="s">
        <v>34</v>
      </c>
      <c r="K2196">
        <v>47.315120999999998</v>
      </c>
      <c r="L2196">
        <v>-122.29698500000001</v>
      </c>
      <c r="M2196" t="s">
        <v>5031</v>
      </c>
      <c r="N2196" t="s">
        <v>1160</v>
      </c>
      <c r="O2196" t="s">
        <v>113</v>
      </c>
      <c r="P2196">
        <v>332</v>
      </c>
      <c r="Q2196">
        <v>1905</v>
      </c>
      <c r="R2196">
        <v>1902</v>
      </c>
      <c r="S2196">
        <v>1905</v>
      </c>
      <c r="T2196">
        <v>1902</v>
      </c>
      <c r="W2196">
        <v>9999</v>
      </c>
      <c r="X2196" t="s">
        <v>89</v>
      </c>
      <c r="Y2196">
        <v>1</v>
      </c>
      <c r="Z2196">
        <f>ROUND(Table_hqolymsql14p_BridgeInventoryLocation_BRIDGEUNDERLOCATIONS[[#This Row],[VCMIN]] / 100, 0) * 12 + MOD(Table_hqolymsql14p_BridgeInventoryLocation_BRIDGEUNDERLOCATIONS[[#This Row],[VCMIN]], 100)</f>
        <v>230</v>
      </c>
      <c r="AA2196">
        <f>Table_hqolymsql14p_BridgeInventoryLocation_BRIDGEUNDERLOCATIONS[[#This Row],[VCMIN_Inches]]-3</f>
        <v>227</v>
      </c>
      <c r="AB2196">
        <f>(TRUNC((Table_hqolymsql14p_BridgeInventoryLocation_BRIDGEUNDERLOCATIONS[[#This Row],[Reported Inches]]/12))*100) + MOD(Table_hqolymsql14p_BridgeInventoryLocation_BRIDGEUNDERLOCATIONS[[#This Row],[Reported Inches]], 12)</f>
        <v>1811</v>
      </c>
    </row>
    <row r="2197" spans="1:28" x14ac:dyDescent="0.3">
      <c r="A2197">
        <v>2196</v>
      </c>
      <c r="B2197" t="s">
        <v>566</v>
      </c>
      <c r="C2197" t="s">
        <v>567</v>
      </c>
      <c r="D2197" t="s">
        <v>2314</v>
      </c>
      <c r="E2197">
        <v>277.05</v>
      </c>
      <c r="G2197">
        <v>0</v>
      </c>
      <c r="H2197" t="s">
        <v>33</v>
      </c>
      <c r="I2197">
        <v>279.33999999999997</v>
      </c>
      <c r="J2197" t="s">
        <v>34</v>
      </c>
      <c r="K2197">
        <v>47.646484000000001</v>
      </c>
      <c r="L2197">
        <v>-117.451424</v>
      </c>
      <c r="M2197" t="s">
        <v>568</v>
      </c>
      <c r="N2197" t="s">
        <v>569</v>
      </c>
      <c r="O2197" t="s">
        <v>37</v>
      </c>
      <c r="P2197">
        <v>216</v>
      </c>
      <c r="Q2197">
        <v>1803</v>
      </c>
      <c r="R2197">
        <v>1706</v>
      </c>
      <c r="S2197">
        <v>1803</v>
      </c>
      <c r="T2197">
        <v>1706</v>
      </c>
      <c r="U2197">
        <v>1809</v>
      </c>
      <c r="V2197">
        <v>1710</v>
      </c>
      <c r="W2197">
        <v>9999</v>
      </c>
      <c r="X2197" t="s">
        <v>38</v>
      </c>
      <c r="Y2197">
        <v>1</v>
      </c>
      <c r="Z2197">
        <f>ROUND(Table_hqolymsql14p_BridgeInventoryLocation_BRIDGEUNDERLOCATIONS[[#This Row],[VCMIN]] / 100, 0) * 12 + MOD(Table_hqolymsql14p_BridgeInventoryLocation_BRIDGEUNDERLOCATIONS[[#This Row],[VCMIN]], 100)</f>
        <v>210</v>
      </c>
      <c r="AA2197">
        <f>Table_hqolymsql14p_BridgeInventoryLocation_BRIDGEUNDERLOCATIONS[[#This Row],[VCMIN_Inches]]-3</f>
        <v>207</v>
      </c>
      <c r="AB2197">
        <f>(TRUNC((Table_hqolymsql14p_BridgeInventoryLocation_BRIDGEUNDERLOCATIONS[[#This Row],[Reported Inches]]/12))*100) + MOD(Table_hqolymsql14p_BridgeInventoryLocation_BRIDGEUNDERLOCATIONS[[#This Row],[Reported Inches]], 12)</f>
        <v>1703</v>
      </c>
    </row>
    <row r="2198" spans="1:28" x14ac:dyDescent="0.3">
      <c r="A2198">
        <v>2197</v>
      </c>
      <c r="B2198" t="s">
        <v>5032</v>
      </c>
      <c r="C2198" t="s">
        <v>5033</v>
      </c>
      <c r="D2198" t="s">
        <v>2314</v>
      </c>
      <c r="E2198">
        <v>0</v>
      </c>
      <c r="G2198">
        <v>0</v>
      </c>
      <c r="H2198" t="s">
        <v>5034</v>
      </c>
      <c r="I2198">
        <v>0</v>
      </c>
      <c r="J2198" t="s">
        <v>34</v>
      </c>
      <c r="K2198">
        <v>48.435892000000003</v>
      </c>
      <c r="L2198">
        <v>-122.34106</v>
      </c>
      <c r="M2198" t="s">
        <v>5035</v>
      </c>
      <c r="N2198" t="s">
        <v>113</v>
      </c>
      <c r="O2198" t="s">
        <v>5036</v>
      </c>
      <c r="P2198">
        <v>124</v>
      </c>
      <c r="Q2198">
        <v>1504</v>
      </c>
      <c r="R2198">
        <v>1404</v>
      </c>
      <c r="S2198">
        <v>1504</v>
      </c>
      <c r="T2198">
        <v>1404</v>
      </c>
      <c r="W2198">
        <v>9999</v>
      </c>
      <c r="X2198" t="s">
        <v>38</v>
      </c>
      <c r="Y2198">
        <v>1</v>
      </c>
      <c r="Z2198">
        <f>ROUND(Table_hqolymsql14p_BridgeInventoryLocation_BRIDGEUNDERLOCATIONS[[#This Row],[VCMIN]] / 100, 0) * 12 + MOD(Table_hqolymsql14p_BridgeInventoryLocation_BRIDGEUNDERLOCATIONS[[#This Row],[VCMIN]], 100)</f>
        <v>172</v>
      </c>
      <c r="AA2198">
        <f>Table_hqolymsql14p_BridgeInventoryLocation_BRIDGEUNDERLOCATIONS[[#This Row],[VCMIN_Inches]]-3</f>
        <v>169</v>
      </c>
      <c r="AB2198">
        <f>(TRUNC((Table_hqolymsql14p_BridgeInventoryLocation_BRIDGEUNDERLOCATIONS[[#This Row],[Reported Inches]]/12))*100) + MOD(Table_hqolymsql14p_BridgeInventoryLocation_BRIDGEUNDERLOCATIONS[[#This Row],[Reported Inches]], 12)</f>
        <v>1401</v>
      </c>
    </row>
    <row r="2199" spans="1:28" x14ac:dyDescent="0.3">
      <c r="A2199">
        <v>2198</v>
      </c>
      <c r="B2199" t="s">
        <v>3261</v>
      </c>
      <c r="C2199" t="s">
        <v>3262</v>
      </c>
      <c r="D2199" t="s">
        <v>2314</v>
      </c>
      <c r="E2199">
        <v>177.27</v>
      </c>
      <c r="G2199">
        <v>0</v>
      </c>
      <c r="H2199" t="s">
        <v>110</v>
      </c>
      <c r="I2199">
        <v>177.21</v>
      </c>
      <c r="J2199" t="s">
        <v>34</v>
      </c>
      <c r="K2199">
        <v>47.770254000000001</v>
      </c>
      <c r="L2199">
        <v>-122.321461</v>
      </c>
      <c r="M2199" t="s">
        <v>3263</v>
      </c>
      <c r="N2199" t="s">
        <v>3264</v>
      </c>
      <c r="O2199" t="s">
        <v>113</v>
      </c>
      <c r="P2199">
        <v>268</v>
      </c>
      <c r="Q2199">
        <v>2109</v>
      </c>
      <c r="R2199">
        <v>2101</v>
      </c>
      <c r="S2199">
        <v>2109</v>
      </c>
      <c r="T2199">
        <v>2101</v>
      </c>
      <c r="U2199">
        <v>1906</v>
      </c>
      <c r="V2199">
        <v>1801</v>
      </c>
      <c r="W2199">
        <v>9999</v>
      </c>
      <c r="X2199" t="s">
        <v>38</v>
      </c>
      <c r="Y2199">
        <v>1</v>
      </c>
      <c r="Z2199">
        <f>ROUND(Table_hqolymsql14p_BridgeInventoryLocation_BRIDGEUNDERLOCATIONS[[#This Row],[VCMIN]] / 100, 0) * 12 + MOD(Table_hqolymsql14p_BridgeInventoryLocation_BRIDGEUNDERLOCATIONS[[#This Row],[VCMIN]], 100)</f>
        <v>253</v>
      </c>
      <c r="AA2199">
        <f>Table_hqolymsql14p_BridgeInventoryLocation_BRIDGEUNDERLOCATIONS[[#This Row],[VCMIN_Inches]]-3</f>
        <v>250</v>
      </c>
      <c r="AB2199">
        <f>(TRUNC((Table_hqolymsql14p_BridgeInventoryLocation_BRIDGEUNDERLOCATIONS[[#This Row],[Reported Inches]]/12))*100) + MOD(Table_hqolymsql14p_BridgeInventoryLocation_BRIDGEUNDERLOCATIONS[[#This Row],[Reported Inches]], 12)</f>
        <v>2010</v>
      </c>
    </row>
    <row r="2200" spans="1:28" x14ac:dyDescent="0.3">
      <c r="A2200">
        <v>2199</v>
      </c>
      <c r="B2200" t="s">
        <v>307</v>
      </c>
      <c r="C2200" t="s">
        <v>308</v>
      </c>
      <c r="D2200" t="s">
        <v>2314</v>
      </c>
      <c r="E2200">
        <v>218.2</v>
      </c>
      <c r="G2200">
        <v>0</v>
      </c>
      <c r="H2200" t="s">
        <v>33</v>
      </c>
      <c r="I2200">
        <v>220.49</v>
      </c>
      <c r="J2200" t="s">
        <v>34</v>
      </c>
      <c r="K2200">
        <v>47.111134999999997</v>
      </c>
      <c r="L2200">
        <v>-118.395292</v>
      </c>
      <c r="M2200" t="s">
        <v>309</v>
      </c>
      <c r="N2200" t="s">
        <v>310</v>
      </c>
      <c r="O2200" t="s">
        <v>37</v>
      </c>
      <c r="P2200">
        <v>308</v>
      </c>
      <c r="Q2200">
        <v>1801</v>
      </c>
      <c r="R2200">
        <v>1800</v>
      </c>
      <c r="S2200">
        <v>1801</v>
      </c>
      <c r="T2200">
        <v>1800</v>
      </c>
      <c r="U2200">
        <v>1508</v>
      </c>
      <c r="V2200">
        <v>1504</v>
      </c>
      <c r="W2200">
        <v>9999</v>
      </c>
      <c r="X2200" t="s">
        <v>38</v>
      </c>
      <c r="Y2200">
        <v>1</v>
      </c>
      <c r="Z2200">
        <f>ROUND(Table_hqolymsql14p_BridgeInventoryLocation_BRIDGEUNDERLOCATIONS[[#This Row],[VCMIN]] / 100, 0) * 12 + MOD(Table_hqolymsql14p_BridgeInventoryLocation_BRIDGEUNDERLOCATIONS[[#This Row],[VCMIN]], 100)</f>
        <v>216</v>
      </c>
      <c r="AA2200">
        <f>Table_hqolymsql14p_BridgeInventoryLocation_BRIDGEUNDERLOCATIONS[[#This Row],[VCMIN_Inches]]-3</f>
        <v>213</v>
      </c>
      <c r="AB2200">
        <f>(TRUNC((Table_hqolymsql14p_BridgeInventoryLocation_BRIDGEUNDERLOCATIONS[[#This Row],[Reported Inches]]/12))*100) + MOD(Table_hqolymsql14p_BridgeInventoryLocation_BRIDGEUNDERLOCATIONS[[#This Row],[Reported Inches]], 12)</f>
        <v>1709</v>
      </c>
    </row>
    <row r="2201" spans="1:28" x14ac:dyDescent="0.3">
      <c r="A2201">
        <v>2200</v>
      </c>
      <c r="B2201" t="s">
        <v>405</v>
      </c>
      <c r="C2201" t="s">
        <v>406</v>
      </c>
      <c r="D2201" t="s">
        <v>2314</v>
      </c>
      <c r="E2201">
        <v>0.33600000000000002</v>
      </c>
      <c r="G2201">
        <v>0</v>
      </c>
      <c r="H2201" t="s">
        <v>5037</v>
      </c>
      <c r="I2201">
        <v>0.34</v>
      </c>
      <c r="J2201" t="s">
        <v>34</v>
      </c>
      <c r="K2201">
        <v>47.572768000000003</v>
      </c>
      <c r="L2201">
        <v>-122.31943699999999</v>
      </c>
      <c r="M2201" t="s">
        <v>5038</v>
      </c>
      <c r="N2201" t="s">
        <v>408</v>
      </c>
      <c r="O2201" t="s">
        <v>113</v>
      </c>
      <c r="P2201">
        <v>2885</v>
      </c>
      <c r="Q2201">
        <v>1906</v>
      </c>
      <c r="R2201">
        <v>1702</v>
      </c>
      <c r="U2201">
        <v>1906</v>
      </c>
      <c r="V2201">
        <v>1702</v>
      </c>
      <c r="W2201">
        <v>9999</v>
      </c>
      <c r="X2201" t="s">
        <v>3106</v>
      </c>
      <c r="Y2201">
        <v>1</v>
      </c>
      <c r="Z2201">
        <f>ROUND(Table_hqolymsql14p_BridgeInventoryLocation_BRIDGEUNDERLOCATIONS[[#This Row],[VCMIN]] / 100, 0) * 12 + MOD(Table_hqolymsql14p_BridgeInventoryLocation_BRIDGEUNDERLOCATIONS[[#This Row],[VCMIN]], 100)</f>
        <v>206</v>
      </c>
      <c r="AA2201">
        <f>Table_hqolymsql14p_BridgeInventoryLocation_BRIDGEUNDERLOCATIONS[[#This Row],[VCMIN_Inches]]-3</f>
        <v>203</v>
      </c>
      <c r="AB2201">
        <f>(TRUNC((Table_hqolymsql14p_BridgeInventoryLocation_BRIDGEUNDERLOCATIONS[[#This Row],[Reported Inches]]/12))*100) + MOD(Table_hqolymsql14p_BridgeInventoryLocation_BRIDGEUNDERLOCATIONS[[#This Row],[Reported Inches]], 12)</f>
        <v>1611</v>
      </c>
    </row>
    <row r="2202" spans="1:28" x14ac:dyDescent="0.3">
      <c r="A2202">
        <v>2201</v>
      </c>
      <c r="B2202" t="s">
        <v>2569</v>
      </c>
      <c r="C2202" t="s">
        <v>2570</v>
      </c>
      <c r="D2202" t="s">
        <v>2314</v>
      </c>
      <c r="E2202">
        <v>124.7</v>
      </c>
      <c r="G2202">
        <v>0</v>
      </c>
      <c r="H2202" t="s">
        <v>110</v>
      </c>
      <c r="I2202">
        <v>124.64</v>
      </c>
      <c r="J2202" t="s">
        <v>34</v>
      </c>
      <c r="K2202">
        <v>47.136854</v>
      </c>
      <c r="L2202">
        <v>-122.525418</v>
      </c>
      <c r="M2202" t="s">
        <v>2571</v>
      </c>
      <c r="N2202" t="s">
        <v>2572</v>
      </c>
      <c r="O2202" t="s">
        <v>113</v>
      </c>
      <c r="P2202">
        <v>145</v>
      </c>
      <c r="Q2202">
        <v>1606</v>
      </c>
      <c r="R2202">
        <v>1601</v>
      </c>
      <c r="S2202">
        <v>1606</v>
      </c>
      <c r="T2202">
        <v>1601</v>
      </c>
      <c r="U2202">
        <v>1610</v>
      </c>
      <c r="V2202">
        <v>1603</v>
      </c>
      <c r="W2202">
        <v>9999</v>
      </c>
      <c r="X2202" t="s">
        <v>38</v>
      </c>
      <c r="Y2202">
        <v>1</v>
      </c>
      <c r="Z2202">
        <f>ROUND(Table_hqolymsql14p_BridgeInventoryLocation_BRIDGEUNDERLOCATIONS[[#This Row],[VCMIN]] / 100, 0) * 12 + MOD(Table_hqolymsql14p_BridgeInventoryLocation_BRIDGEUNDERLOCATIONS[[#This Row],[VCMIN]], 100)</f>
        <v>193</v>
      </c>
      <c r="AA2202">
        <f>Table_hqolymsql14p_BridgeInventoryLocation_BRIDGEUNDERLOCATIONS[[#This Row],[VCMIN_Inches]]-3</f>
        <v>190</v>
      </c>
      <c r="AB2202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203" spans="1:28" x14ac:dyDescent="0.3">
      <c r="A2203">
        <v>2202</v>
      </c>
      <c r="B2203" t="s">
        <v>2207</v>
      </c>
      <c r="C2203" t="s">
        <v>2208</v>
      </c>
      <c r="D2203" t="s">
        <v>2314</v>
      </c>
      <c r="E2203">
        <v>0.16</v>
      </c>
      <c r="G2203">
        <v>0</v>
      </c>
      <c r="H2203" t="s">
        <v>5039</v>
      </c>
      <c r="I2203">
        <v>0.16</v>
      </c>
      <c r="J2203" t="s">
        <v>34</v>
      </c>
      <c r="K2203">
        <v>47.234644000000003</v>
      </c>
      <c r="L2203">
        <v>-122.427785</v>
      </c>
      <c r="M2203" t="s">
        <v>5040</v>
      </c>
      <c r="N2203" t="s">
        <v>2210</v>
      </c>
      <c r="O2203" t="s">
        <v>113</v>
      </c>
      <c r="P2203">
        <v>322</v>
      </c>
      <c r="Q2203">
        <v>1610</v>
      </c>
      <c r="R2203">
        <v>1604</v>
      </c>
      <c r="U2203">
        <v>1610</v>
      </c>
      <c r="V2203">
        <v>1604</v>
      </c>
      <c r="W2203">
        <v>9999</v>
      </c>
      <c r="X2203" t="s">
        <v>89</v>
      </c>
      <c r="Y2203">
        <v>1</v>
      </c>
      <c r="Z2203">
        <f>ROUND(Table_hqolymsql14p_BridgeInventoryLocation_BRIDGEUNDERLOCATIONS[[#This Row],[VCMIN]] / 100, 0) * 12 + MOD(Table_hqolymsql14p_BridgeInventoryLocation_BRIDGEUNDERLOCATIONS[[#This Row],[VCMIN]], 100)</f>
        <v>196</v>
      </c>
      <c r="AA2203">
        <f>Table_hqolymsql14p_BridgeInventoryLocation_BRIDGEUNDERLOCATIONS[[#This Row],[VCMIN_Inches]]-3</f>
        <v>193</v>
      </c>
      <c r="AB2203">
        <f>(TRUNC((Table_hqolymsql14p_BridgeInventoryLocation_BRIDGEUNDERLOCATIONS[[#This Row],[Reported Inches]]/12))*100) + MOD(Table_hqolymsql14p_BridgeInventoryLocation_BRIDGEUNDERLOCATIONS[[#This Row],[Reported Inches]], 12)</f>
        <v>1601</v>
      </c>
    </row>
    <row r="2204" spans="1:28" x14ac:dyDescent="0.3">
      <c r="A2204">
        <v>2203</v>
      </c>
      <c r="B2204" t="s">
        <v>1600</v>
      </c>
      <c r="C2204" t="s">
        <v>1601</v>
      </c>
      <c r="D2204" t="s">
        <v>2314</v>
      </c>
      <c r="E2204">
        <v>268.99</v>
      </c>
      <c r="G2204">
        <v>0</v>
      </c>
      <c r="H2204" t="s">
        <v>110</v>
      </c>
      <c r="I2204">
        <v>268.93</v>
      </c>
      <c r="J2204" t="s">
        <v>34</v>
      </c>
      <c r="K2204">
        <v>48.923898000000001</v>
      </c>
      <c r="L2204">
        <v>-122.639246</v>
      </c>
      <c r="M2204" t="s">
        <v>1602</v>
      </c>
      <c r="N2204" t="s">
        <v>1603</v>
      </c>
      <c r="O2204" t="s">
        <v>113</v>
      </c>
      <c r="P2204">
        <v>270</v>
      </c>
      <c r="Q2204">
        <v>1608</v>
      </c>
      <c r="R2204">
        <v>1608</v>
      </c>
      <c r="S2204">
        <v>1608</v>
      </c>
      <c r="T2204">
        <v>1608</v>
      </c>
      <c r="U2204">
        <v>1608</v>
      </c>
      <c r="V2204">
        <v>1608</v>
      </c>
      <c r="W2204">
        <v>9999</v>
      </c>
      <c r="X2204" t="s">
        <v>38</v>
      </c>
      <c r="Y2204">
        <v>1</v>
      </c>
      <c r="Z2204">
        <f>ROUND(Table_hqolymsql14p_BridgeInventoryLocation_BRIDGEUNDERLOCATIONS[[#This Row],[VCMIN]] / 100, 0) * 12 + MOD(Table_hqolymsql14p_BridgeInventoryLocation_BRIDGEUNDERLOCATIONS[[#This Row],[VCMIN]], 100)</f>
        <v>200</v>
      </c>
      <c r="AA2204">
        <f>Table_hqolymsql14p_BridgeInventoryLocation_BRIDGEUNDERLOCATIONS[[#This Row],[VCMIN_Inches]]-3</f>
        <v>197</v>
      </c>
      <c r="AB2204">
        <f>(TRUNC((Table_hqolymsql14p_BridgeInventoryLocation_BRIDGEUNDERLOCATIONS[[#This Row],[Reported Inches]]/12))*100) + MOD(Table_hqolymsql14p_BridgeInventoryLocation_BRIDGEUNDERLOCATIONS[[#This Row],[Reported Inches]], 12)</f>
        <v>1605</v>
      </c>
    </row>
    <row r="2205" spans="1:28" x14ac:dyDescent="0.3">
      <c r="A2205">
        <v>2204</v>
      </c>
      <c r="B2205" t="s">
        <v>1702</v>
      </c>
      <c r="C2205" t="s">
        <v>1703</v>
      </c>
      <c r="D2205" t="s">
        <v>2314</v>
      </c>
      <c r="E2205">
        <v>115.24</v>
      </c>
      <c r="G2205">
        <v>0</v>
      </c>
      <c r="H2205" t="s">
        <v>397</v>
      </c>
      <c r="I2205">
        <v>115.18</v>
      </c>
      <c r="J2205" t="s">
        <v>34</v>
      </c>
      <c r="K2205">
        <v>47.486769000000002</v>
      </c>
      <c r="L2205">
        <v>-120.41198199999999</v>
      </c>
      <c r="M2205" t="s">
        <v>1704</v>
      </c>
      <c r="N2205" t="s">
        <v>451</v>
      </c>
      <c r="O2205" t="s">
        <v>616</v>
      </c>
      <c r="P2205">
        <v>302</v>
      </c>
      <c r="Q2205">
        <v>2000</v>
      </c>
      <c r="R2205">
        <v>1709</v>
      </c>
      <c r="S2205">
        <v>2000</v>
      </c>
      <c r="T2205">
        <v>1709</v>
      </c>
      <c r="U2205">
        <v>2107</v>
      </c>
      <c r="V2205">
        <v>2002</v>
      </c>
      <c r="W2205">
        <v>9999</v>
      </c>
      <c r="X2205" t="s">
        <v>38</v>
      </c>
      <c r="Y2205">
        <v>1</v>
      </c>
      <c r="Z2205">
        <f>ROUND(Table_hqolymsql14p_BridgeInventoryLocation_BRIDGEUNDERLOCATIONS[[#This Row],[VCMIN]] / 100, 0) * 12 + MOD(Table_hqolymsql14p_BridgeInventoryLocation_BRIDGEUNDERLOCATIONS[[#This Row],[VCMIN]], 100)</f>
        <v>213</v>
      </c>
      <c r="AA2205">
        <f>Table_hqolymsql14p_BridgeInventoryLocation_BRIDGEUNDERLOCATIONS[[#This Row],[VCMIN_Inches]]-3</f>
        <v>210</v>
      </c>
      <c r="AB2205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2206" spans="1:28" x14ac:dyDescent="0.3">
      <c r="A2206">
        <v>2205</v>
      </c>
      <c r="B2206" t="s">
        <v>2605</v>
      </c>
      <c r="C2206" t="s">
        <v>2606</v>
      </c>
      <c r="D2206" t="s">
        <v>2314</v>
      </c>
      <c r="E2206">
        <v>52.72</v>
      </c>
      <c r="G2206">
        <v>0</v>
      </c>
      <c r="H2206" t="s">
        <v>110</v>
      </c>
      <c r="I2206">
        <v>52.65</v>
      </c>
      <c r="J2206" t="s">
        <v>34</v>
      </c>
      <c r="K2206">
        <v>46.323720000000002</v>
      </c>
      <c r="L2206">
        <v>-122.912738</v>
      </c>
      <c r="M2206" t="s">
        <v>2607</v>
      </c>
      <c r="N2206" t="s">
        <v>2608</v>
      </c>
      <c r="O2206" t="s">
        <v>113</v>
      </c>
      <c r="P2206">
        <v>290</v>
      </c>
      <c r="Q2206">
        <v>1806</v>
      </c>
      <c r="R2206">
        <v>1707</v>
      </c>
      <c r="S2206">
        <v>1806</v>
      </c>
      <c r="T2206">
        <v>1707</v>
      </c>
      <c r="U2206">
        <v>1703</v>
      </c>
      <c r="V2206">
        <v>1604</v>
      </c>
      <c r="W2206">
        <v>9999</v>
      </c>
      <c r="X2206" t="s">
        <v>38</v>
      </c>
      <c r="Y2206">
        <v>1</v>
      </c>
      <c r="Z2206">
        <f>ROUND(Table_hqolymsql14p_BridgeInventoryLocation_BRIDGEUNDERLOCATIONS[[#This Row],[VCMIN]] / 100, 0) * 12 + MOD(Table_hqolymsql14p_BridgeInventoryLocation_BRIDGEUNDERLOCATIONS[[#This Row],[VCMIN]], 100)</f>
        <v>211</v>
      </c>
      <c r="AA2206">
        <f>Table_hqolymsql14p_BridgeInventoryLocation_BRIDGEUNDERLOCATIONS[[#This Row],[VCMIN_Inches]]-3</f>
        <v>208</v>
      </c>
      <c r="AB2206">
        <f>(TRUNC((Table_hqolymsql14p_BridgeInventoryLocation_BRIDGEUNDERLOCATIONS[[#This Row],[Reported Inches]]/12))*100) + MOD(Table_hqolymsql14p_BridgeInventoryLocation_BRIDGEUNDERLOCATIONS[[#This Row],[Reported Inches]], 12)</f>
        <v>1704</v>
      </c>
    </row>
    <row r="2207" spans="1:28" x14ac:dyDescent="0.3">
      <c r="A2207">
        <v>2206</v>
      </c>
      <c r="B2207" t="s">
        <v>5041</v>
      </c>
      <c r="C2207" t="s">
        <v>5042</v>
      </c>
      <c r="D2207" t="s">
        <v>2314</v>
      </c>
      <c r="E2207">
        <v>121.934</v>
      </c>
      <c r="G2207">
        <v>0</v>
      </c>
      <c r="H2207" t="s">
        <v>2850</v>
      </c>
      <c r="I2207">
        <v>122.43</v>
      </c>
      <c r="J2207" t="s">
        <v>34</v>
      </c>
      <c r="K2207">
        <v>48.691029</v>
      </c>
      <c r="L2207">
        <v>-121.225404</v>
      </c>
      <c r="M2207" t="s">
        <v>2912</v>
      </c>
      <c r="N2207" t="s">
        <v>2853</v>
      </c>
      <c r="O2207" t="s">
        <v>2912</v>
      </c>
      <c r="P2207">
        <v>625</v>
      </c>
      <c r="Q2207">
        <v>1504</v>
      </c>
      <c r="R2207">
        <v>1504</v>
      </c>
      <c r="S2207">
        <v>1504</v>
      </c>
      <c r="T2207">
        <v>1504</v>
      </c>
      <c r="W2207">
        <v>9999</v>
      </c>
      <c r="X2207" t="s">
        <v>38</v>
      </c>
      <c r="Y2207">
        <v>1</v>
      </c>
      <c r="Z2207">
        <f>ROUND(Table_hqolymsql14p_BridgeInventoryLocation_BRIDGEUNDERLOCATIONS[[#This Row],[VCMIN]] / 100, 0) * 12 + MOD(Table_hqolymsql14p_BridgeInventoryLocation_BRIDGEUNDERLOCATIONS[[#This Row],[VCMIN]], 100)</f>
        <v>184</v>
      </c>
      <c r="AA2207">
        <f>Table_hqolymsql14p_BridgeInventoryLocation_BRIDGEUNDERLOCATIONS[[#This Row],[VCMIN_Inches]]-3</f>
        <v>181</v>
      </c>
      <c r="AB2207">
        <f>(TRUNC((Table_hqolymsql14p_BridgeInventoryLocation_BRIDGEUNDERLOCATIONS[[#This Row],[Reported Inches]]/12))*100) + MOD(Table_hqolymsql14p_BridgeInventoryLocation_BRIDGEUNDERLOCATIONS[[#This Row],[Reported Inches]], 12)</f>
        <v>1501</v>
      </c>
    </row>
    <row r="2208" spans="1:28" x14ac:dyDescent="0.3">
      <c r="A2208">
        <v>2207</v>
      </c>
      <c r="B2208" t="s">
        <v>5043</v>
      </c>
      <c r="C2208" t="s">
        <v>5044</v>
      </c>
      <c r="D2208" t="s">
        <v>2314</v>
      </c>
      <c r="E2208">
        <v>13.64</v>
      </c>
      <c r="G2208">
        <v>0</v>
      </c>
      <c r="H2208" t="s">
        <v>4627</v>
      </c>
      <c r="I2208">
        <v>13.68</v>
      </c>
      <c r="J2208" t="s">
        <v>34</v>
      </c>
      <c r="K2208">
        <v>46.851728000000001</v>
      </c>
      <c r="L2208">
        <v>-122.860969</v>
      </c>
      <c r="M2208" t="s">
        <v>4628</v>
      </c>
      <c r="N2208" t="s">
        <v>53</v>
      </c>
      <c r="O2208" t="s">
        <v>4629</v>
      </c>
      <c r="P2208">
        <v>132</v>
      </c>
      <c r="Q2208">
        <v>1409</v>
      </c>
      <c r="R2208">
        <v>1407</v>
      </c>
      <c r="S2208">
        <v>1409</v>
      </c>
      <c r="T2208">
        <v>1407</v>
      </c>
      <c r="W2208">
        <v>9999</v>
      </c>
      <c r="X2208" t="s">
        <v>38</v>
      </c>
      <c r="Y2208">
        <v>1</v>
      </c>
      <c r="Z2208">
        <f>ROUND(Table_hqolymsql14p_BridgeInventoryLocation_BRIDGEUNDERLOCATIONS[[#This Row],[VCMIN]] / 100, 0) * 12 + MOD(Table_hqolymsql14p_BridgeInventoryLocation_BRIDGEUNDERLOCATIONS[[#This Row],[VCMIN]], 100)</f>
        <v>175</v>
      </c>
      <c r="AA2208">
        <f>Table_hqolymsql14p_BridgeInventoryLocation_BRIDGEUNDERLOCATIONS[[#This Row],[VCMIN_Inches]]-3</f>
        <v>172</v>
      </c>
      <c r="AB2208">
        <f>(TRUNC((Table_hqolymsql14p_BridgeInventoryLocation_BRIDGEUNDERLOCATIONS[[#This Row],[Reported Inches]]/12))*100) + MOD(Table_hqolymsql14p_BridgeInventoryLocation_BRIDGEUNDERLOCATIONS[[#This Row],[Reported Inches]], 12)</f>
        <v>1404</v>
      </c>
    </row>
    <row r="2209" spans="1:28" x14ac:dyDescent="0.3">
      <c r="A2209">
        <v>2208</v>
      </c>
      <c r="B2209" t="s">
        <v>4406</v>
      </c>
      <c r="C2209" t="s">
        <v>4407</v>
      </c>
      <c r="D2209" t="s">
        <v>2314</v>
      </c>
      <c r="E2209">
        <v>0.26100000000000001</v>
      </c>
      <c r="G2209">
        <v>0</v>
      </c>
      <c r="H2209" t="s">
        <v>3131</v>
      </c>
      <c r="I2209">
        <v>0.26</v>
      </c>
      <c r="J2209" t="s">
        <v>34</v>
      </c>
      <c r="K2209">
        <v>47.621760999999999</v>
      </c>
      <c r="L2209">
        <v>-122.328763</v>
      </c>
      <c r="M2209" t="s">
        <v>4409</v>
      </c>
      <c r="N2209" t="s">
        <v>113</v>
      </c>
      <c r="O2209" t="s">
        <v>4410</v>
      </c>
      <c r="P2209">
        <v>7077</v>
      </c>
      <c r="Q2209">
        <v>1410</v>
      </c>
      <c r="R2209">
        <v>1410</v>
      </c>
      <c r="S2209">
        <v>1410</v>
      </c>
      <c r="T2209">
        <v>1410</v>
      </c>
      <c r="W2209">
        <v>9999</v>
      </c>
      <c r="X2209" t="s">
        <v>89</v>
      </c>
      <c r="Y2209">
        <v>1</v>
      </c>
      <c r="Z2209">
        <f>ROUND(Table_hqolymsql14p_BridgeInventoryLocation_BRIDGEUNDERLOCATIONS[[#This Row],[VCMIN]] / 100, 0) * 12 + MOD(Table_hqolymsql14p_BridgeInventoryLocation_BRIDGEUNDERLOCATIONS[[#This Row],[VCMIN]], 100)</f>
        <v>178</v>
      </c>
      <c r="AA2209">
        <f>Table_hqolymsql14p_BridgeInventoryLocation_BRIDGEUNDERLOCATIONS[[#This Row],[VCMIN_Inches]]-3</f>
        <v>175</v>
      </c>
      <c r="AB2209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210" spans="1:28" x14ac:dyDescent="0.3">
      <c r="A2210">
        <v>2209</v>
      </c>
      <c r="B2210" t="s">
        <v>5045</v>
      </c>
      <c r="C2210" t="s">
        <v>5046</v>
      </c>
      <c r="D2210" t="s">
        <v>2314</v>
      </c>
      <c r="E2210">
        <v>164.875</v>
      </c>
      <c r="G2210">
        <v>0</v>
      </c>
      <c r="H2210" t="s">
        <v>362</v>
      </c>
      <c r="I2210">
        <v>165.21</v>
      </c>
      <c r="J2210" t="s">
        <v>34</v>
      </c>
      <c r="K2210">
        <v>46.655627000000003</v>
      </c>
      <c r="L2210">
        <v>-121.131229</v>
      </c>
      <c r="M2210" t="s">
        <v>5047</v>
      </c>
      <c r="N2210" t="s">
        <v>365</v>
      </c>
      <c r="O2210" t="s">
        <v>5047</v>
      </c>
      <c r="P2210">
        <v>587</v>
      </c>
      <c r="Q2210">
        <v>1406</v>
      </c>
      <c r="R2210">
        <v>1305</v>
      </c>
      <c r="S2210">
        <v>1406</v>
      </c>
      <c r="T2210">
        <v>1305</v>
      </c>
      <c r="W2210">
        <v>9999</v>
      </c>
      <c r="X2210" t="s">
        <v>38</v>
      </c>
      <c r="Y2210">
        <v>1</v>
      </c>
      <c r="Z2210">
        <f>ROUND(Table_hqolymsql14p_BridgeInventoryLocation_BRIDGEUNDERLOCATIONS[[#This Row],[VCMIN]] / 100, 0) * 12 + MOD(Table_hqolymsql14p_BridgeInventoryLocation_BRIDGEUNDERLOCATIONS[[#This Row],[VCMIN]], 100)</f>
        <v>161</v>
      </c>
      <c r="AA2210">
        <f>Table_hqolymsql14p_BridgeInventoryLocation_BRIDGEUNDERLOCATIONS[[#This Row],[VCMIN_Inches]]-3</f>
        <v>158</v>
      </c>
      <c r="AB2210">
        <f>(TRUNC((Table_hqolymsql14p_BridgeInventoryLocation_BRIDGEUNDERLOCATIONS[[#This Row],[Reported Inches]]/12))*100) + MOD(Table_hqolymsql14p_BridgeInventoryLocation_BRIDGEUNDERLOCATIONS[[#This Row],[Reported Inches]], 12)</f>
        <v>1302</v>
      </c>
    </row>
    <row r="2211" spans="1:28" x14ac:dyDescent="0.3">
      <c r="A2211">
        <v>2210</v>
      </c>
      <c r="B2211" t="s">
        <v>2303</v>
      </c>
      <c r="C2211" t="s">
        <v>2304</v>
      </c>
      <c r="D2211" t="s">
        <v>2314</v>
      </c>
      <c r="E2211">
        <v>231.27</v>
      </c>
      <c r="G2211">
        <v>0</v>
      </c>
      <c r="H2211" t="s">
        <v>110</v>
      </c>
      <c r="I2211">
        <v>231.21</v>
      </c>
      <c r="J2211" t="s">
        <v>34</v>
      </c>
      <c r="K2211">
        <v>48.484848</v>
      </c>
      <c r="L2211">
        <v>-122.337053</v>
      </c>
      <c r="M2211" t="s">
        <v>2305</v>
      </c>
      <c r="N2211" t="s">
        <v>2306</v>
      </c>
      <c r="O2211" t="s">
        <v>113</v>
      </c>
      <c r="P2211">
        <v>287</v>
      </c>
      <c r="Q2211">
        <v>1608</v>
      </c>
      <c r="R2211">
        <v>1600</v>
      </c>
      <c r="S2211">
        <v>1608</v>
      </c>
      <c r="T2211">
        <v>1600</v>
      </c>
      <c r="U2211">
        <v>1601</v>
      </c>
      <c r="V2211">
        <v>1505</v>
      </c>
      <c r="W2211">
        <v>9999</v>
      </c>
      <c r="X2211" t="s">
        <v>38</v>
      </c>
      <c r="Y2211">
        <v>1</v>
      </c>
      <c r="Z2211">
        <f>ROUND(Table_hqolymsql14p_BridgeInventoryLocation_BRIDGEUNDERLOCATIONS[[#This Row],[VCMIN]] / 100, 0) * 12 + MOD(Table_hqolymsql14p_BridgeInventoryLocation_BRIDGEUNDERLOCATIONS[[#This Row],[VCMIN]], 100)</f>
        <v>192</v>
      </c>
      <c r="AA2211">
        <f>Table_hqolymsql14p_BridgeInventoryLocation_BRIDGEUNDERLOCATIONS[[#This Row],[VCMIN_Inches]]-3</f>
        <v>189</v>
      </c>
      <c r="AB2211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212" spans="1:28" x14ac:dyDescent="0.3">
      <c r="A2212">
        <v>2211</v>
      </c>
      <c r="B2212" t="s">
        <v>1148</v>
      </c>
      <c r="C2212" t="s">
        <v>1149</v>
      </c>
      <c r="D2212" t="s">
        <v>2314</v>
      </c>
      <c r="E2212">
        <v>0.25800000000000001</v>
      </c>
      <c r="G2212">
        <v>0</v>
      </c>
      <c r="H2212" t="s">
        <v>2844</v>
      </c>
      <c r="I2212">
        <v>0.26</v>
      </c>
      <c r="J2212" t="s">
        <v>34</v>
      </c>
      <c r="K2212">
        <v>47.233607999999997</v>
      </c>
      <c r="L2212">
        <v>-122.434201</v>
      </c>
      <c r="M2212" t="s">
        <v>5048</v>
      </c>
      <c r="N2212" t="s">
        <v>1151</v>
      </c>
      <c r="O2212" t="s">
        <v>113</v>
      </c>
      <c r="P2212">
        <v>563</v>
      </c>
      <c r="W2212">
        <v>9999</v>
      </c>
      <c r="X2212" t="s">
        <v>32</v>
      </c>
      <c r="Y2212">
        <v>1</v>
      </c>
      <c r="Z2212">
        <f>ROUND(Table_hqolymsql14p_BridgeInventoryLocation_BRIDGEUNDERLOCATIONS[[#This Row],[VCMIN]] / 100, 0) * 12 + MOD(Table_hqolymsql14p_BridgeInventoryLocation_BRIDGEUNDERLOCATIONS[[#This Row],[VCMIN]], 100)</f>
        <v>0</v>
      </c>
      <c r="AA2212">
        <f>Table_hqolymsql14p_BridgeInventoryLocation_BRIDGEUNDERLOCATIONS[[#This Row],[VCMIN_Inches]]-3</f>
        <v>-3</v>
      </c>
      <c r="AB2212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13" spans="1:28" x14ac:dyDescent="0.3">
      <c r="A2213">
        <v>2212</v>
      </c>
      <c r="B2213" t="s">
        <v>863</v>
      </c>
      <c r="C2213" t="s">
        <v>864</v>
      </c>
      <c r="D2213" t="s">
        <v>2314</v>
      </c>
      <c r="E2213">
        <v>0.40300000000000002</v>
      </c>
      <c r="G2213">
        <v>0</v>
      </c>
      <c r="H2213" t="s">
        <v>2378</v>
      </c>
      <c r="I2213">
        <v>0.4</v>
      </c>
      <c r="J2213" t="s">
        <v>34</v>
      </c>
      <c r="K2213">
        <v>47.758603000000001</v>
      </c>
      <c r="L2213">
        <v>-122.183954</v>
      </c>
      <c r="M2213" t="s">
        <v>2923</v>
      </c>
      <c r="N2213" t="s">
        <v>101</v>
      </c>
      <c r="O2213" t="s">
        <v>866</v>
      </c>
      <c r="P2213">
        <v>1352</v>
      </c>
      <c r="Q2213">
        <v>2208</v>
      </c>
      <c r="R2213">
        <v>2201</v>
      </c>
      <c r="S2213">
        <v>2208</v>
      </c>
      <c r="T2213">
        <v>2201</v>
      </c>
      <c r="W2213">
        <v>9999</v>
      </c>
      <c r="X2213" t="s">
        <v>89</v>
      </c>
      <c r="Y2213">
        <v>1</v>
      </c>
      <c r="Z2213">
        <f>ROUND(Table_hqolymsql14p_BridgeInventoryLocation_BRIDGEUNDERLOCATIONS[[#This Row],[VCMIN]] / 100, 0) * 12 + MOD(Table_hqolymsql14p_BridgeInventoryLocation_BRIDGEUNDERLOCATIONS[[#This Row],[VCMIN]], 100)</f>
        <v>265</v>
      </c>
      <c r="AA2213">
        <f>Table_hqolymsql14p_BridgeInventoryLocation_BRIDGEUNDERLOCATIONS[[#This Row],[VCMIN_Inches]]-3</f>
        <v>262</v>
      </c>
      <c r="AB2213">
        <f>(TRUNC((Table_hqolymsql14p_BridgeInventoryLocation_BRIDGEUNDERLOCATIONS[[#This Row],[Reported Inches]]/12))*100) + MOD(Table_hqolymsql14p_BridgeInventoryLocation_BRIDGEUNDERLOCATIONS[[#This Row],[Reported Inches]], 12)</f>
        <v>2110</v>
      </c>
    </row>
    <row r="2214" spans="1:28" x14ac:dyDescent="0.3">
      <c r="A2214">
        <v>2213</v>
      </c>
      <c r="B2214" t="s">
        <v>1250</v>
      </c>
      <c r="C2214" t="s">
        <v>1251</v>
      </c>
      <c r="D2214" t="s">
        <v>2314</v>
      </c>
      <c r="E2214">
        <v>177.73</v>
      </c>
      <c r="G2214">
        <v>0</v>
      </c>
      <c r="H2214" t="s">
        <v>33</v>
      </c>
      <c r="I2214">
        <v>179.45</v>
      </c>
      <c r="J2214" t="s">
        <v>34</v>
      </c>
      <c r="K2214">
        <v>47.098753000000002</v>
      </c>
      <c r="L2214">
        <v>-119.24347400000001</v>
      </c>
      <c r="M2214" t="s">
        <v>1252</v>
      </c>
      <c r="N2214" t="s">
        <v>971</v>
      </c>
      <c r="O2214" t="s">
        <v>37</v>
      </c>
      <c r="P2214">
        <v>150</v>
      </c>
      <c r="Q2214">
        <v>1707</v>
      </c>
      <c r="R2214">
        <v>1701</v>
      </c>
      <c r="S2214">
        <v>1707</v>
      </c>
      <c r="T2214">
        <v>1701</v>
      </c>
      <c r="U2214">
        <v>1711</v>
      </c>
      <c r="V2214">
        <v>1705</v>
      </c>
      <c r="W2214">
        <v>9999</v>
      </c>
      <c r="X2214" t="s">
        <v>38</v>
      </c>
      <c r="Y2214">
        <v>1</v>
      </c>
      <c r="Z2214">
        <f>ROUND(Table_hqolymsql14p_BridgeInventoryLocation_BRIDGEUNDERLOCATIONS[[#This Row],[VCMIN]] / 100, 0) * 12 + MOD(Table_hqolymsql14p_BridgeInventoryLocation_BRIDGEUNDERLOCATIONS[[#This Row],[VCMIN]], 100)</f>
        <v>205</v>
      </c>
      <c r="AA2214">
        <f>Table_hqolymsql14p_BridgeInventoryLocation_BRIDGEUNDERLOCATIONS[[#This Row],[VCMIN_Inches]]-3</f>
        <v>202</v>
      </c>
      <c r="AB2214">
        <f>(TRUNC((Table_hqolymsql14p_BridgeInventoryLocation_BRIDGEUNDERLOCATIONS[[#This Row],[Reported Inches]]/12))*100) + MOD(Table_hqolymsql14p_BridgeInventoryLocation_BRIDGEUNDERLOCATIONS[[#This Row],[Reported Inches]], 12)</f>
        <v>1610</v>
      </c>
    </row>
    <row r="2215" spans="1:28" x14ac:dyDescent="0.3">
      <c r="A2215">
        <v>2214</v>
      </c>
      <c r="B2215" t="s">
        <v>1866</v>
      </c>
      <c r="C2215" t="s">
        <v>1867</v>
      </c>
      <c r="D2215" t="s">
        <v>2314</v>
      </c>
      <c r="E2215">
        <v>6.93</v>
      </c>
      <c r="G2215">
        <v>0</v>
      </c>
      <c r="H2215" t="s">
        <v>391</v>
      </c>
      <c r="I2215">
        <v>6.93</v>
      </c>
      <c r="J2215" t="s">
        <v>34</v>
      </c>
      <c r="K2215">
        <v>47.632292</v>
      </c>
      <c r="L2215">
        <v>-122.18814399999999</v>
      </c>
      <c r="M2215" t="s">
        <v>1868</v>
      </c>
      <c r="N2215" t="s">
        <v>101</v>
      </c>
      <c r="O2215" t="s">
        <v>394</v>
      </c>
      <c r="P2215">
        <v>241</v>
      </c>
      <c r="Q2215">
        <v>1609</v>
      </c>
      <c r="R2215">
        <v>1607</v>
      </c>
      <c r="S2215">
        <v>1609</v>
      </c>
      <c r="T2215">
        <v>1607</v>
      </c>
      <c r="U2215">
        <v>1705</v>
      </c>
      <c r="V2215">
        <v>1609</v>
      </c>
      <c r="W2215">
        <v>9999</v>
      </c>
      <c r="X2215" t="s">
        <v>38</v>
      </c>
      <c r="Y2215">
        <v>1</v>
      </c>
      <c r="Z2215">
        <f>ROUND(Table_hqolymsql14p_BridgeInventoryLocation_BRIDGEUNDERLOCATIONS[[#This Row],[VCMIN]] / 100, 0) * 12 + MOD(Table_hqolymsql14p_BridgeInventoryLocation_BRIDGEUNDERLOCATIONS[[#This Row],[VCMIN]], 100)</f>
        <v>199</v>
      </c>
      <c r="AA2215">
        <f>Table_hqolymsql14p_BridgeInventoryLocation_BRIDGEUNDERLOCATIONS[[#This Row],[VCMIN_Inches]]-3</f>
        <v>196</v>
      </c>
      <c r="AB2215">
        <f>(TRUNC((Table_hqolymsql14p_BridgeInventoryLocation_BRIDGEUNDERLOCATIONS[[#This Row],[Reported Inches]]/12))*100) + MOD(Table_hqolymsql14p_BridgeInventoryLocation_BRIDGEUNDERLOCATIONS[[#This Row],[Reported Inches]], 12)</f>
        <v>1604</v>
      </c>
    </row>
    <row r="2216" spans="1:28" x14ac:dyDescent="0.3">
      <c r="A2216">
        <v>2215</v>
      </c>
      <c r="B2216" t="s">
        <v>2144</v>
      </c>
      <c r="C2216" t="s">
        <v>2145</v>
      </c>
      <c r="D2216" t="s">
        <v>2314</v>
      </c>
      <c r="E2216">
        <v>0.94</v>
      </c>
      <c r="G2216">
        <v>0</v>
      </c>
      <c r="H2216" t="s">
        <v>391</v>
      </c>
      <c r="I2216">
        <v>0.94</v>
      </c>
      <c r="J2216" t="s">
        <v>34</v>
      </c>
      <c r="K2216">
        <v>47.644269000000001</v>
      </c>
      <c r="L2216">
        <v>-122.304331</v>
      </c>
      <c r="M2216" t="s">
        <v>2146</v>
      </c>
      <c r="N2216" t="s">
        <v>2147</v>
      </c>
      <c r="O2216" t="s">
        <v>394</v>
      </c>
      <c r="P2216">
        <v>152</v>
      </c>
      <c r="Q2216">
        <v>1511</v>
      </c>
      <c r="R2216">
        <v>1507</v>
      </c>
      <c r="S2216">
        <v>1511</v>
      </c>
      <c r="T2216">
        <v>1507</v>
      </c>
      <c r="U2216">
        <v>1602</v>
      </c>
      <c r="V2216">
        <v>1602</v>
      </c>
      <c r="W2216">
        <v>9999</v>
      </c>
      <c r="X2216" t="s">
        <v>38</v>
      </c>
      <c r="Y2216">
        <v>1</v>
      </c>
      <c r="Z2216">
        <f>ROUND(Table_hqolymsql14p_BridgeInventoryLocation_BRIDGEUNDERLOCATIONS[[#This Row],[VCMIN]] / 100, 0) * 12 + MOD(Table_hqolymsql14p_BridgeInventoryLocation_BRIDGEUNDERLOCATIONS[[#This Row],[VCMIN]], 100)</f>
        <v>187</v>
      </c>
      <c r="AA2216">
        <f>Table_hqolymsql14p_BridgeInventoryLocation_BRIDGEUNDERLOCATIONS[[#This Row],[VCMIN_Inches]]-3</f>
        <v>184</v>
      </c>
      <c r="AB2216">
        <f>(TRUNC((Table_hqolymsql14p_BridgeInventoryLocation_BRIDGEUNDERLOCATIONS[[#This Row],[Reported Inches]]/12))*100) + MOD(Table_hqolymsql14p_BridgeInventoryLocation_BRIDGEUNDERLOCATIONS[[#This Row],[Reported Inches]], 12)</f>
        <v>1504</v>
      </c>
    </row>
    <row r="2217" spans="1:28" x14ac:dyDescent="0.3">
      <c r="A2217">
        <v>2216</v>
      </c>
      <c r="B2217" t="s">
        <v>5049</v>
      </c>
      <c r="C2217" t="s">
        <v>5050</v>
      </c>
      <c r="D2217" t="s">
        <v>2314</v>
      </c>
      <c r="E2217">
        <v>76.5</v>
      </c>
      <c r="G2217">
        <v>0</v>
      </c>
      <c r="H2217" t="s">
        <v>2850</v>
      </c>
      <c r="I2217">
        <v>76.94</v>
      </c>
      <c r="J2217" t="s">
        <v>34</v>
      </c>
      <c r="K2217">
        <v>48.529947</v>
      </c>
      <c r="L2217">
        <v>-122.000021</v>
      </c>
      <c r="M2217" t="s">
        <v>5051</v>
      </c>
      <c r="N2217" t="s">
        <v>5052</v>
      </c>
      <c r="O2217" t="s">
        <v>2853</v>
      </c>
      <c r="P2217">
        <v>181</v>
      </c>
      <c r="Q2217">
        <v>1606</v>
      </c>
      <c r="R2217">
        <v>1606</v>
      </c>
      <c r="S2217">
        <v>1606</v>
      </c>
      <c r="T2217">
        <v>1606</v>
      </c>
      <c r="W2217">
        <v>9999</v>
      </c>
      <c r="X2217" t="s">
        <v>38</v>
      </c>
      <c r="Y2217">
        <v>1</v>
      </c>
      <c r="Z2217">
        <f>ROUND(Table_hqolymsql14p_BridgeInventoryLocation_BRIDGEUNDERLOCATIONS[[#This Row],[VCMIN]] / 100, 0) * 12 + MOD(Table_hqolymsql14p_BridgeInventoryLocation_BRIDGEUNDERLOCATIONS[[#This Row],[VCMIN]], 100)</f>
        <v>198</v>
      </c>
      <c r="AA2217">
        <f>Table_hqolymsql14p_BridgeInventoryLocation_BRIDGEUNDERLOCATIONS[[#This Row],[VCMIN_Inches]]-3</f>
        <v>195</v>
      </c>
      <c r="AB2217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218" spans="1:28" x14ac:dyDescent="0.3">
      <c r="A2218">
        <v>2217</v>
      </c>
      <c r="B2218" t="s">
        <v>438</v>
      </c>
      <c r="C2218" t="s">
        <v>439</v>
      </c>
      <c r="D2218" t="s">
        <v>2314</v>
      </c>
      <c r="E2218">
        <v>0.59399999999999997</v>
      </c>
      <c r="G2218">
        <v>0</v>
      </c>
      <c r="H2218" t="s">
        <v>2790</v>
      </c>
      <c r="I2218">
        <v>0.59</v>
      </c>
      <c r="J2218" t="s">
        <v>34</v>
      </c>
      <c r="K2218">
        <v>47.91507</v>
      </c>
      <c r="L2218">
        <v>-122.208749</v>
      </c>
      <c r="M2218" t="s">
        <v>5053</v>
      </c>
      <c r="N2218" t="s">
        <v>347</v>
      </c>
      <c r="O2218" t="s">
        <v>113</v>
      </c>
      <c r="P2218">
        <v>341</v>
      </c>
      <c r="Q2218">
        <v>2211</v>
      </c>
      <c r="R2218">
        <v>2010</v>
      </c>
      <c r="S2218">
        <v>2211</v>
      </c>
      <c r="T2218">
        <v>2010</v>
      </c>
      <c r="W2218">
        <v>9999</v>
      </c>
      <c r="X2218" t="s">
        <v>239</v>
      </c>
      <c r="Y2218">
        <v>1</v>
      </c>
      <c r="Z2218">
        <f>ROUND(Table_hqolymsql14p_BridgeInventoryLocation_BRIDGEUNDERLOCATIONS[[#This Row],[VCMIN]] / 100, 0) * 12 + MOD(Table_hqolymsql14p_BridgeInventoryLocation_BRIDGEUNDERLOCATIONS[[#This Row],[VCMIN]], 100)</f>
        <v>250</v>
      </c>
      <c r="AA2218">
        <f>Table_hqolymsql14p_BridgeInventoryLocation_BRIDGEUNDERLOCATIONS[[#This Row],[VCMIN_Inches]]-3</f>
        <v>247</v>
      </c>
      <c r="AB2218">
        <f>(TRUNC((Table_hqolymsql14p_BridgeInventoryLocation_BRIDGEUNDERLOCATIONS[[#This Row],[Reported Inches]]/12))*100) + MOD(Table_hqolymsql14p_BridgeInventoryLocation_BRIDGEUNDERLOCATIONS[[#This Row],[Reported Inches]], 12)</f>
        <v>2007</v>
      </c>
    </row>
    <row r="2219" spans="1:28" x14ac:dyDescent="0.3">
      <c r="A2219">
        <v>2218</v>
      </c>
      <c r="B2219" t="s">
        <v>555</v>
      </c>
      <c r="C2219" t="s">
        <v>556</v>
      </c>
      <c r="D2219" t="s">
        <v>2314</v>
      </c>
      <c r="E2219">
        <v>0.15</v>
      </c>
      <c r="G2219">
        <v>0</v>
      </c>
      <c r="H2219" t="s">
        <v>4649</v>
      </c>
      <c r="I2219">
        <v>0.15</v>
      </c>
      <c r="J2219" t="s">
        <v>34</v>
      </c>
      <c r="K2219">
        <v>47.679544</v>
      </c>
      <c r="L2219">
        <v>-122.320194</v>
      </c>
      <c r="M2219" t="s">
        <v>5054</v>
      </c>
      <c r="N2219" t="s">
        <v>558</v>
      </c>
      <c r="O2219" t="s">
        <v>113</v>
      </c>
      <c r="P2219">
        <v>330</v>
      </c>
      <c r="Q2219">
        <v>2307</v>
      </c>
      <c r="R2219">
        <v>2307</v>
      </c>
      <c r="S2219">
        <v>2307</v>
      </c>
      <c r="T2219">
        <v>2307</v>
      </c>
      <c r="W2219">
        <v>9999</v>
      </c>
      <c r="X2219" t="s">
        <v>239</v>
      </c>
      <c r="Y2219">
        <v>1</v>
      </c>
      <c r="Z2219">
        <f>ROUND(Table_hqolymsql14p_BridgeInventoryLocation_BRIDGEUNDERLOCATIONS[[#This Row],[VCMIN]] / 100, 0) * 12 + MOD(Table_hqolymsql14p_BridgeInventoryLocation_BRIDGEUNDERLOCATIONS[[#This Row],[VCMIN]], 100)</f>
        <v>283</v>
      </c>
      <c r="AA2219">
        <f>Table_hqolymsql14p_BridgeInventoryLocation_BRIDGEUNDERLOCATIONS[[#This Row],[VCMIN_Inches]]-3</f>
        <v>280</v>
      </c>
      <c r="AB2219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2220" spans="1:28" x14ac:dyDescent="0.3">
      <c r="A2220">
        <v>2219</v>
      </c>
      <c r="B2220" t="s">
        <v>2485</v>
      </c>
      <c r="C2220" t="s">
        <v>2486</v>
      </c>
      <c r="D2220" t="s">
        <v>2314</v>
      </c>
      <c r="E2220">
        <v>0.27100000000000002</v>
      </c>
      <c r="G2220">
        <v>0</v>
      </c>
      <c r="H2220" t="s">
        <v>3545</v>
      </c>
      <c r="I2220">
        <v>0.27</v>
      </c>
      <c r="J2220" t="s">
        <v>34</v>
      </c>
      <c r="K2220">
        <v>47.462860999999997</v>
      </c>
      <c r="L2220">
        <v>-122.26526699999999</v>
      </c>
      <c r="M2220" t="s">
        <v>5055</v>
      </c>
      <c r="N2220" t="s">
        <v>101</v>
      </c>
      <c r="O2220" t="s">
        <v>113</v>
      </c>
      <c r="P2220">
        <v>560</v>
      </c>
      <c r="Q2220">
        <v>4309</v>
      </c>
      <c r="R2220">
        <v>4309</v>
      </c>
      <c r="S2220">
        <v>4309</v>
      </c>
      <c r="T2220">
        <v>4309</v>
      </c>
      <c r="W2220">
        <v>9999</v>
      </c>
      <c r="X2220" t="s">
        <v>3106</v>
      </c>
      <c r="Y2220">
        <v>1</v>
      </c>
      <c r="Z2220">
        <f>ROUND(Table_hqolymsql14p_BridgeInventoryLocation_BRIDGEUNDERLOCATIONS[[#This Row],[VCMIN]] / 100, 0) * 12 + MOD(Table_hqolymsql14p_BridgeInventoryLocation_BRIDGEUNDERLOCATIONS[[#This Row],[VCMIN]], 100)</f>
        <v>525</v>
      </c>
      <c r="AA2220">
        <f>Table_hqolymsql14p_BridgeInventoryLocation_BRIDGEUNDERLOCATIONS[[#This Row],[VCMIN_Inches]]-3</f>
        <v>522</v>
      </c>
      <c r="AB2220">
        <f>(TRUNC((Table_hqolymsql14p_BridgeInventoryLocation_BRIDGEUNDERLOCATIONS[[#This Row],[Reported Inches]]/12))*100) + MOD(Table_hqolymsql14p_BridgeInventoryLocation_BRIDGEUNDERLOCATIONS[[#This Row],[Reported Inches]], 12)</f>
        <v>4306</v>
      </c>
    </row>
    <row r="2221" spans="1:28" x14ac:dyDescent="0.3">
      <c r="A2221">
        <v>2220</v>
      </c>
      <c r="B2221" t="s">
        <v>749</v>
      </c>
      <c r="C2221" t="s">
        <v>750</v>
      </c>
      <c r="D2221" t="s">
        <v>2314</v>
      </c>
      <c r="E2221">
        <v>1.24</v>
      </c>
      <c r="G2221">
        <v>0</v>
      </c>
      <c r="H2221" t="s">
        <v>751</v>
      </c>
      <c r="I2221">
        <v>1.24</v>
      </c>
      <c r="J2221" t="s">
        <v>34</v>
      </c>
      <c r="K2221">
        <v>47.922018000000001</v>
      </c>
      <c r="L2221">
        <v>-122.276259</v>
      </c>
      <c r="M2221" t="s">
        <v>752</v>
      </c>
      <c r="N2221" t="s">
        <v>753</v>
      </c>
      <c r="O2221" t="s">
        <v>754</v>
      </c>
      <c r="P2221">
        <v>197</v>
      </c>
      <c r="Q2221">
        <v>1606</v>
      </c>
      <c r="R2221">
        <v>1603</v>
      </c>
      <c r="S2221">
        <v>1606</v>
      </c>
      <c r="T2221">
        <v>1603</v>
      </c>
      <c r="U2221">
        <v>1609</v>
      </c>
      <c r="V2221">
        <v>1606</v>
      </c>
      <c r="W2221">
        <v>9999</v>
      </c>
      <c r="X2221" t="s">
        <v>38</v>
      </c>
      <c r="Y2221">
        <v>1</v>
      </c>
      <c r="Z2221">
        <f>ROUND(Table_hqolymsql14p_BridgeInventoryLocation_BRIDGEUNDERLOCATIONS[[#This Row],[VCMIN]] / 100, 0) * 12 + MOD(Table_hqolymsql14p_BridgeInventoryLocation_BRIDGEUNDERLOCATIONS[[#This Row],[VCMIN]], 100)</f>
        <v>195</v>
      </c>
      <c r="AA2221">
        <f>Table_hqolymsql14p_BridgeInventoryLocation_BRIDGEUNDERLOCATIONS[[#This Row],[VCMIN_Inches]]-3</f>
        <v>192</v>
      </c>
      <c r="AB2221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222" spans="1:28" x14ac:dyDescent="0.3">
      <c r="A2222">
        <v>2221</v>
      </c>
      <c r="B2222" t="s">
        <v>352</v>
      </c>
      <c r="C2222" t="s">
        <v>353</v>
      </c>
      <c r="D2222" t="s">
        <v>2314</v>
      </c>
      <c r="E2222">
        <v>7.99</v>
      </c>
      <c r="G2222">
        <v>0</v>
      </c>
      <c r="H2222" t="s">
        <v>33</v>
      </c>
      <c r="I2222">
        <v>9.93</v>
      </c>
      <c r="J2222" t="s">
        <v>34</v>
      </c>
      <c r="K2222">
        <v>47.580246000000002</v>
      </c>
      <c r="L2222">
        <v>-122.174249</v>
      </c>
      <c r="M2222" t="s">
        <v>354</v>
      </c>
      <c r="N2222" t="s">
        <v>101</v>
      </c>
      <c r="O2222" t="s">
        <v>355</v>
      </c>
      <c r="P2222">
        <v>602</v>
      </c>
      <c r="Q2222">
        <v>3000</v>
      </c>
      <c r="R2222">
        <v>3000</v>
      </c>
      <c r="S2222">
        <v>3000</v>
      </c>
      <c r="T2222">
        <v>3000</v>
      </c>
      <c r="U2222">
        <v>3000</v>
      </c>
      <c r="V2222">
        <v>3000</v>
      </c>
      <c r="W2222">
        <v>9999</v>
      </c>
      <c r="X2222" t="s">
        <v>38</v>
      </c>
      <c r="Y2222">
        <v>1</v>
      </c>
      <c r="Z2222">
        <f>ROUND(Table_hqolymsql14p_BridgeInventoryLocation_BRIDGEUNDERLOCATIONS[[#This Row],[VCMIN]] / 100, 0) * 12 + MOD(Table_hqolymsql14p_BridgeInventoryLocation_BRIDGEUNDERLOCATIONS[[#This Row],[VCMIN]], 100)</f>
        <v>360</v>
      </c>
      <c r="AA2222">
        <f>Table_hqolymsql14p_BridgeInventoryLocation_BRIDGEUNDERLOCATIONS[[#This Row],[VCMIN_Inches]]-3</f>
        <v>357</v>
      </c>
      <c r="AB2222">
        <f>(TRUNC((Table_hqolymsql14p_BridgeInventoryLocation_BRIDGEUNDERLOCATIONS[[#This Row],[Reported Inches]]/12))*100) + MOD(Table_hqolymsql14p_BridgeInventoryLocation_BRIDGEUNDERLOCATIONS[[#This Row],[Reported Inches]], 12)</f>
        <v>2909</v>
      </c>
    </row>
    <row r="2223" spans="1:28" x14ac:dyDescent="0.3">
      <c r="A2223">
        <v>2222</v>
      </c>
      <c r="B2223" t="s">
        <v>5056</v>
      </c>
      <c r="C2223" t="s">
        <v>5057</v>
      </c>
      <c r="D2223" t="s">
        <v>2314</v>
      </c>
      <c r="E2223">
        <v>81.03</v>
      </c>
      <c r="G2223">
        <v>0</v>
      </c>
      <c r="H2223" t="s">
        <v>3085</v>
      </c>
      <c r="I2223">
        <v>81.03</v>
      </c>
      <c r="J2223" t="s">
        <v>34</v>
      </c>
      <c r="K2223">
        <v>48.605739999999997</v>
      </c>
      <c r="L2223">
        <v>-118.07497100000001</v>
      </c>
      <c r="M2223" t="s">
        <v>3086</v>
      </c>
      <c r="N2223" t="s">
        <v>1517</v>
      </c>
      <c r="O2223" t="s">
        <v>3087</v>
      </c>
      <c r="P2223">
        <v>123</v>
      </c>
      <c r="Q2223">
        <v>1708</v>
      </c>
      <c r="R2223">
        <v>1708</v>
      </c>
      <c r="S2223">
        <v>1708</v>
      </c>
      <c r="T2223">
        <v>1708</v>
      </c>
      <c r="W2223">
        <v>9999</v>
      </c>
      <c r="X2223" t="s">
        <v>38</v>
      </c>
      <c r="Y2223">
        <v>1</v>
      </c>
      <c r="Z2223">
        <f>ROUND(Table_hqolymsql14p_BridgeInventoryLocation_BRIDGEUNDERLOCATIONS[[#This Row],[VCMIN]] / 100, 0) * 12 + MOD(Table_hqolymsql14p_BridgeInventoryLocation_BRIDGEUNDERLOCATIONS[[#This Row],[VCMIN]], 100)</f>
        <v>212</v>
      </c>
      <c r="AA2223">
        <f>Table_hqolymsql14p_BridgeInventoryLocation_BRIDGEUNDERLOCATIONS[[#This Row],[VCMIN_Inches]]-3</f>
        <v>209</v>
      </c>
      <c r="AB2223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2224" spans="1:28" x14ac:dyDescent="0.3">
      <c r="A2224">
        <v>2223</v>
      </c>
      <c r="B2224" t="s">
        <v>1014</v>
      </c>
      <c r="C2224" t="s">
        <v>1015</v>
      </c>
      <c r="D2224" t="s">
        <v>2314</v>
      </c>
      <c r="E2224">
        <v>2.85</v>
      </c>
      <c r="G2224">
        <v>0</v>
      </c>
      <c r="H2224" t="s">
        <v>2894</v>
      </c>
      <c r="I2224">
        <v>168.14</v>
      </c>
      <c r="J2224" t="s">
        <v>34</v>
      </c>
      <c r="K2224">
        <v>47.643197000000001</v>
      </c>
      <c r="L2224">
        <v>-122.322796</v>
      </c>
      <c r="M2224" t="s">
        <v>5058</v>
      </c>
      <c r="N2224" t="s">
        <v>1017</v>
      </c>
      <c r="O2224" t="s">
        <v>113</v>
      </c>
      <c r="P2224">
        <v>267</v>
      </c>
      <c r="Q2224">
        <v>1803</v>
      </c>
      <c r="R2224">
        <v>1609</v>
      </c>
      <c r="S2224">
        <v>1803</v>
      </c>
      <c r="T2224">
        <v>1609</v>
      </c>
      <c r="W2224">
        <v>9999</v>
      </c>
      <c r="X2224" t="s">
        <v>239</v>
      </c>
      <c r="Y2224">
        <v>1</v>
      </c>
      <c r="Z2224">
        <f>ROUND(Table_hqolymsql14p_BridgeInventoryLocation_BRIDGEUNDERLOCATIONS[[#This Row],[VCMIN]] / 100, 0) * 12 + MOD(Table_hqolymsql14p_BridgeInventoryLocation_BRIDGEUNDERLOCATIONS[[#This Row],[VCMIN]], 100)</f>
        <v>201</v>
      </c>
      <c r="AA2224">
        <f>Table_hqolymsql14p_BridgeInventoryLocation_BRIDGEUNDERLOCATIONS[[#This Row],[VCMIN_Inches]]-3</f>
        <v>198</v>
      </c>
      <c r="AB2224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225" spans="1:28" x14ac:dyDescent="0.3">
      <c r="A2225">
        <v>2224</v>
      </c>
      <c r="B2225" t="s">
        <v>5059</v>
      </c>
      <c r="C2225" t="s">
        <v>5060</v>
      </c>
      <c r="D2225" t="s">
        <v>2314</v>
      </c>
      <c r="E2225">
        <v>0</v>
      </c>
      <c r="G2225">
        <v>0</v>
      </c>
      <c r="H2225" t="s">
        <v>145</v>
      </c>
      <c r="I2225">
        <v>0</v>
      </c>
      <c r="J2225" t="s">
        <v>34</v>
      </c>
      <c r="K2225">
        <v>47.976716000000003</v>
      </c>
      <c r="L2225">
        <v>-122.190397</v>
      </c>
      <c r="M2225" t="s">
        <v>328</v>
      </c>
      <c r="N2225" t="s">
        <v>113</v>
      </c>
      <c r="O2225" t="s">
        <v>5061</v>
      </c>
      <c r="P2225">
        <v>96</v>
      </c>
      <c r="Q2225">
        <v>1910</v>
      </c>
      <c r="R2225">
        <v>1811</v>
      </c>
      <c r="S2225">
        <v>1910</v>
      </c>
      <c r="T2225">
        <v>1811</v>
      </c>
      <c r="W2225">
        <v>9999</v>
      </c>
      <c r="X2225" t="s">
        <v>38</v>
      </c>
      <c r="Y2225">
        <v>1</v>
      </c>
      <c r="Z2225">
        <f>ROUND(Table_hqolymsql14p_BridgeInventoryLocation_BRIDGEUNDERLOCATIONS[[#This Row],[VCMIN]] / 100, 0) * 12 + MOD(Table_hqolymsql14p_BridgeInventoryLocation_BRIDGEUNDERLOCATIONS[[#This Row],[VCMIN]], 100)</f>
        <v>227</v>
      </c>
      <c r="AA2225">
        <f>Table_hqolymsql14p_BridgeInventoryLocation_BRIDGEUNDERLOCATIONS[[#This Row],[VCMIN_Inches]]-3</f>
        <v>224</v>
      </c>
      <c r="AB2225">
        <f>(TRUNC((Table_hqolymsql14p_BridgeInventoryLocation_BRIDGEUNDERLOCATIONS[[#This Row],[Reported Inches]]/12))*100) + MOD(Table_hqolymsql14p_BridgeInventoryLocation_BRIDGEUNDERLOCATIONS[[#This Row],[Reported Inches]], 12)</f>
        <v>1808</v>
      </c>
    </row>
    <row r="2226" spans="1:28" x14ac:dyDescent="0.3">
      <c r="A2226">
        <v>2225</v>
      </c>
      <c r="B2226" t="s">
        <v>2034</v>
      </c>
      <c r="C2226" t="s">
        <v>2035</v>
      </c>
      <c r="D2226" t="s">
        <v>2314</v>
      </c>
      <c r="E2226">
        <v>1.1479999999999999</v>
      </c>
      <c r="G2226">
        <v>0</v>
      </c>
      <c r="H2226" t="s">
        <v>4252</v>
      </c>
      <c r="I2226">
        <v>1.1499999999999999</v>
      </c>
      <c r="J2226" t="s">
        <v>34</v>
      </c>
      <c r="K2226">
        <v>47.593328999999997</v>
      </c>
      <c r="L2226">
        <v>-122.32115899999999</v>
      </c>
      <c r="M2226" t="s">
        <v>5062</v>
      </c>
      <c r="N2226" t="s">
        <v>987</v>
      </c>
      <c r="O2226" t="s">
        <v>113</v>
      </c>
      <c r="P2226">
        <v>1245</v>
      </c>
      <c r="Q2226">
        <v>1804</v>
      </c>
      <c r="R2226">
        <v>1710</v>
      </c>
      <c r="U2226">
        <v>1804</v>
      </c>
      <c r="V2226">
        <v>1710</v>
      </c>
      <c r="W2226">
        <v>9999</v>
      </c>
      <c r="X2226" t="s">
        <v>239</v>
      </c>
      <c r="Y2226">
        <v>1</v>
      </c>
      <c r="Z2226">
        <f>ROUND(Table_hqolymsql14p_BridgeInventoryLocation_BRIDGEUNDERLOCATIONS[[#This Row],[VCMIN]] / 100, 0) * 12 + MOD(Table_hqolymsql14p_BridgeInventoryLocation_BRIDGEUNDERLOCATIONS[[#This Row],[VCMIN]], 100)</f>
        <v>214</v>
      </c>
      <c r="AA2226">
        <f>Table_hqolymsql14p_BridgeInventoryLocation_BRIDGEUNDERLOCATIONS[[#This Row],[VCMIN_Inches]]-3</f>
        <v>211</v>
      </c>
      <c r="AB2226">
        <f>(TRUNC((Table_hqolymsql14p_BridgeInventoryLocation_BRIDGEUNDERLOCATIONS[[#This Row],[Reported Inches]]/12))*100) + MOD(Table_hqolymsql14p_BridgeInventoryLocation_BRIDGEUNDERLOCATIONS[[#This Row],[Reported Inches]], 12)</f>
        <v>1707</v>
      </c>
    </row>
    <row r="2227" spans="1:28" x14ac:dyDescent="0.3">
      <c r="A2227">
        <v>2226</v>
      </c>
      <c r="B2227" t="s">
        <v>5063</v>
      </c>
      <c r="C2227" t="s">
        <v>5064</v>
      </c>
      <c r="D2227" t="s">
        <v>2314</v>
      </c>
      <c r="E2227">
        <v>4.45</v>
      </c>
      <c r="G2227">
        <v>0</v>
      </c>
      <c r="H2227" t="s">
        <v>5065</v>
      </c>
      <c r="I2227">
        <v>4.45</v>
      </c>
      <c r="J2227" t="s">
        <v>34</v>
      </c>
      <c r="K2227">
        <v>48.065193000000001</v>
      </c>
      <c r="L2227">
        <v>-117.65011800000001</v>
      </c>
      <c r="M2227" t="s">
        <v>5066</v>
      </c>
      <c r="N2227" t="s">
        <v>5067</v>
      </c>
      <c r="O2227" t="s">
        <v>5068</v>
      </c>
      <c r="P2227">
        <v>126</v>
      </c>
      <c r="Q2227">
        <v>1410</v>
      </c>
      <c r="R2227">
        <v>1404</v>
      </c>
      <c r="S2227">
        <v>1410</v>
      </c>
      <c r="T2227">
        <v>1404</v>
      </c>
      <c r="W2227">
        <v>9999</v>
      </c>
      <c r="X2227" t="s">
        <v>38</v>
      </c>
      <c r="Y2227">
        <v>1</v>
      </c>
      <c r="Z2227">
        <f>ROUND(Table_hqolymsql14p_BridgeInventoryLocation_BRIDGEUNDERLOCATIONS[[#This Row],[VCMIN]] / 100, 0) * 12 + MOD(Table_hqolymsql14p_BridgeInventoryLocation_BRIDGEUNDERLOCATIONS[[#This Row],[VCMIN]], 100)</f>
        <v>172</v>
      </c>
      <c r="AA2227">
        <f>Table_hqolymsql14p_BridgeInventoryLocation_BRIDGEUNDERLOCATIONS[[#This Row],[VCMIN_Inches]]-3</f>
        <v>169</v>
      </c>
      <c r="AB2227">
        <f>(TRUNC((Table_hqolymsql14p_BridgeInventoryLocation_BRIDGEUNDERLOCATIONS[[#This Row],[Reported Inches]]/12))*100) + MOD(Table_hqolymsql14p_BridgeInventoryLocation_BRIDGEUNDERLOCATIONS[[#This Row],[Reported Inches]], 12)</f>
        <v>1401</v>
      </c>
    </row>
    <row r="2228" spans="1:28" x14ac:dyDescent="0.3">
      <c r="A2228">
        <v>2227</v>
      </c>
      <c r="B2228" t="s">
        <v>5069</v>
      </c>
      <c r="C2228" t="s">
        <v>5070</v>
      </c>
      <c r="D2228" t="s">
        <v>2314</v>
      </c>
      <c r="E2228">
        <v>5.2999999999999999E-2</v>
      </c>
      <c r="G2228">
        <v>0</v>
      </c>
      <c r="H2228" t="s">
        <v>3410</v>
      </c>
      <c r="I2228">
        <v>0.05</v>
      </c>
      <c r="J2228" t="s">
        <v>34</v>
      </c>
      <c r="K2228">
        <v>47.229315</v>
      </c>
      <c r="L2228">
        <v>-122.462377</v>
      </c>
      <c r="M2228" t="s">
        <v>4925</v>
      </c>
      <c r="N2228" t="s">
        <v>113</v>
      </c>
      <c r="O2228" t="s">
        <v>5071</v>
      </c>
      <c r="P2228">
        <v>195</v>
      </c>
      <c r="Q2228">
        <v>1509</v>
      </c>
      <c r="R2228">
        <v>1408</v>
      </c>
      <c r="U2228">
        <v>1509</v>
      </c>
      <c r="V2228">
        <v>1408</v>
      </c>
      <c r="W2228">
        <v>9999</v>
      </c>
      <c r="X2228" t="s">
        <v>38</v>
      </c>
      <c r="Y2228">
        <v>1</v>
      </c>
      <c r="Z2228">
        <f>ROUND(Table_hqolymsql14p_BridgeInventoryLocation_BRIDGEUNDERLOCATIONS[[#This Row],[VCMIN]] / 100, 0) * 12 + MOD(Table_hqolymsql14p_BridgeInventoryLocation_BRIDGEUNDERLOCATIONS[[#This Row],[VCMIN]], 100)</f>
        <v>176</v>
      </c>
      <c r="AA2228">
        <f>Table_hqolymsql14p_BridgeInventoryLocation_BRIDGEUNDERLOCATIONS[[#This Row],[VCMIN_Inches]]-3</f>
        <v>173</v>
      </c>
      <c r="AB2228">
        <f>(TRUNC((Table_hqolymsql14p_BridgeInventoryLocation_BRIDGEUNDERLOCATIONS[[#This Row],[Reported Inches]]/12))*100) + MOD(Table_hqolymsql14p_BridgeInventoryLocation_BRIDGEUNDERLOCATIONS[[#This Row],[Reported Inches]], 12)</f>
        <v>1405</v>
      </c>
    </row>
    <row r="2229" spans="1:28" x14ac:dyDescent="0.3">
      <c r="A2229">
        <v>2228</v>
      </c>
      <c r="B2229" t="s">
        <v>719</v>
      </c>
      <c r="C2229" t="s">
        <v>720</v>
      </c>
      <c r="D2229" t="s">
        <v>2314</v>
      </c>
      <c r="E2229">
        <v>23.95</v>
      </c>
      <c r="G2229">
        <v>0</v>
      </c>
      <c r="H2229" t="s">
        <v>229</v>
      </c>
      <c r="I2229">
        <v>22.63</v>
      </c>
      <c r="J2229" t="s">
        <v>34</v>
      </c>
      <c r="K2229">
        <v>47.415536000000003</v>
      </c>
      <c r="L2229">
        <v>-122.220696</v>
      </c>
      <c r="M2229" t="s">
        <v>721</v>
      </c>
      <c r="N2229" t="s">
        <v>722</v>
      </c>
      <c r="O2229" t="s">
        <v>723</v>
      </c>
      <c r="P2229">
        <v>246</v>
      </c>
      <c r="Q2229">
        <v>1703</v>
      </c>
      <c r="R2229">
        <v>1703</v>
      </c>
      <c r="S2229">
        <v>1703</v>
      </c>
      <c r="T2229">
        <v>1703</v>
      </c>
      <c r="U2229">
        <v>1703</v>
      </c>
      <c r="V2229">
        <v>1703</v>
      </c>
      <c r="W2229">
        <v>9999</v>
      </c>
      <c r="X2229" t="s">
        <v>38</v>
      </c>
      <c r="Y2229">
        <v>1</v>
      </c>
      <c r="Z2229">
        <f>ROUND(Table_hqolymsql14p_BridgeInventoryLocation_BRIDGEUNDERLOCATIONS[[#This Row],[VCMIN]] / 100, 0) * 12 + MOD(Table_hqolymsql14p_BridgeInventoryLocation_BRIDGEUNDERLOCATIONS[[#This Row],[VCMIN]], 100)</f>
        <v>207</v>
      </c>
      <c r="AA2229">
        <f>Table_hqolymsql14p_BridgeInventoryLocation_BRIDGEUNDERLOCATIONS[[#This Row],[VCMIN_Inches]]-3</f>
        <v>204</v>
      </c>
      <c r="AB2229">
        <f>(TRUNC((Table_hqolymsql14p_BridgeInventoryLocation_BRIDGEUNDERLOCATIONS[[#This Row],[Reported Inches]]/12))*100) + MOD(Table_hqolymsql14p_BridgeInventoryLocation_BRIDGEUNDERLOCATIONS[[#This Row],[Reported Inches]], 12)</f>
        <v>1700</v>
      </c>
    </row>
    <row r="2230" spans="1:28" x14ac:dyDescent="0.3">
      <c r="A2230">
        <v>2229</v>
      </c>
      <c r="B2230" t="s">
        <v>233</v>
      </c>
      <c r="C2230" t="s">
        <v>234</v>
      </c>
      <c r="D2230" t="s">
        <v>2314</v>
      </c>
      <c r="E2230">
        <v>41.31</v>
      </c>
      <c r="G2230">
        <v>0</v>
      </c>
      <c r="H2230" t="s">
        <v>235</v>
      </c>
      <c r="I2230">
        <v>43.17</v>
      </c>
      <c r="J2230" t="s">
        <v>34</v>
      </c>
      <c r="K2230">
        <v>46.216906000000002</v>
      </c>
      <c r="L2230">
        <v>-119.138047</v>
      </c>
      <c r="M2230" t="s">
        <v>5072</v>
      </c>
      <c r="N2230" t="s">
        <v>237</v>
      </c>
      <c r="O2230" t="s">
        <v>238</v>
      </c>
      <c r="P2230">
        <v>72</v>
      </c>
      <c r="Q2230">
        <v>1601</v>
      </c>
      <c r="R2230">
        <v>1601</v>
      </c>
      <c r="S2230">
        <v>1601</v>
      </c>
      <c r="T2230">
        <v>1601</v>
      </c>
      <c r="W2230">
        <v>9999</v>
      </c>
      <c r="X2230" t="s">
        <v>38</v>
      </c>
      <c r="Y2230">
        <v>1</v>
      </c>
      <c r="Z2230">
        <f>ROUND(Table_hqolymsql14p_BridgeInventoryLocation_BRIDGEUNDERLOCATIONS[[#This Row],[VCMIN]] / 100, 0) * 12 + MOD(Table_hqolymsql14p_BridgeInventoryLocation_BRIDGEUNDERLOCATIONS[[#This Row],[VCMIN]], 100)</f>
        <v>193</v>
      </c>
      <c r="AA2230">
        <f>Table_hqolymsql14p_BridgeInventoryLocation_BRIDGEUNDERLOCATIONS[[#This Row],[VCMIN_Inches]]-3</f>
        <v>190</v>
      </c>
      <c r="AB2230">
        <f>(TRUNC((Table_hqolymsql14p_BridgeInventoryLocation_BRIDGEUNDERLOCATIONS[[#This Row],[Reported Inches]]/12))*100) + MOD(Table_hqolymsql14p_BridgeInventoryLocation_BRIDGEUNDERLOCATIONS[[#This Row],[Reported Inches]], 12)</f>
        <v>1510</v>
      </c>
    </row>
    <row r="2231" spans="1:28" x14ac:dyDescent="0.3">
      <c r="A2231">
        <v>2230</v>
      </c>
      <c r="B2231" t="s">
        <v>2984</v>
      </c>
      <c r="C2231" t="s">
        <v>2985</v>
      </c>
      <c r="D2231" t="s">
        <v>2314</v>
      </c>
      <c r="E2231">
        <v>173.89</v>
      </c>
      <c r="G2231">
        <v>0</v>
      </c>
      <c r="H2231" t="s">
        <v>110</v>
      </c>
      <c r="I2231">
        <v>173.83</v>
      </c>
      <c r="J2231" t="s">
        <v>34</v>
      </c>
      <c r="K2231">
        <v>47.723132999999997</v>
      </c>
      <c r="L2231">
        <v>-122.324215</v>
      </c>
      <c r="M2231" t="s">
        <v>2986</v>
      </c>
      <c r="N2231" t="s">
        <v>2987</v>
      </c>
      <c r="O2231" t="s">
        <v>113</v>
      </c>
      <c r="P2231">
        <v>240</v>
      </c>
      <c r="Q2231">
        <v>1611</v>
      </c>
      <c r="R2231">
        <v>1606</v>
      </c>
      <c r="S2231">
        <v>1611</v>
      </c>
      <c r="T2231">
        <v>1606</v>
      </c>
      <c r="U2231">
        <v>1706</v>
      </c>
      <c r="V2231">
        <v>1702</v>
      </c>
      <c r="W2231">
        <v>9999</v>
      </c>
      <c r="X2231" t="s">
        <v>38</v>
      </c>
      <c r="Y2231">
        <v>1</v>
      </c>
      <c r="Z2231">
        <f>ROUND(Table_hqolymsql14p_BridgeInventoryLocation_BRIDGEUNDERLOCATIONS[[#This Row],[VCMIN]] / 100, 0) * 12 + MOD(Table_hqolymsql14p_BridgeInventoryLocation_BRIDGEUNDERLOCATIONS[[#This Row],[VCMIN]], 100)</f>
        <v>198</v>
      </c>
      <c r="AA2231">
        <f>Table_hqolymsql14p_BridgeInventoryLocation_BRIDGEUNDERLOCATIONS[[#This Row],[VCMIN_Inches]]-3</f>
        <v>195</v>
      </c>
      <c r="AB2231">
        <f>(TRUNC((Table_hqolymsql14p_BridgeInventoryLocation_BRIDGEUNDERLOCATIONS[[#This Row],[Reported Inches]]/12))*100) + MOD(Table_hqolymsql14p_BridgeInventoryLocation_BRIDGEUNDERLOCATIONS[[#This Row],[Reported Inches]], 12)</f>
        <v>1603</v>
      </c>
    </row>
    <row r="2232" spans="1:28" x14ac:dyDescent="0.3">
      <c r="A2232">
        <v>2231</v>
      </c>
      <c r="B2232" t="s">
        <v>5073</v>
      </c>
      <c r="C2232" t="s">
        <v>5074</v>
      </c>
      <c r="D2232" t="s">
        <v>2314</v>
      </c>
      <c r="E2232">
        <v>62.71</v>
      </c>
      <c r="G2232">
        <v>0</v>
      </c>
      <c r="H2232" t="s">
        <v>4329</v>
      </c>
      <c r="I2232">
        <v>62.83</v>
      </c>
      <c r="J2232" t="s">
        <v>34</v>
      </c>
      <c r="K2232">
        <v>47.116903999999998</v>
      </c>
      <c r="L2232">
        <v>-118.365661</v>
      </c>
      <c r="M2232" t="s">
        <v>4330</v>
      </c>
      <c r="N2232" t="s">
        <v>37</v>
      </c>
      <c r="O2232" t="s">
        <v>4331</v>
      </c>
      <c r="P2232">
        <v>169</v>
      </c>
      <c r="Q2232">
        <v>1803</v>
      </c>
      <c r="R2232">
        <v>1803</v>
      </c>
      <c r="S2232">
        <v>1803</v>
      </c>
      <c r="T2232">
        <v>1803</v>
      </c>
      <c r="W2232">
        <v>9999</v>
      </c>
      <c r="X2232" t="s">
        <v>38</v>
      </c>
      <c r="Y2232">
        <v>1</v>
      </c>
      <c r="Z2232">
        <f>ROUND(Table_hqolymsql14p_BridgeInventoryLocation_BRIDGEUNDERLOCATIONS[[#This Row],[VCMIN]] / 100, 0) * 12 + MOD(Table_hqolymsql14p_BridgeInventoryLocation_BRIDGEUNDERLOCATIONS[[#This Row],[VCMIN]], 100)</f>
        <v>219</v>
      </c>
      <c r="AA2232">
        <f>Table_hqolymsql14p_BridgeInventoryLocation_BRIDGEUNDERLOCATIONS[[#This Row],[VCMIN_Inches]]-3</f>
        <v>216</v>
      </c>
      <c r="AB2232">
        <f>(TRUNC((Table_hqolymsql14p_BridgeInventoryLocation_BRIDGEUNDERLOCATIONS[[#This Row],[Reported Inches]]/12))*100) + MOD(Table_hqolymsql14p_BridgeInventoryLocation_BRIDGEUNDERLOCATIONS[[#This Row],[Reported Inches]], 12)</f>
        <v>1800</v>
      </c>
    </row>
    <row r="2233" spans="1:28" x14ac:dyDescent="0.3">
      <c r="A2233">
        <v>2232</v>
      </c>
      <c r="B2233" t="s">
        <v>180</v>
      </c>
      <c r="C2233" t="s">
        <v>181</v>
      </c>
      <c r="D2233" t="s">
        <v>2314</v>
      </c>
      <c r="E2233">
        <v>8.8999999999999996E-2</v>
      </c>
      <c r="G2233">
        <v>0</v>
      </c>
      <c r="H2233" t="s">
        <v>4486</v>
      </c>
      <c r="I2233">
        <v>0.09</v>
      </c>
      <c r="J2233" t="s">
        <v>34</v>
      </c>
      <c r="K2233">
        <v>47.571435000000001</v>
      </c>
      <c r="L2233">
        <v>-122.32140800000001</v>
      </c>
      <c r="M2233" t="s">
        <v>5075</v>
      </c>
      <c r="N2233" t="s">
        <v>70</v>
      </c>
      <c r="O2233" t="s">
        <v>183</v>
      </c>
      <c r="P2233">
        <v>1664</v>
      </c>
      <c r="Q2233">
        <v>1707</v>
      </c>
      <c r="R2233">
        <v>1700</v>
      </c>
      <c r="S2233">
        <v>1707</v>
      </c>
      <c r="T2233">
        <v>1700</v>
      </c>
      <c r="W2233">
        <v>9999</v>
      </c>
      <c r="X2233" t="s">
        <v>239</v>
      </c>
      <c r="Y2233">
        <v>1</v>
      </c>
      <c r="Z2233">
        <f>ROUND(Table_hqolymsql14p_BridgeInventoryLocation_BRIDGEUNDERLOCATIONS[[#This Row],[VCMIN]] / 100, 0) * 12 + MOD(Table_hqolymsql14p_BridgeInventoryLocation_BRIDGEUNDERLOCATIONS[[#This Row],[VCMIN]], 100)</f>
        <v>204</v>
      </c>
      <c r="AA2233">
        <f>Table_hqolymsql14p_BridgeInventoryLocation_BRIDGEUNDERLOCATIONS[[#This Row],[VCMIN_Inches]]-3</f>
        <v>201</v>
      </c>
      <c r="AB2233">
        <f>(TRUNC((Table_hqolymsql14p_BridgeInventoryLocation_BRIDGEUNDERLOCATIONS[[#This Row],[Reported Inches]]/12))*100) + MOD(Table_hqolymsql14p_BridgeInventoryLocation_BRIDGEUNDERLOCATIONS[[#This Row],[Reported Inches]], 12)</f>
        <v>1609</v>
      </c>
    </row>
    <row r="2234" spans="1:28" x14ac:dyDescent="0.3">
      <c r="A2234">
        <v>2233</v>
      </c>
      <c r="B2234" t="s">
        <v>1039</v>
      </c>
      <c r="C2234" t="s">
        <v>1040</v>
      </c>
      <c r="D2234" t="s">
        <v>2314</v>
      </c>
      <c r="E2234">
        <v>275.60000000000002</v>
      </c>
      <c r="G2234">
        <v>0</v>
      </c>
      <c r="H2234" t="s">
        <v>110</v>
      </c>
      <c r="I2234">
        <v>275.54000000000002</v>
      </c>
      <c r="J2234" t="s">
        <v>34</v>
      </c>
      <c r="K2234">
        <v>48.991121</v>
      </c>
      <c r="L2234">
        <v>-122.74171</v>
      </c>
      <c r="M2234" t="s">
        <v>1041</v>
      </c>
      <c r="N2234" t="s">
        <v>1042</v>
      </c>
      <c r="O2234" t="s">
        <v>113</v>
      </c>
      <c r="P2234">
        <v>303</v>
      </c>
      <c r="Q2234">
        <v>1701</v>
      </c>
      <c r="R2234">
        <v>1611</v>
      </c>
      <c r="S2234">
        <v>1701</v>
      </c>
      <c r="T2234">
        <v>1611</v>
      </c>
      <c r="U2234">
        <v>1705</v>
      </c>
      <c r="V2234">
        <v>1702</v>
      </c>
      <c r="W2234">
        <v>9999</v>
      </c>
      <c r="X2234" t="s">
        <v>38</v>
      </c>
      <c r="Y2234">
        <v>1</v>
      </c>
      <c r="Z2234">
        <f>ROUND(Table_hqolymsql14p_BridgeInventoryLocation_BRIDGEUNDERLOCATIONS[[#This Row],[VCMIN]] / 100, 0) * 12 + MOD(Table_hqolymsql14p_BridgeInventoryLocation_BRIDGEUNDERLOCATIONS[[#This Row],[VCMIN]], 100)</f>
        <v>203</v>
      </c>
      <c r="AA2234">
        <f>Table_hqolymsql14p_BridgeInventoryLocation_BRIDGEUNDERLOCATIONS[[#This Row],[VCMIN_Inches]]-3</f>
        <v>200</v>
      </c>
      <c r="AB2234">
        <f>(TRUNC((Table_hqolymsql14p_BridgeInventoryLocation_BRIDGEUNDERLOCATIONS[[#This Row],[Reported Inches]]/12))*100) + MOD(Table_hqolymsql14p_BridgeInventoryLocation_BRIDGEUNDERLOCATIONS[[#This Row],[Reported Inches]], 12)</f>
        <v>1608</v>
      </c>
    </row>
    <row r="2235" spans="1:28" x14ac:dyDescent="0.3">
      <c r="A2235">
        <v>2234</v>
      </c>
      <c r="B2235" t="s">
        <v>1760</v>
      </c>
      <c r="C2235" t="s">
        <v>1761</v>
      </c>
      <c r="D2235" t="s">
        <v>2314</v>
      </c>
      <c r="E2235">
        <v>0.17</v>
      </c>
      <c r="G2235">
        <v>0</v>
      </c>
      <c r="H2235" t="s">
        <v>5076</v>
      </c>
      <c r="I2235">
        <v>0.17</v>
      </c>
      <c r="J2235" t="s">
        <v>34</v>
      </c>
      <c r="K2235">
        <v>48.847059999999999</v>
      </c>
      <c r="L2235">
        <v>-122.57566</v>
      </c>
      <c r="M2235" t="s">
        <v>5077</v>
      </c>
      <c r="N2235" t="s">
        <v>477</v>
      </c>
      <c r="O2235" t="s">
        <v>113</v>
      </c>
      <c r="P2235">
        <v>265</v>
      </c>
      <c r="Q2235">
        <v>1610</v>
      </c>
      <c r="R2235">
        <v>1610</v>
      </c>
      <c r="S2235">
        <v>1610</v>
      </c>
      <c r="T2235">
        <v>1610</v>
      </c>
      <c r="W2235">
        <v>9999</v>
      </c>
      <c r="X2235" t="s">
        <v>89</v>
      </c>
      <c r="Y2235">
        <v>1</v>
      </c>
      <c r="Z2235">
        <f>ROUND(Table_hqolymsql14p_BridgeInventoryLocation_BRIDGEUNDERLOCATIONS[[#This Row],[VCMIN]] / 100, 0) * 12 + MOD(Table_hqolymsql14p_BridgeInventoryLocation_BRIDGEUNDERLOCATIONS[[#This Row],[VCMIN]], 100)</f>
        <v>202</v>
      </c>
      <c r="AA2235">
        <f>Table_hqolymsql14p_BridgeInventoryLocation_BRIDGEUNDERLOCATIONS[[#This Row],[VCMIN_Inches]]-3</f>
        <v>199</v>
      </c>
      <c r="AB2235">
        <f>(TRUNC((Table_hqolymsql14p_BridgeInventoryLocation_BRIDGEUNDERLOCATIONS[[#This Row],[Reported Inches]]/12))*100) + MOD(Table_hqolymsql14p_BridgeInventoryLocation_BRIDGEUNDERLOCATIONS[[#This Row],[Reported Inches]], 12)</f>
        <v>1607</v>
      </c>
    </row>
    <row r="2236" spans="1:28" x14ac:dyDescent="0.3">
      <c r="A2236">
        <v>2235</v>
      </c>
      <c r="B2236" t="s">
        <v>5078</v>
      </c>
      <c r="C2236" t="s">
        <v>5079</v>
      </c>
      <c r="D2236" t="s">
        <v>2314</v>
      </c>
      <c r="E2236">
        <v>28.41</v>
      </c>
      <c r="G2236">
        <v>0</v>
      </c>
      <c r="H2236" t="s">
        <v>45</v>
      </c>
      <c r="I2236">
        <v>27.91</v>
      </c>
      <c r="J2236" t="s">
        <v>34</v>
      </c>
      <c r="K2236">
        <v>47.509031</v>
      </c>
      <c r="L2236">
        <v>-121.883577</v>
      </c>
      <c r="M2236" t="s">
        <v>2681</v>
      </c>
      <c r="N2236" t="s">
        <v>37</v>
      </c>
      <c r="O2236" t="s">
        <v>48</v>
      </c>
      <c r="P2236">
        <v>158</v>
      </c>
      <c r="Q2236">
        <v>1609</v>
      </c>
      <c r="R2236">
        <v>1609</v>
      </c>
      <c r="S2236">
        <v>1609</v>
      </c>
      <c r="T2236">
        <v>1609</v>
      </c>
      <c r="W2236">
        <v>9999</v>
      </c>
      <c r="X2236" t="s">
        <v>38</v>
      </c>
      <c r="Y2236">
        <v>1</v>
      </c>
      <c r="Z2236">
        <f>ROUND(Table_hqolymsql14p_BridgeInventoryLocation_BRIDGEUNDERLOCATIONS[[#This Row],[VCMIN]] / 100, 0) * 12 + MOD(Table_hqolymsql14p_BridgeInventoryLocation_BRIDGEUNDERLOCATIONS[[#This Row],[VCMIN]], 100)</f>
        <v>201</v>
      </c>
      <c r="AA2236">
        <f>Table_hqolymsql14p_BridgeInventoryLocation_BRIDGEUNDERLOCATIONS[[#This Row],[VCMIN_Inches]]-3</f>
        <v>198</v>
      </c>
      <c r="AB2236">
        <f>(TRUNC((Table_hqolymsql14p_BridgeInventoryLocation_BRIDGEUNDERLOCATIONS[[#This Row],[Reported Inches]]/12))*100) + MOD(Table_hqolymsql14p_BridgeInventoryLocation_BRIDGEUNDERLOCATIONS[[#This Row],[Reported Inches]], 12)</f>
        <v>1606</v>
      </c>
    </row>
    <row r="2237" spans="1:28" x14ac:dyDescent="0.3">
      <c r="A2237">
        <v>2236</v>
      </c>
      <c r="B2237" t="s">
        <v>5080</v>
      </c>
      <c r="C2237" t="s">
        <v>5081</v>
      </c>
      <c r="D2237" t="s">
        <v>2314</v>
      </c>
      <c r="E2237">
        <v>76.656999999999996</v>
      </c>
      <c r="G2237">
        <v>0</v>
      </c>
      <c r="H2237" t="s">
        <v>296</v>
      </c>
      <c r="I2237">
        <v>76.77</v>
      </c>
      <c r="J2237" t="s">
        <v>34</v>
      </c>
      <c r="K2237">
        <v>45.687916999999999</v>
      </c>
      <c r="L2237">
        <v>-121.275875</v>
      </c>
      <c r="M2237" t="s">
        <v>5082</v>
      </c>
      <c r="N2237" t="s">
        <v>298</v>
      </c>
      <c r="O2237" t="s">
        <v>2912</v>
      </c>
      <c r="P2237">
        <v>389</v>
      </c>
      <c r="Q2237">
        <v>1307</v>
      </c>
      <c r="R2237">
        <v>1306</v>
      </c>
      <c r="S2237">
        <v>1307</v>
      </c>
      <c r="T2237">
        <v>1306</v>
      </c>
      <c r="W2237">
        <v>9999</v>
      </c>
      <c r="X2237" t="s">
        <v>38</v>
      </c>
      <c r="Y2237">
        <v>1</v>
      </c>
      <c r="Z2237">
        <f>ROUND(Table_hqolymsql14p_BridgeInventoryLocation_BRIDGEUNDERLOCATIONS[[#This Row],[VCMIN]] / 100, 0) * 12 + MOD(Table_hqolymsql14p_BridgeInventoryLocation_BRIDGEUNDERLOCATIONS[[#This Row],[VCMIN]], 100)</f>
        <v>162</v>
      </c>
      <c r="AA2237">
        <f>Table_hqolymsql14p_BridgeInventoryLocation_BRIDGEUNDERLOCATIONS[[#This Row],[VCMIN_Inches]]-3</f>
        <v>159</v>
      </c>
      <c r="AB2237">
        <f>(TRUNC((Table_hqolymsql14p_BridgeInventoryLocation_BRIDGEUNDERLOCATIONS[[#This Row],[Reported Inches]]/12))*100) + MOD(Table_hqolymsql14p_BridgeInventoryLocation_BRIDGEUNDERLOCATIONS[[#This Row],[Reported Inches]], 12)</f>
        <v>1303</v>
      </c>
    </row>
    <row r="2238" spans="1:28" x14ac:dyDescent="0.3">
      <c r="A2238">
        <v>2237</v>
      </c>
      <c r="B2238" t="s">
        <v>5083</v>
      </c>
      <c r="C2238" t="s">
        <v>5084</v>
      </c>
      <c r="D2238" t="s">
        <v>2314</v>
      </c>
      <c r="E2238">
        <v>0.33</v>
      </c>
      <c r="G2238">
        <v>0</v>
      </c>
      <c r="H2238" t="s">
        <v>2829</v>
      </c>
      <c r="I2238">
        <v>0.33</v>
      </c>
      <c r="J2238" t="s">
        <v>34</v>
      </c>
      <c r="K2238">
        <v>47.617120999999997</v>
      </c>
      <c r="L2238">
        <v>-122.329251</v>
      </c>
      <c r="M2238" t="s">
        <v>5085</v>
      </c>
      <c r="N2238" t="s">
        <v>5086</v>
      </c>
      <c r="O2238" t="s">
        <v>5087</v>
      </c>
      <c r="P2238">
        <v>61</v>
      </c>
      <c r="Q2238">
        <v>1500</v>
      </c>
      <c r="R2238">
        <v>1500</v>
      </c>
      <c r="S2238">
        <v>1500</v>
      </c>
      <c r="T2238">
        <v>1500</v>
      </c>
      <c r="W2238">
        <v>9999</v>
      </c>
      <c r="X2238" t="s">
        <v>38</v>
      </c>
      <c r="Y2238">
        <v>1</v>
      </c>
      <c r="Z2238">
        <f>ROUND(Table_hqolymsql14p_BridgeInventoryLocation_BRIDGEUNDERLOCATIONS[[#This Row],[VCMIN]] / 100, 0) * 12 + MOD(Table_hqolymsql14p_BridgeInventoryLocation_BRIDGEUNDERLOCATIONS[[#This Row],[VCMIN]], 100)</f>
        <v>180</v>
      </c>
      <c r="AA2238">
        <f>Table_hqolymsql14p_BridgeInventoryLocation_BRIDGEUNDERLOCATIONS[[#This Row],[VCMIN_Inches]]-3</f>
        <v>177</v>
      </c>
      <c r="AB2238">
        <f>(TRUNC((Table_hqolymsql14p_BridgeInventoryLocation_BRIDGEUNDERLOCATIONS[[#This Row],[Reported Inches]]/12))*100) + MOD(Table_hqolymsql14p_BridgeInventoryLocation_BRIDGEUNDERLOCATIONS[[#This Row],[Reported Inches]], 12)</f>
        <v>1409</v>
      </c>
    </row>
    <row r="2239" spans="1:28" x14ac:dyDescent="0.3">
      <c r="A2239">
        <v>2238</v>
      </c>
      <c r="B2239" t="s">
        <v>395</v>
      </c>
      <c r="C2239" t="s">
        <v>396</v>
      </c>
      <c r="D2239" t="s">
        <v>2314</v>
      </c>
      <c r="E2239">
        <v>7.0000000000000007E-2</v>
      </c>
      <c r="G2239">
        <v>0</v>
      </c>
      <c r="H2239" t="s">
        <v>4349</v>
      </c>
      <c r="I2239">
        <v>7.0000000000000007E-2</v>
      </c>
      <c r="J2239" t="s">
        <v>34</v>
      </c>
      <c r="K2239">
        <v>47.980618999999997</v>
      </c>
      <c r="L2239">
        <v>-122.18829700000001</v>
      </c>
      <c r="M2239" t="s">
        <v>4350</v>
      </c>
      <c r="N2239" t="s">
        <v>113</v>
      </c>
      <c r="O2239" t="s">
        <v>399</v>
      </c>
      <c r="P2239">
        <v>361</v>
      </c>
      <c r="Q2239">
        <v>1709</v>
      </c>
      <c r="R2239">
        <v>1709</v>
      </c>
      <c r="U2239">
        <v>1709</v>
      </c>
      <c r="V2239">
        <v>1709</v>
      </c>
      <c r="W2239">
        <v>9999</v>
      </c>
      <c r="X2239" t="s">
        <v>38</v>
      </c>
      <c r="Y2239">
        <v>1</v>
      </c>
      <c r="Z2239">
        <f>ROUND(Table_hqolymsql14p_BridgeInventoryLocation_BRIDGEUNDERLOCATIONS[[#This Row],[VCMIN]] / 100, 0) * 12 + MOD(Table_hqolymsql14p_BridgeInventoryLocation_BRIDGEUNDERLOCATIONS[[#This Row],[VCMIN]], 100)</f>
        <v>213</v>
      </c>
      <c r="AA2239">
        <f>Table_hqolymsql14p_BridgeInventoryLocation_BRIDGEUNDERLOCATIONS[[#This Row],[VCMIN_Inches]]-3</f>
        <v>210</v>
      </c>
      <c r="AB2239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2240" spans="1:28" x14ac:dyDescent="0.3">
      <c r="A2240">
        <v>2239</v>
      </c>
      <c r="B2240" t="s">
        <v>39</v>
      </c>
      <c r="C2240" t="s">
        <v>40</v>
      </c>
      <c r="D2240" t="s">
        <v>2314</v>
      </c>
      <c r="E2240">
        <v>88.05</v>
      </c>
      <c r="G2240">
        <v>0</v>
      </c>
      <c r="H2240" t="s">
        <v>33</v>
      </c>
      <c r="I2240">
        <v>89.77</v>
      </c>
      <c r="J2240" t="s">
        <v>34</v>
      </c>
      <c r="K2240">
        <v>47.158127999999998</v>
      </c>
      <c r="L2240">
        <v>-120.83359299999999</v>
      </c>
      <c r="M2240" t="s">
        <v>41</v>
      </c>
      <c r="N2240" t="s">
        <v>42</v>
      </c>
      <c r="O2240" t="s">
        <v>37</v>
      </c>
      <c r="P2240">
        <v>271</v>
      </c>
      <c r="Q2240">
        <v>1604</v>
      </c>
      <c r="R2240">
        <v>1603</v>
      </c>
      <c r="S2240">
        <v>1604</v>
      </c>
      <c r="T2240">
        <v>1603</v>
      </c>
      <c r="U2240">
        <v>1804</v>
      </c>
      <c r="V2240">
        <v>1804</v>
      </c>
      <c r="W2240">
        <v>9999</v>
      </c>
      <c r="X2240" t="s">
        <v>38</v>
      </c>
      <c r="Y2240">
        <v>1</v>
      </c>
      <c r="Z2240">
        <f>ROUND(Table_hqolymsql14p_BridgeInventoryLocation_BRIDGEUNDERLOCATIONS[[#This Row],[VCMIN]] / 100, 0) * 12 + MOD(Table_hqolymsql14p_BridgeInventoryLocation_BRIDGEUNDERLOCATIONS[[#This Row],[VCMIN]], 100)</f>
        <v>195</v>
      </c>
      <c r="AA2240">
        <f>Table_hqolymsql14p_BridgeInventoryLocation_BRIDGEUNDERLOCATIONS[[#This Row],[VCMIN_Inches]]-3</f>
        <v>192</v>
      </c>
      <c r="AB2240">
        <f>(TRUNC((Table_hqolymsql14p_BridgeInventoryLocation_BRIDGEUNDERLOCATIONS[[#This Row],[Reported Inches]]/12))*100) + MOD(Table_hqolymsql14p_BridgeInventoryLocation_BRIDGEUNDERLOCATIONS[[#This Row],[Reported Inches]], 12)</f>
        <v>1600</v>
      </c>
    </row>
    <row r="2241" spans="1:28" x14ac:dyDescent="0.3">
      <c r="A2241">
        <v>2240</v>
      </c>
      <c r="B2241" t="s">
        <v>5088</v>
      </c>
      <c r="C2241" t="s">
        <v>5089</v>
      </c>
      <c r="D2241" t="s">
        <v>2314</v>
      </c>
      <c r="E2241">
        <v>0.34599999999999997</v>
      </c>
      <c r="H2241" t="s">
        <v>5090</v>
      </c>
      <c r="I2241">
        <v>0</v>
      </c>
      <c r="J2241" t="s">
        <v>34</v>
      </c>
      <c r="K2241">
        <v>47.729145000000003</v>
      </c>
      <c r="L2241">
        <v>-117.35555100000001</v>
      </c>
      <c r="M2241" t="s">
        <v>5091</v>
      </c>
      <c r="N2241" t="s">
        <v>5092</v>
      </c>
      <c r="O2241" t="s">
        <v>5093</v>
      </c>
      <c r="P2241">
        <v>150</v>
      </c>
      <c r="Q2241">
        <v>1708</v>
      </c>
      <c r="R2241">
        <v>1708</v>
      </c>
      <c r="S2241">
        <v>1708</v>
      </c>
      <c r="T2241">
        <v>1708</v>
      </c>
      <c r="W2241">
        <v>9999</v>
      </c>
      <c r="X2241" t="s">
        <v>38</v>
      </c>
      <c r="Y2241">
        <v>1</v>
      </c>
      <c r="Z2241">
        <f>ROUND(Table_hqolymsql14p_BridgeInventoryLocation_BRIDGEUNDERLOCATIONS[[#This Row],[VCMIN]] / 100, 0) * 12 + MOD(Table_hqolymsql14p_BridgeInventoryLocation_BRIDGEUNDERLOCATIONS[[#This Row],[VCMIN]], 100)</f>
        <v>212</v>
      </c>
      <c r="AA2241">
        <f>Table_hqolymsql14p_BridgeInventoryLocation_BRIDGEUNDERLOCATIONS[[#This Row],[VCMIN_Inches]]-3</f>
        <v>209</v>
      </c>
      <c r="AB2241">
        <f>(TRUNC((Table_hqolymsql14p_BridgeInventoryLocation_BRIDGEUNDERLOCATIONS[[#This Row],[Reported Inches]]/12))*100) + MOD(Table_hqolymsql14p_BridgeInventoryLocation_BRIDGEUNDERLOCATIONS[[#This Row],[Reported Inches]], 12)</f>
        <v>1705</v>
      </c>
    </row>
    <row r="2242" spans="1:28" x14ac:dyDescent="0.3">
      <c r="A2242">
        <v>2241</v>
      </c>
      <c r="B2242" t="s">
        <v>2506</v>
      </c>
      <c r="C2242" t="s">
        <v>2507</v>
      </c>
      <c r="D2242" t="s">
        <v>2314</v>
      </c>
      <c r="E2242">
        <v>0.221</v>
      </c>
      <c r="G2242">
        <v>0</v>
      </c>
      <c r="H2242" t="s">
        <v>3383</v>
      </c>
      <c r="I2242">
        <v>0.22</v>
      </c>
      <c r="J2242" t="s">
        <v>34</v>
      </c>
      <c r="K2242">
        <v>47.610045999999997</v>
      </c>
      <c r="L2242">
        <v>-122.188163</v>
      </c>
      <c r="M2242" t="s">
        <v>5094</v>
      </c>
      <c r="N2242" t="s">
        <v>2509</v>
      </c>
      <c r="O2242" t="s">
        <v>101</v>
      </c>
      <c r="P2242">
        <v>260</v>
      </c>
      <c r="Q2242">
        <v>1600</v>
      </c>
      <c r="R2242">
        <v>1600</v>
      </c>
      <c r="S2242">
        <v>1600</v>
      </c>
      <c r="T2242">
        <v>1600</v>
      </c>
      <c r="W2242">
        <v>9999</v>
      </c>
      <c r="X2242" t="s">
        <v>89</v>
      </c>
      <c r="Y2242">
        <v>1</v>
      </c>
      <c r="Z2242">
        <f>ROUND(Table_hqolymsql14p_BridgeInventoryLocation_BRIDGEUNDERLOCATIONS[[#This Row],[VCMIN]] / 100, 0) * 12 + MOD(Table_hqolymsql14p_BridgeInventoryLocation_BRIDGEUNDERLOCATIONS[[#This Row],[VCMIN]], 100)</f>
        <v>192</v>
      </c>
      <c r="AA2242">
        <f>Table_hqolymsql14p_BridgeInventoryLocation_BRIDGEUNDERLOCATIONS[[#This Row],[VCMIN_Inches]]-3</f>
        <v>189</v>
      </c>
      <c r="AB2242">
        <f>(TRUNC((Table_hqolymsql14p_BridgeInventoryLocation_BRIDGEUNDERLOCATIONS[[#This Row],[Reported Inches]]/12))*100) + MOD(Table_hqolymsql14p_BridgeInventoryLocation_BRIDGEUNDERLOCATIONS[[#This Row],[Reported Inches]], 12)</f>
        <v>1509</v>
      </c>
    </row>
    <row r="2243" spans="1:28" x14ac:dyDescent="0.3">
      <c r="A2243">
        <v>2242</v>
      </c>
      <c r="B2243" t="s">
        <v>2919</v>
      </c>
      <c r="C2243" t="s">
        <v>2920</v>
      </c>
      <c r="D2243" t="s">
        <v>2314</v>
      </c>
      <c r="E2243">
        <v>4.7E-2</v>
      </c>
      <c r="G2243">
        <v>0</v>
      </c>
      <c r="H2243" t="s">
        <v>5095</v>
      </c>
      <c r="I2243">
        <v>0.05</v>
      </c>
      <c r="J2243" t="s">
        <v>34</v>
      </c>
      <c r="K2243">
        <v>47.642735999999999</v>
      </c>
      <c r="L2243">
        <v>-122.320054</v>
      </c>
      <c r="M2243" t="s">
        <v>5096</v>
      </c>
      <c r="N2243" t="s">
        <v>2922</v>
      </c>
      <c r="O2243" t="s">
        <v>394</v>
      </c>
      <c r="P2243">
        <v>285</v>
      </c>
      <c r="Q2243">
        <v>2307</v>
      </c>
      <c r="R2243">
        <v>2307</v>
      </c>
      <c r="U2243">
        <v>2307</v>
      </c>
      <c r="V2243">
        <v>2307</v>
      </c>
      <c r="W2243">
        <v>9999</v>
      </c>
      <c r="X2243" t="s">
        <v>32</v>
      </c>
      <c r="Y2243">
        <v>1</v>
      </c>
      <c r="Z2243">
        <f>ROUND(Table_hqolymsql14p_BridgeInventoryLocation_BRIDGEUNDERLOCATIONS[[#This Row],[VCMIN]] / 100, 0) * 12 + MOD(Table_hqolymsql14p_BridgeInventoryLocation_BRIDGEUNDERLOCATIONS[[#This Row],[VCMIN]], 100)</f>
        <v>283</v>
      </c>
      <c r="AA2243">
        <f>Table_hqolymsql14p_BridgeInventoryLocation_BRIDGEUNDERLOCATIONS[[#This Row],[VCMIN_Inches]]-3</f>
        <v>280</v>
      </c>
      <c r="AB2243">
        <f>(TRUNC((Table_hqolymsql14p_BridgeInventoryLocation_BRIDGEUNDERLOCATIONS[[#This Row],[Reported Inches]]/12))*100) + MOD(Table_hqolymsql14p_BridgeInventoryLocation_BRIDGEUNDERLOCATIONS[[#This Row],[Reported Inches]], 12)</f>
        <v>2304</v>
      </c>
    </row>
    <row r="2244" spans="1:28" x14ac:dyDescent="0.3">
      <c r="A2244">
        <v>2243</v>
      </c>
      <c r="B2244" t="s">
        <v>4264</v>
      </c>
      <c r="C2244" t="s">
        <v>4265</v>
      </c>
      <c r="D2244" t="s">
        <v>32</v>
      </c>
      <c r="E2244">
        <v>2.77</v>
      </c>
      <c r="G2244">
        <v>0</v>
      </c>
      <c r="H2244" t="s">
        <v>2894</v>
      </c>
      <c r="I2244">
        <v>168.06</v>
      </c>
      <c r="J2244" t="s">
        <v>34</v>
      </c>
      <c r="K2244">
        <v>47.641883999999997</v>
      </c>
      <c r="L2244">
        <v>-122.322829</v>
      </c>
      <c r="M2244" t="s">
        <v>5028</v>
      </c>
      <c r="N2244" t="s">
        <v>4266</v>
      </c>
      <c r="O2244" t="s">
        <v>113</v>
      </c>
      <c r="P2244">
        <v>351</v>
      </c>
      <c r="Q2244">
        <v>2000</v>
      </c>
      <c r="R2244">
        <v>1602</v>
      </c>
      <c r="S2244">
        <v>2000</v>
      </c>
      <c r="T2244">
        <v>1602</v>
      </c>
      <c r="U2244">
        <v>2000</v>
      </c>
      <c r="V2244">
        <v>1602</v>
      </c>
      <c r="W2244">
        <v>9999</v>
      </c>
      <c r="X2244" t="s">
        <v>89</v>
      </c>
      <c r="Y2244">
        <v>1</v>
      </c>
      <c r="Z2244">
        <f>ROUND(Table_hqolymsql14p_BridgeInventoryLocation_BRIDGEUNDERLOCATIONS[[#This Row],[VCMIN]] / 100, 0) * 12 + MOD(Table_hqolymsql14p_BridgeInventoryLocation_BRIDGEUNDERLOCATIONS[[#This Row],[VCMIN]], 100)</f>
        <v>194</v>
      </c>
      <c r="AA2244">
        <f>Table_hqolymsql14p_BridgeInventoryLocation_BRIDGEUNDERLOCATIONS[[#This Row],[VCMIN_Inches]]-3</f>
        <v>191</v>
      </c>
      <c r="AB2244">
        <f>(TRUNC((Table_hqolymsql14p_BridgeInventoryLocation_BRIDGEUNDERLOCATIONS[[#This Row],[Reported Inches]]/12))*100) + MOD(Table_hqolymsql14p_BridgeInventoryLocation_BRIDGEUNDERLOCATIONS[[#This Row],[Reported Inches]], 12)</f>
        <v>1511</v>
      </c>
    </row>
    <row r="2245" spans="1:28" x14ac:dyDescent="0.3">
      <c r="A2245">
        <v>2244</v>
      </c>
      <c r="B2245" t="s">
        <v>4600</v>
      </c>
      <c r="C2245" t="s">
        <v>4601</v>
      </c>
      <c r="D2245" t="s">
        <v>32</v>
      </c>
      <c r="E2245">
        <v>3.7610000000000001</v>
      </c>
      <c r="G2245">
        <v>0</v>
      </c>
      <c r="H2245" t="s">
        <v>2894</v>
      </c>
      <c r="I2245">
        <v>169.05</v>
      </c>
      <c r="J2245" t="s">
        <v>34</v>
      </c>
      <c r="K2245">
        <v>47.656646000000002</v>
      </c>
      <c r="L2245">
        <v>-122.32243800000001</v>
      </c>
      <c r="M2245" t="s">
        <v>4602</v>
      </c>
      <c r="N2245" t="s">
        <v>113</v>
      </c>
      <c r="O2245" t="s">
        <v>4603</v>
      </c>
      <c r="P2245">
        <v>4429</v>
      </c>
      <c r="Q2245">
        <v>1709</v>
      </c>
      <c r="R2245">
        <v>1709</v>
      </c>
      <c r="S2245">
        <v>1709</v>
      </c>
      <c r="T2245">
        <v>1709</v>
      </c>
      <c r="U2245">
        <v>1709</v>
      </c>
      <c r="V2245">
        <v>1709</v>
      </c>
      <c r="W2245">
        <v>1602</v>
      </c>
      <c r="X2245" t="s">
        <v>38</v>
      </c>
      <c r="Y2245">
        <v>1</v>
      </c>
      <c r="Z2245">
        <f>ROUND(Table_hqolymsql14p_BridgeInventoryLocation_BRIDGEUNDERLOCATIONS[[#This Row],[VCMIN]] / 100, 0) * 12 + MOD(Table_hqolymsql14p_BridgeInventoryLocation_BRIDGEUNDERLOCATIONS[[#This Row],[VCMIN]], 100)</f>
        <v>213</v>
      </c>
      <c r="AA2245">
        <f>Table_hqolymsql14p_BridgeInventoryLocation_BRIDGEUNDERLOCATIONS[[#This Row],[VCMIN_Inches]]-3</f>
        <v>210</v>
      </c>
      <c r="AB2245">
        <f>(TRUNC((Table_hqolymsql14p_BridgeInventoryLocation_BRIDGEUNDERLOCATIONS[[#This Row],[Reported Inches]]/12))*100) + MOD(Table_hqolymsql14p_BridgeInventoryLocation_BRIDGEUNDERLOCATIONS[[#This Row],[Reported Inches]], 12)</f>
        <v>1706</v>
      </c>
    </row>
    <row r="2246" spans="1:28" x14ac:dyDescent="0.3">
      <c r="A2246">
        <v>2245</v>
      </c>
      <c r="B2246" t="s">
        <v>4460</v>
      </c>
      <c r="C2246" t="s">
        <v>4461</v>
      </c>
      <c r="D2246" t="s">
        <v>32</v>
      </c>
      <c r="E2246">
        <v>1.0860000000000001</v>
      </c>
      <c r="G2246">
        <v>0</v>
      </c>
      <c r="H2246" t="s">
        <v>2894</v>
      </c>
      <c r="I2246">
        <v>166.38</v>
      </c>
      <c r="J2246" t="s">
        <v>34</v>
      </c>
      <c r="K2246">
        <v>47.618577000000002</v>
      </c>
      <c r="L2246">
        <v>-122.328586</v>
      </c>
      <c r="M2246" t="s">
        <v>4462</v>
      </c>
      <c r="N2246" t="s">
        <v>4463</v>
      </c>
      <c r="O2246" t="s">
        <v>4462</v>
      </c>
      <c r="P2246">
        <v>801</v>
      </c>
      <c r="Q2246">
        <v>1500</v>
      </c>
      <c r="R2246">
        <v>1410</v>
      </c>
      <c r="S2246">
        <v>1500</v>
      </c>
      <c r="T2246">
        <v>1410</v>
      </c>
      <c r="U2246">
        <v>1500</v>
      </c>
      <c r="V2246">
        <v>1410</v>
      </c>
      <c r="W2246">
        <v>9999</v>
      </c>
      <c r="X2246" t="s">
        <v>38</v>
      </c>
      <c r="Y2246">
        <v>1</v>
      </c>
      <c r="Z2246">
        <f>ROUND(Table_hqolymsql14p_BridgeInventoryLocation_BRIDGEUNDERLOCATIONS[[#This Row],[VCMIN]] / 100, 0) * 12 + MOD(Table_hqolymsql14p_BridgeInventoryLocation_BRIDGEUNDERLOCATIONS[[#This Row],[VCMIN]], 100)</f>
        <v>178</v>
      </c>
      <c r="AA2246">
        <f>Table_hqolymsql14p_BridgeInventoryLocation_BRIDGEUNDERLOCATIONS[[#This Row],[VCMIN_Inches]]-3</f>
        <v>175</v>
      </c>
      <c r="AB2246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247" spans="1:28" x14ac:dyDescent="0.3">
      <c r="A2247">
        <v>2246</v>
      </c>
      <c r="B2247" t="s">
        <v>1563</v>
      </c>
      <c r="C2247" t="s">
        <v>1564</v>
      </c>
      <c r="D2247" t="s">
        <v>32</v>
      </c>
      <c r="E2247">
        <v>5.53</v>
      </c>
      <c r="G2247">
        <v>0</v>
      </c>
      <c r="H2247" t="s">
        <v>2894</v>
      </c>
      <c r="I2247">
        <v>170.82</v>
      </c>
      <c r="J2247" t="s">
        <v>34</v>
      </c>
      <c r="K2247">
        <v>47.681873000000003</v>
      </c>
      <c r="L2247">
        <v>-122.321105</v>
      </c>
      <c r="M2247" t="s">
        <v>4614</v>
      </c>
      <c r="N2247" t="s">
        <v>210</v>
      </c>
      <c r="O2247" t="s">
        <v>1566</v>
      </c>
      <c r="P2247">
        <v>358</v>
      </c>
      <c r="Q2247">
        <v>2203</v>
      </c>
      <c r="R2247">
        <v>2203</v>
      </c>
      <c r="S2247">
        <v>2203</v>
      </c>
      <c r="T2247">
        <v>2203</v>
      </c>
      <c r="U2247">
        <v>2203</v>
      </c>
      <c r="V2247">
        <v>2203</v>
      </c>
      <c r="W2247">
        <v>9999</v>
      </c>
      <c r="X2247" t="s">
        <v>89</v>
      </c>
      <c r="Y2247">
        <v>1</v>
      </c>
      <c r="Z2247">
        <f>ROUND(Table_hqolymsql14p_BridgeInventoryLocation_BRIDGEUNDERLOCATIONS[[#This Row],[VCMIN]] / 100, 0) * 12 + MOD(Table_hqolymsql14p_BridgeInventoryLocation_BRIDGEUNDERLOCATIONS[[#This Row],[VCMIN]], 100)</f>
        <v>267</v>
      </c>
      <c r="AA2247">
        <f>Table_hqolymsql14p_BridgeInventoryLocation_BRIDGEUNDERLOCATIONS[[#This Row],[VCMIN_Inches]]-3</f>
        <v>264</v>
      </c>
      <c r="AB2247">
        <f>(TRUNC((Table_hqolymsql14p_BridgeInventoryLocation_BRIDGEUNDERLOCATIONS[[#This Row],[Reported Inches]]/12))*100) + MOD(Table_hqolymsql14p_BridgeInventoryLocation_BRIDGEUNDERLOCATIONS[[#This Row],[Reported Inches]], 12)</f>
        <v>2200</v>
      </c>
    </row>
    <row r="2248" spans="1:28" x14ac:dyDescent="0.3">
      <c r="A2248">
        <v>2247</v>
      </c>
      <c r="B2248" t="s">
        <v>4406</v>
      </c>
      <c r="C2248" t="s">
        <v>4407</v>
      </c>
      <c r="D2248" t="s">
        <v>32</v>
      </c>
      <c r="E2248">
        <v>1.7809999999999999</v>
      </c>
      <c r="G2248">
        <v>0</v>
      </c>
      <c r="H2248" t="s">
        <v>2894</v>
      </c>
      <c r="I2248">
        <v>167.07</v>
      </c>
      <c r="J2248" t="s">
        <v>34</v>
      </c>
      <c r="K2248">
        <v>47.628653</v>
      </c>
      <c r="L2248">
        <v>-122.32794699999999</v>
      </c>
      <c r="M2248" t="s">
        <v>4409</v>
      </c>
      <c r="N2248" t="s">
        <v>113</v>
      </c>
      <c r="O2248" t="s">
        <v>4410</v>
      </c>
      <c r="P2248">
        <v>7077</v>
      </c>
      <c r="Q2248">
        <v>1410</v>
      </c>
      <c r="R2248">
        <v>1410</v>
      </c>
      <c r="S2248">
        <v>1410</v>
      </c>
      <c r="T2248">
        <v>1410</v>
      </c>
      <c r="U2248">
        <v>1410</v>
      </c>
      <c r="V2248">
        <v>1410</v>
      </c>
      <c r="W2248">
        <v>9999</v>
      </c>
      <c r="X2248" t="s">
        <v>38</v>
      </c>
      <c r="Y2248">
        <v>1</v>
      </c>
      <c r="Z2248">
        <f>ROUND(Table_hqolymsql14p_BridgeInventoryLocation_BRIDGEUNDERLOCATIONS[[#This Row],[VCMIN]] / 100, 0) * 12 + MOD(Table_hqolymsql14p_BridgeInventoryLocation_BRIDGEUNDERLOCATIONS[[#This Row],[VCMIN]], 100)</f>
        <v>178</v>
      </c>
      <c r="AA2248">
        <f>Table_hqolymsql14p_BridgeInventoryLocation_BRIDGEUNDERLOCATIONS[[#This Row],[VCMIN_Inches]]-3</f>
        <v>175</v>
      </c>
      <c r="AB2248">
        <f>(TRUNC((Table_hqolymsql14p_BridgeInventoryLocation_BRIDGEUNDERLOCATIONS[[#This Row],[Reported Inches]]/12))*100) + MOD(Table_hqolymsql14p_BridgeInventoryLocation_BRIDGEUNDERLOCATIONS[[#This Row],[Reported Inches]], 12)</f>
        <v>1407</v>
      </c>
    </row>
    <row r="2249" spans="1:28" x14ac:dyDescent="0.3">
      <c r="A2249">
        <v>2248</v>
      </c>
      <c r="B2249" t="s">
        <v>5097</v>
      </c>
      <c r="C2249" t="s">
        <v>5098</v>
      </c>
      <c r="G2249">
        <v>0</v>
      </c>
      <c r="K2249">
        <v>47.602167999999999</v>
      </c>
      <c r="L2249">
        <v>-122.33958199999999</v>
      </c>
      <c r="M2249" t="s">
        <v>5099</v>
      </c>
      <c r="N2249" t="s">
        <v>451</v>
      </c>
      <c r="O2249" t="s">
        <v>5100</v>
      </c>
      <c r="P2249">
        <v>341</v>
      </c>
      <c r="S2249">
        <v>1600</v>
      </c>
      <c r="T2249">
        <v>1406</v>
      </c>
      <c r="W2249">
        <v>9999</v>
      </c>
      <c r="X2249" t="s">
        <v>38</v>
      </c>
      <c r="Y2249">
        <v>1</v>
      </c>
      <c r="Z2249">
        <f>ROUND(Table_hqolymsql14p_BridgeInventoryLocation_BRIDGEUNDERLOCATIONS[[#This Row],[VCMIN]] / 100, 0) * 12 + MOD(Table_hqolymsql14p_BridgeInventoryLocation_BRIDGEUNDERLOCATIONS[[#This Row],[VCMIN]], 100)</f>
        <v>0</v>
      </c>
      <c r="AA2249">
        <f>Table_hqolymsql14p_BridgeInventoryLocation_BRIDGEUNDERLOCATIONS[[#This Row],[VCMIN_Inches]]-3</f>
        <v>-3</v>
      </c>
      <c r="AB2249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0" spans="1:28" x14ac:dyDescent="0.3">
      <c r="A2250">
        <v>2249</v>
      </c>
      <c r="B2250" t="s">
        <v>5101</v>
      </c>
      <c r="C2250" t="s">
        <v>5102</v>
      </c>
      <c r="G2250">
        <v>0</v>
      </c>
      <c r="K2250">
        <v>47.622846000000003</v>
      </c>
      <c r="L2250">
        <v>-122.51016799999999</v>
      </c>
      <c r="M2250" t="s">
        <v>5103</v>
      </c>
      <c r="N2250" t="s">
        <v>451</v>
      </c>
      <c r="O2250" t="s">
        <v>5104</v>
      </c>
      <c r="P2250">
        <v>490</v>
      </c>
      <c r="S2250">
        <v>1600</v>
      </c>
      <c r="T2250">
        <v>1600</v>
      </c>
      <c r="W2250">
        <v>9999</v>
      </c>
      <c r="X2250" t="s">
        <v>38</v>
      </c>
      <c r="Y2250">
        <v>1</v>
      </c>
      <c r="Z2250">
        <f>ROUND(Table_hqolymsql14p_BridgeInventoryLocation_BRIDGEUNDERLOCATIONS[[#This Row],[VCMIN]] / 100, 0) * 12 + MOD(Table_hqolymsql14p_BridgeInventoryLocation_BRIDGEUNDERLOCATIONS[[#This Row],[VCMIN]], 100)</f>
        <v>0</v>
      </c>
      <c r="AA2250">
        <f>Table_hqolymsql14p_BridgeInventoryLocation_BRIDGEUNDERLOCATIONS[[#This Row],[VCMIN_Inches]]-3</f>
        <v>-3</v>
      </c>
      <c r="AB2250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1" spans="1:28" x14ac:dyDescent="0.3">
      <c r="A2251">
        <v>2250</v>
      </c>
      <c r="B2251" t="s">
        <v>5105</v>
      </c>
      <c r="C2251" t="s">
        <v>5106</v>
      </c>
      <c r="K2251">
        <v>47.601438000000002</v>
      </c>
      <c r="L2251">
        <v>-122.338262</v>
      </c>
      <c r="M2251" t="s">
        <v>5107</v>
      </c>
      <c r="N2251" t="s">
        <v>491</v>
      </c>
      <c r="O2251" t="s">
        <v>5108</v>
      </c>
      <c r="P2251">
        <v>165</v>
      </c>
      <c r="W2251">
        <v>9999</v>
      </c>
      <c r="X2251" t="s">
        <v>5109</v>
      </c>
      <c r="Y2251">
        <v>1</v>
      </c>
      <c r="Z2251">
        <f>ROUND(Table_hqolymsql14p_BridgeInventoryLocation_BRIDGEUNDERLOCATIONS[[#This Row],[VCMIN]] / 100, 0) * 12 + MOD(Table_hqolymsql14p_BridgeInventoryLocation_BRIDGEUNDERLOCATIONS[[#This Row],[VCMIN]], 100)</f>
        <v>0</v>
      </c>
      <c r="AA2251">
        <f>Table_hqolymsql14p_BridgeInventoryLocation_BRIDGEUNDERLOCATIONS[[#This Row],[VCMIN_Inches]]-3</f>
        <v>-3</v>
      </c>
      <c r="AB2251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2" spans="1:28" x14ac:dyDescent="0.3">
      <c r="A2252">
        <v>2251</v>
      </c>
      <c r="B2252" t="s">
        <v>5110</v>
      </c>
      <c r="C2252" t="s">
        <v>5111</v>
      </c>
      <c r="K2252">
        <v>47.102915000000003</v>
      </c>
      <c r="L2252">
        <v>-119.32305599999999</v>
      </c>
      <c r="M2252" t="s">
        <v>5112</v>
      </c>
      <c r="N2252" t="s">
        <v>451</v>
      </c>
      <c r="O2252" t="s">
        <v>5113</v>
      </c>
      <c r="P2252">
        <v>254</v>
      </c>
      <c r="W2252">
        <v>9999</v>
      </c>
      <c r="X2252" t="s">
        <v>5109</v>
      </c>
      <c r="Y2252">
        <v>1</v>
      </c>
      <c r="Z2252">
        <f>ROUND(Table_hqolymsql14p_BridgeInventoryLocation_BRIDGEUNDERLOCATIONS[[#This Row],[VCMIN]] / 100, 0) * 12 + MOD(Table_hqolymsql14p_BridgeInventoryLocation_BRIDGEUNDERLOCATIONS[[#This Row],[VCMIN]], 100)</f>
        <v>0</v>
      </c>
      <c r="AA2252">
        <f>Table_hqolymsql14p_BridgeInventoryLocation_BRIDGEUNDERLOCATIONS[[#This Row],[VCMIN_Inches]]-3</f>
        <v>-3</v>
      </c>
      <c r="AB2252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3" spans="1:28" x14ac:dyDescent="0.3">
      <c r="A2253">
        <v>2252</v>
      </c>
      <c r="B2253" t="s">
        <v>5114</v>
      </c>
      <c r="C2253" t="s">
        <v>5115</v>
      </c>
      <c r="K2253">
        <v>47.602789000000001</v>
      </c>
      <c r="L2253">
        <v>-122.33953700000001</v>
      </c>
      <c r="M2253" t="s">
        <v>5116</v>
      </c>
      <c r="N2253" t="s">
        <v>491</v>
      </c>
      <c r="O2253" t="s">
        <v>5108</v>
      </c>
      <c r="P2253">
        <v>120</v>
      </c>
      <c r="W2253">
        <v>9999</v>
      </c>
      <c r="X2253" t="s">
        <v>5109</v>
      </c>
      <c r="Y2253">
        <v>1</v>
      </c>
      <c r="Z2253">
        <f>ROUND(Table_hqolymsql14p_BridgeInventoryLocation_BRIDGEUNDERLOCATIONS[[#This Row],[VCMIN]] / 100, 0) * 12 + MOD(Table_hqolymsql14p_BridgeInventoryLocation_BRIDGEUNDERLOCATIONS[[#This Row],[VCMIN]], 100)</f>
        <v>0</v>
      </c>
      <c r="AA2253">
        <f>Table_hqolymsql14p_BridgeInventoryLocation_BRIDGEUNDERLOCATIONS[[#This Row],[VCMIN_Inches]]-3</f>
        <v>-3</v>
      </c>
      <c r="AB2253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4" spans="1:28" x14ac:dyDescent="0.3">
      <c r="A2254">
        <v>2253</v>
      </c>
      <c r="B2254" t="s">
        <v>5117</v>
      </c>
      <c r="C2254" t="s">
        <v>5118</v>
      </c>
      <c r="K2254">
        <v>47.602632</v>
      </c>
      <c r="L2254">
        <v>-122.33954</v>
      </c>
      <c r="M2254" t="s">
        <v>5119</v>
      </c>
      <c r="N2254" t="s">
        <v>491</v>
      </c>
      <c r="O2254" t="s">
        <v>5108</v>
      </c>
      <c r="P2254">
        <v>120</v>
      </c>
      <c r="W2254">
        <v>9999</v>
      </c>
      <c r="X2254" t="s">
        <v>5109</v>
      </c>
      <c r="Y2254">
        <v>1</v>
      </c>
      <c r="Z2254">
        <f>ROUND(Table_hqolymsql14p_BridgeInventoryLocation_BRIDGEUNDERLOCATIONS[[#This Row],[VCMIN]] / 100, 0) * 12 + MOD(Table_hqolymsql14p_BridgeInventoryLocation_BRIDGEUNDERLOCATIONS[[#This Row],[VCMIN]], 100)</f>
        <v>0</v>
      </c>
      <c r="AA2254">
        <f>Table_hqolymsql14p_BridgeInventoryLocation_BRIDGEUNDERLOCATIONS[[#This Row],[VCMIN_Inches]]-3</f>
        <v>-3</v>
      </c>
      <c r="AB2254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5" spans="1:28" x14ac:dyDescent="0.3">
      <c r="A2255">
        <v>2254</v>
      </c>
      <c r="B2255" t="s">
        <v>5120</v>
      </c>
      <c r="C2255" t="s">
        <v>5121</v>
      </c>
      <c r="K2255">
        <v>47.476959999999998</v>
      </c>
      <c r="L2255">
        <v>-122.182968</v>
      </c>
      <c r="M2255" t="s">
        <v>5122</v>
      </c>
      <c r="N2255" t="s">
        <v>451</v>
      </c>
      <c r="O2255" t="s">
        <v>5123</v>
      </c>
      <c r="P2255">
        <v>538</v>
      </c>
      <c r="W2255">
        <v>9999</v>
      </c>
      <c r="X2255" t="s">
        <v>5109</v>
      </c>
      <c r="Y2255">
        <v>1</v>
      </c>
      <c r="Z2255">
        <f>ROUND(Table_hqolymsql14p_BridgeInventoryLocation_BRIDGEUNDERLOCATIONS[[#This Row],[VCMIN]] / 100, 0) * 12 + MOD(Table_hqolymsql14p_BridgeInventoryLocation_BRIDGEUNDERLOCATIONS[[#This Row],[VCMIN]], 100)</f>
        <v>0</v>
      </c>
      <c r="AA2255">
        <f>Table_hqolymsql14p_BridgeInventoryLocation_BRIDGEUNDERLOCATIONS[[#This Row],[VCMIN_Inches]]-3</f>
        <v>-3</v>
      </c>
      <c r="AB2255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6" spans="1:28" x14ac:dyDescent="0.3">
      <c r="A2256">
        <v>2255</v>
      </c>
      <c r="B2256" t="s">
        <v>5124</v>
      </c>
      <c r="C2256" t="s">
        <v>5125</v>
      </c>
      <c r="K2256">
        <v>47.580044000000001</v>
      </c>
      <c r="L2256">
        <v>-122.187167</v>
      </c>
      <c r="M2256" t="s">
        <v>5126</v>
      </c>
      <c r="N2256" t="s">
        <v>491</v>
      </c>
      <c r="O2256" t="s">
        <v>5127</v>
      </c>
      <c r="P2256">
        <v>240</v>
      </c>
      <c r="W2256">
        <v>9999</v>
      </c>
      <c r="X2256" t="s">
        <v>5109</v>
      </c>
      <c r="Y2256">
        <v>1</v>
      </c>
      <c r="Z2256">
        <f>ROUND(Table_hqolymsql14p_BridgeInventoryLocation_BRIDGEUNDERLOCATIONS[[#This Row],[VCMIN]] / 100, 0) * 12 + MOD(Table_hqolymsql14p_BridgeInventoryLocation_BRIDGEUNDERLOCATIONS[[#This Row],[VCMIN]], 100)</f>
        <v>0</v>
      </c>
      <c r="AA2256">
        <f>Table_hqolymsql14p_BridgeInventoryLocation_BRIDGEUNDERLOCATIONS[[#This Row],[VCMIN_Inches]]-3</f>
        <v>-3</v>
      </c>
      <c r="AB2256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7" spans="1:28" x14ac:dyDescent="0.3">
      <c r="A2257">
        <v>2256</v>
      </c>
      <c r="B2257" t="s">
        <v>5128</v>
      </c>
      <c r="C2257" t="s">
        <v>5129</v>
      </c>
      <c r="K2257">
        <v>47.832611999999997</v>
      </c>
      <c r="L2257">
        <v>-122.687343</v>
      </c>
      <c r="M2257" t="s">
        <v>5130</v>
      </c>
      <c r="N2257" t="s">
        <v>5131</v>
      </c>
      <c r="O2257" t="s">
        <v>5132</v>
      </c>
      <c r="P2257">
        <v>123</v>
      </c>
      <c r="W2257">
        <v>9999</v>
      </c>
      <c r="X2257" t="s">
        <v>5109</v>
      </c>
      <c r="Y2257">
        <v>1</v>
      </c>
      <c r="Z2257">
        <f>ROUND(Table_hqolymsql14p_BridgeInventoryLocation_BRIDGEUNDERLOCATIONS[[#This Row],[VCMIN]] / 100, 0) * 12 + MOD(Table_hqolymsql14p_BridgeInventoryLocation_BRIDGEUNDERLOCATIONS[[#This Row],[VCMIN]], 100)</f>
        <v>0</v>
      </c>
      <c r="AA2257">
        <f>Table_hqolymsql14p_BridgeInventoryLocation_BRIDGEUNDERLOCATIONS[[#This Row],[VCMIN_Inches]]-3</f>
        <v>-3</v>
      </c>
      <c r="AB2257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8" spans="1:28" x14ac:dyDescent="0.3">
      <c r="A2258">
        <v>2257</v>
      </c>
      <c r="B2258" t="s">
        <v>5133</v>
      </c>
      <c r="C2258" t="s">
        <v>5134</v>
      </c>
      <c r="K2258">
        <v>45.621557000000003</v>
      </c>
      <c r="L2258">
        <v>-122.669961</v>
      </c>
      <c r="M2258" t="s">
        <v>5135</v>
      </c>
      <c r="N2258" t="s">
        <v>958</v>
      </c>
      <c r="O2258" t="s">
        <v>5136</v>
      </c>
      <c r="P2258">
        <v>29</v>
      </c>
      <c r="W2258">
        <v>9999</v>
      </c>
      <c r="X2258" t="s">
        <v>5109</v>
      </c>
      <c r="Y2258">
        <v>1</v>
      </c>
      <c r="Z2258">
        <f>ROUND(Table_hqolymsql14p_BridgeInventoryLocation_BRIDGEUNDERLOCATIONS[[#This Row],[VCMIN]] / 100, 0) * 12 + MOD(Table_hqolymsql14p_BridgeInventoryLocation_BRIDGEUNDERLOCATIONS[[#This Row],[VCMIN]], 100)</f>
        <v>0</v>
      </c>
      <c r="AA2258">
        <f>Table_hqolymsql14p_BridgeInventoryLocation_BRIDGEUNDERLOCATIONS[[#This Row],[VCMIN_Inches]]-3</f>
        <v>-3</v>
      </c>
      <c r="AB2258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59" spans="1:28" x14ac:dyDescent="0.3">
      <c r="A2259">
        <v>2258</v>
      </c>
      <c r="B2259" t="s">
        <v>5137</v>
      </c>
      <c r="C2259" t="s">
        <v>5138</v>
      </c>
      <c r="K2259">
        <v>47.377355999999999</v>
      </c>
      <c r="L2259">
        <v>-122.256833</v>
      </c>
      <c r="M2259" t="s">
        <v>5139</v>
      </c>
      <c r="N2259" t="s">
        <v>491</v>
      </c>
      <c r="O2259" t="s">
        <v>5140</v>
      </c>
      <c r="P2259">
        <v>266</v>
      </c>
      <c r="W2259">
        <v>9999</v>
      </c>
      <c r="X2259" t="s">
        <v>5109</v>
      </c>
      <c r="Y2259">
        <v>1</v>
      </c>
      <c r="Z2259">
        <f>ROUND(Table_hqolymsql14p_BridgeInventoryLocation_BRIDGEUNDERLOCATIONS[[#This Row],[VCMIN]] / 100, 0) * 12 + MOD(Table_hqolymsql14p_BridgeInventoryLocation_BRIDGEUNDERLOCATIONS[[#This Row],[VCMIN]], 100)</f>
        <v>0</v>
      </c>
      <c r="AA2259">
        <f>Table_hqolymsql14p_BridgeInventoryLocation_BRIDGEUNDERLOCATIONS[[#This Row],[VCMIN_Inches]]-3</f>
        <v>-3</v>
      </c>
      <c r="AB2259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0" spans="1:28" x14ac:dyDescent="0.3">
      <c r="A2260">
        <v>2259</v>
      </c>
      <c r="B2260" t="s">
        <v>5141</v>
      </c>
      <c r="C2260" t="s">
        <v>5142</v>
      </c>
      <c r="K2260">
        <v>46.973047000000001</v>
      </c>
      <c r="L2260">
        <v>-123.813946</v>
      </c>
      <c r="M2260" t="s">
        <v>5143</v>
      </c>
      <c r="N2260" t="s">
        <v>451</v>
      </c>
      <c r="O2260" t="s">
        <v>5144</v>
      </c>
      <c r="P2260">
        <v>129</v>
      </c>
      <c r="W2260">
        <v>9999</v>
      </c>
      <c r="X2260" t="s">
        <v>5109</v>
      </c>
      <c r="Y2260">
        <v>1</v>
      </c>
      <c r="Z2260">
        <f>ROUND(Table_hqolymsql14p_BridgeInventoryLocation_BRIDGEUNDERLOCATIONS[[#This Row],[VCMIN]] / 100, 0) * 12 + MOD(Table_hqolymsql14p_BridgeInventoryLocation_BRIDGEUNDERLOCATIONS[[#This Row],[VCMIN]], 100)</f>
        <v>0</v>
      </c>
      <c r="AA2260">
        <f>Table_hqolymsql14p_BridgeInventoryLocation_BRIDGEUNDERLOCATIONS[[#This Row],[VCMIN_Inches]]-3</f>
        <v>-3</v>
      </c>
      <c r="AB2260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1" spans="1:28" x14ac:dyDescent="0.3">
      <c r="A2261">
        <v>2260</v>
      </c>
      <c r="B2261" t="s">
        <v>5145</v>
      </c>
      <c r="C2261" t="s">
        <v>5146</v>
      </c>
      <c r="K2261">
        <v>46.973843000000002</v>
      </c>
      <c r="L2261">
        <v>-123.811486</v>
      </c>
      <c r="M2261" t="s">
        <v>5147</v>
      </c>
      <c r="N2261" t="s">
        <v>451</v>
      </c>
      <c r="O2261" t="s">
        <v>5148</v>
      </c>
      <c r="P2261">
        <v>333</v>
      </c>
      <c r="W2261">
        <v>9999</v>
      </c>
      <c r="X2261" t="s">
        <v>5109</v>
      </c>
      <c r="Y2261">
        <v>1</v>
      </c>
      <c r="Z2261">
        <f>ROUND(Table_hqolymsql14p_BridgeInventoryLocation_BRIDGEUNDERLOCATIONS[[#This Row],[VCMIN]] / 100, 0) * 12 + MOD(Table_hqolymsql14p_BridgeInventoryLocation_BRIDGEUNDERLOCATIONS[[#This Row],[VCMIN]], 100)</f>
        <v>0</v>
      </c>
      <c r="AA2261">
        <f>Table_hqolymsql14p_BridgeInventoryLocation_BRIDGEUNDERLOCATIONS[[#This Row],[VCMIN_Inches]]-3</f>
        <v>-3</v>
      </c>
      <c r="AB2261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2" spans="1:28" x14ac:dyDescent="0.3">
      <c r="A2262">
        <v>2261</v>
      </c>
      <c r="B2262" t="s">
        <v>5149</v>
      </c>
      <c r="C2262" t="s">
        <v>5150</v>
      </c>
      <c r="K2262">
        <v>47.590629999999997</v>
      </c>
      <c r="L2262">
        <v>-122.287964</v>
      </c>
      <c r="M2262" t="s">
        <v>5151</v>
      </c>
      <c r="N2262" t="s">
        <v>491</v>
      </c>
      <c r="O2262" t="s">
        <v>5144</v>
      </c>
      <c r="P2262">
        <v>164</v>
      </c>
      <c r="W2262">
        <v>9999</v>
      </c>
      <c r="X2262" t="s">
        <v>5109</v>
      </c>
      <c r="Y2262">
        <v>1</v>
      </c>
      <c r="Z2262">
        <f>ROUND(Table_hqolymsql14p_BridgeInventoryLocation_BRIDGEUNDERLOCATIONS[[#This Row],[VCMIN]] / 100, 0) * 12 + MOD(Table_hqolymsql14p_BridgeInventoryLocation_BRIDGEUNDERLOCATIONS[[#This Row],[VCMIN]], 100)</f>
        <v>0</v>
      </c>
      <c r="AA2262">
        <f>Table_hqolymsql14p_BridgeInventoryLocation_BRIDGEUNDERLOCATIONS[[#This Row],[VCMIN_Inches]]-3</f>
        <v>-3</v>
      </c>
      <c r="AB2262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3" spans="1:28" x14ac:dyDescent="0.3">
      <c r="A2263">
        <v>2262</v>
      </c>
      <c r="B2263" t="s">
        <v>5152</v>
      </c>
      <c r="C2263" t="s">
        <v>5153</v>
      </c>
      <c r="K2263">
        <v>47.511073000000003</v>
      </c>
      <c r="L2263">
        <v>-122.464619</v>
      </c>
      <c r="M2263" t="s">
        <v>5154</v>
      </c>
      <c r="N2263" t="s">
        <v>491</v>
      </c>
      <c r="O2263" t="s">
        <v>5155</v>
      </c>
      <c r="P2263">
        <v>300</v>
      </c>
      <c r="W2263">
        <v>900</v>
      </c>
      <c r="X2263" t="s">
        <v>5109</v>
      </c>
      <c r="Y2263">
        <v>1</v>
      </c>
      <c r="Z2263">
        <f>ROUND(Table_hqolymsql14p_BridgeInventoryLocation_BRIDGEUNDERLOCATIONS[[#This Row],[VCMIN]] / 100, 0) * 12 + MOD(Table_hqolymsql14p_BridgeInventoryLocation_BRIDGEUNDERLOCATIONS[[#This Row],[VCMIN]], 100)</f>
        <v>0</v>
      </c>
      <c r="AA2263">
        <f>Table_hqolymsql14p_BridgeInventoryLocation_BRIDGEUNDERLOCATIONS[[#This Row],[VCMIN_Inches]]-3</f>
        <v>-3</v>
      </c>
      <c r="AB2263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4" spans="1:28" x14ac:dyDescent="0.3">
      <c r="A2264">
        <v>2263</v>
      </c>
      <c r="B2264" t="s">
        <v>5156</v>
      </c>
      <c r="C2264" t="s">
        <v>5157</v>
      </c>
      <c r="K2264">
        <v>47.480772999999999</v>
      </c>
      <c r="L2264">
        <v>-122.19927</v>
      </c>
      <c r="M2264" t="s">
        <v>5158</v>
      </c>
      <c r="N2264" t="s">
        <v>426</v>
      </c>
      <c r="O2264" t="s">
        <v>5159</v>
      </c>
      <c r="P2264">
        <v>275</v>
      </c>
      <c r="W2264">
        <v>9999</v>
      </c>
      <c r="X2264" t="s">
        <v>5109</v>
      </c>
      <c r="Y2264">
        <v>1</v>
      </c>
      <c r="Z2264">
        <f>ROUND(Table_hqolymsql14p_BridgeInventoryLocation_BRIDGEUNDERLOCATIONS[[#This Row],[VCMIN]] / 100, 0) * 12 + MOD(Table_hqolymsql14p_BridgeInventoryLocation_BRIDGEUNDERLOCATIONS[[#This Row],[VCMIN]], 100)</f>
        <v>0</v>
      </c>
      <c r="AA2264">
        <f>Table_hqolymsql14p_BridgeInventoryLocation_BRIDGEUNDERLOCATIONS[[#This Row],[VCMIN_Inches]]-3</f>
        <v>-3</v>
      </c>
      <c r="AB2264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5" spans="1:28" x14ac:dyDescent="0.3">
      <c r="A2265">
        <v>2264</v>
      </c>
      <c r="B2265" t="s">
        <v>5160</v>
      </c>
      <c r="C2265" t="s">
        <v>5161</v>
      </c>
      <c r="K2265">
        <v>46.639045000000003</v>
      </c>
      <c r="L2265">
        <v>-120.529015</v>
      </c>
      <c r="M2265" t="s">
        <v>5162</v>
      </c>
      <c r="N2265" t="s">
        <v>5163</v>
      </c>
      <c r="O2265" t="s">
        <v>5164</v>
      </c>
      <c r="P2265">
        <v>422</v>
      </c>
      <c r="W2265">
        <v>9999</v>
      </c>
      <c r="X2265" t="s">
        <v>5109</v>
      </c>
      <c r="Y2265">
        <v>1</v>
      </c>
      <c r="Z2265">
        <f>ROUND(Table_hqolymsql14p_BridgeInventoryLocation_BRIDGEUNDERLOCATIONS[[#This Row],[VCMIN]] / 100, 0) * 12 + MOD(Table_hqolymsql14p_BridgeInventoryLocation_BRIDGEUNDERLOCATIONS[[#This Row],[VCMIN]], 100)</f>
        <v>0</v>
      </c>
      <c r="AA2265">
        <f>Table_hqolymsql14p_BridgeInventoryLocation_BRIDGEUNDERLOCATIONS[[#This Row],[VCMIN_Inches]]-3</f>
        <v>-3</v>
      </c>
      <c r="AB2265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6" spans="1:28" x14ac:dyDescent="0.3">
      <c r="A2266">
        <v>2265</v>
      </c>
      <c r="B2266" t="s">
        <v>5165</v>
      </c>
      <c r="C2266" t="s">
        <v>5166</v>
      </c>
      <c r="K2266">
        <v>47.561962000000001</v>
      </c>
      <c r="L2266">
        <v>-122.62481</v>
      </c>
      <c r="M2266" t="s">
        <v>5167</v>
      </c>
      <c r="N2266" t="s">
        <v>491</v>
      </c>
      <c r="O2266" t="s">
        <v>5168</v>
      </c>
      <c r="P2266">
        <v>214</v>
      </c>
      <c r="W2266">
        <v>608</v>
      </c>
      <c r="X2266" t="s">
        <v>5109</v>
      </c>
      <c r="Y2266">
        <v>1</v>
      </c>
      <c r="Z2266">
        <f>ROUND(Table_hqolymsql14p_BridgeInventoryLocation_BRIDGEUNDERLOCATIONS[[#This Row],[VCMIN]] / 100, 0) * 12 + MOD(Table_hqolymsql14p_BridgeInventoryLocation_BRIDGEUNDERLOCATIONS[[#This Row],[VCMIN]], 100)</f>
        <v>0</v>
      </c>
      <c r="AA2266">
        <f>Table_hqolymsql14p_BridgeInventoryLocation_BRIDGEUNDERLOCATIONS[[#This Row],[VCMIN_Inches]]-3</f>
        <v>-3</v>
      </c>
      <c r="AB2266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7" spans="1:28" x14ac:dyDescent="0.3">
      <c r="A2267">
        <v>2266</v>
      </c>
      <c r="B2267" t="s">
        <v>5169</v>
      </c>
      <c r="C2267" t="s">
        <v>5170</v>
      </c>
      <c r="K2267">
        <v>47.812944000000002</v>
      </c>
      <c r="L2267">
        <v>-122.38426800000001</v>
      </c>
      <c r="M2267" t="s">
        <v>5171</v>
      </c>
      <c r="N2267" t="s">
        <v>5172</v>
      </c>
      <c r="O2267" t="s">
        <v>5173</v>
      </c>
      <c r="P2267">
        <v>518</v>
      </c>
      <c r="W2267">
        <v>701</v>
      </c>
      <c r="X2267" t="s">
        <v>5109</v>
      </c>
      <c r="Y2267">
        <v>1</v>
      </c>
      <c r="Z2267">
        <f>ROUND(Table_hqolymsql14p_BridgeInventoryLocation_BRIDGEUNDERLOCATIONS[[#This Row],[VCMIN]] / 100, 0) * 12 + MOD(Table_hqolymsql14p_BridgeInventoryLocation_BRIDGEUNDERLOCATIONS[[#This Row],[VCMIN]], 100)</f>
        <v>0</v>
      </c>
      <c r="AA2267">
        <f>Table_hqolymsql14p_BridgeInventoryLocation_BRIDGEUNDERLOCATIONS[[#This Row],[VCMIN_Inches]]-3</f>
        <v>-3</v>
      </c>
      <c r="AB2267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8" spans="1:28" x14ac:dyDescent="0.3">
      <c r="A2268">
        <v>2267</v>
      </c>
      <c r="B2268" t="s">
        <v>5174</v>
      </c>
      <c r="C2268" t="s">
        <v>5175</v>
      </c>
      <c r="K2268">
        <v>47.978127000000001</v>
      </c>
      <c r="L2268">
        <v>-122.173588</v>
      </c>
      <c r="M2268" t="s">
        <v>5176</v>
      </c>
      <c r="N2268" t="s">
        <v>5177</v>
      </c>
      <c r="O2268" t="s">
        <v>5178</v>
      </c>
      <c r="P2268">
        <v>224</v>
      </c>
      <c r="W2268">
        <v>9999</v>
      </c>
      <c r="X2268" t="s">
        <v>5109</v>
      </c>
      <c r="Y2268">
        <v>1</v>
      </c>
      <c r="Z2268">
        <f>ROUND(Table_hqolymsql14p_BridgeInventoryLocation_BRIDGEUNDERLOCATIONS[[#This Row],[VCMIN]] / 100, 0) * 12 + MOD(Table_hqolymsql14p_BridgeInventoryLocation_BRIDGEUNDERLOCATIONS[[#This Row],[VCMIN]], 100)</f>
        <v>0</v>
      </c>
      <c r="AA2268">
        <f>Table_hqolymsql14p_BridgeInventoryLocation_BRIDGEUNDERLOCATIONS[[#This Row],[VCMIN_Inches]]-3</f>
        <v>-3</v>
      </c>
      <c r="AB2268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69" spans="1:28" x14ac:dyDescent="0.3">
      <c r="A2269">
        <v>2268</v>
      </c>
      <c r="B2269" t="s">
        <v>5179</v>
      </c>
      <c r="C2269" t="s">
        <v>5180</v>
      </c>
      <c r="K2269">
        <v>47.977460999999998</v>
      </c>
      <c r="L2269">
        <v>-122.17345299999999</v>
      </c>
      <c r="M2269" t="s">
        <v>5176</v>
      </c>
      <c r="N2269" t="s">
        <v>5177</v>
      </c>
      <c r="O2269" t="s">
        <v>5178</v>
      </c>
      <c r="P2269">
        <v>436</v>
      </c>
      <c r="W2269">
        <v>9999</v>
      </c>
      <c r="X2269" t="s">
        <v>5109</v>
      </c>
      <c r="Y2269">
        <v>1</v>
      </c>
      <c r="Z2269">
        <f>ROUND(Table_hqolymsql14p_BridgeInventoryLocation_BRIDGEUNDERLOCATIONS[[#This Row],[VCMIN]] / 100, 0) * 12 + MOD(Table_hqolymsql14p_BridgeInventoryLocation_BRIDGEUNDERLOCATIONS[[#This Row],[VCMIN]], 100)</f>
        <v>0</v>
      </c>
      <c r="AA2269">
        <f>Table_hqolymsql14p_BridgeInventoryLocation_BRIDGEUNDERLOCATIONS[[#This Row],[VCMIN_Inches]]-3</f>
        <v>-3</v>
      </c>
      <c r="AB2269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0" spans="1:28" x14ac:dyDescent="0.3">
      <c r="A2270">
        <v>2269</v>
      </c>
      <c r="B2270" t="s">
        <v>5181</v>
      </c>
      <c r="C2270" t="s">
        <v>5182</v>
      </c>
      <c r="K2270">
        <v>47.949494999999999</v>
      </c>
      <c r="L2270">
        <v>-122.19354</v>
      </c>
      <c r="M2270" t="s">
        <v>5183</v>
      </c>
      <c r="N2270" t="s">
        <v>451</v>
      </c>
      <c r="O2270" t="s">
        <v>958</v>
      </c>
      <c r="P2270">
        <v>194</v>
      </c>
      <c r="W2270">
        <v>9999</v>
      </c>
      <c r="X2270" t="s">
        <v>5109</v>
      </c>
      <c r="Y2270">
        <v>1</v>
      </c>
      <c r="Z2270">
        <f>ROUND(Table_hqolymsql14p_BridgeInventoryLocation_BRIDGEUNDERLOCATIONS[[#This Row],[VCMIN]] / 100, 0) * 12 + MOD(Table_hqolymsql14p_BridgeInventoryLocation_BRIDGEUNDERLOCATIONS[[#This Row],[VCMIN]], 100)</f>
        <v>0</v>
      </c>
      <c r="AA2270">
        <f>Table_hqolymsql14p_BridgeInventoryLocation_BRIDGEUNDERLOCATIONS[[#This Row],[VCMIN_Inches]]-3</f>
        <v>-3</v>
      </c>
      <c r="AB2270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1" spans="1:28" x14ac:dyDescent="0.3">
      <c r="A2271">
        <v>2270</v>
      </c>
      <c r="B2271" t="s">
        <v>5184</v>
      </c>
      <c r="C2271" t="s">
        <v>5185</v>
      </c>
      <c r="K2271">
        <v>47.471747999999998</v>
      </c>
      <c r="L2271">
        <v>-120.321184</v>
      </c>
      <c r="M2271" t="s">
        <v>5186</v>
      </c>
      <c r="N2271" t="s">
        <v>5187</v>
      </c>
      <c r="O2271" t="s">
        <v>3554</v>
      </c>
      <c r="P2271">
        <v>183</v>
      </c>
      <c r="W2271">
        <v>9999</v>
      </c>
      <c r="X2271" t="s">
        <v>5109</v>
      </c>
      <c r="Y2271">
        <v>1</v>
      </c>
      <c r="Z2271">
        <f>ROUND(Table_hqolymsql14p_BridgeInventoryLocation_BRIDGEUNDERLOCATIONS[[#This Row],[VCMIN]] / 100, 0) * 12 + MOD(Table_hqolymsql14p_BridgeInventoryLocation_BRIDGEUNDERLOCATIONS[[#This Row],[VCMIN]], 100)</f>
        <v>0</v>
      </c>
      <c r="AA2271">
        <f>Table_hqolymsql14p_BridgeInventoryLocation_BRIDGEUNDERLOCATIONS[[#This Row],[VCMIN_Inches]]-3</f>
        <v>-3</v>
      </c>
      <c r="AB2271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2" spans="1:28" x14ac:dyDescent="0.3">
      <c r="A2272">
        <v>2271</v>
      </c>
      <c r="B2272" t="s">
        <v>5188</v>
      </c>
      <c r="C2272" t="s">
        <v>5189</v>
      </c>
      <c r="K2272">
        <v>47.409925999999999</v>
      </c>
      <c r="L2272">
        <v>-120.293513</v>
      </c>
      <c r="M2272" t="s">
        <v>5190</v>
      </c>
      <c r="N2272" t="s">
        <v>5191</v>
      </c>
      <c r="O2272" t="s">
        <v>4431</v>
      </c>
      <c r="P2272">
        <v>14</v>
      </c>
      <c r="W2272">
        <v>9999</v>
      </c>
      <c r="X2272" t="s">
        <v>38</v>
      </c>
      <c r="Y2272">
        <v>1</v>
      </c>
      <c r="Z2272">
        <f>ROUND(Table_hqolymsql14p_BridgeInventoryLocation_BRIDGEUNDERLOCATIONS[[#This Row],[VCMIN]] / 100, 0) * 12 + MOD(Table_hqolymsql14p_BridgeInventoryLocation_BRIDGEUNDERLOCATIONS[[#This Row],[VCMIN]], 100)</f>
        <v>0</v>
      </c>
      <c r="AA2272">
        <f>Table_hqolymsql14p_BridgeInventoryLocation_BRIDGEUNDERLOCATIONS[[#This Row],[VCMIN_Inches]]-3</f>
        <v>-3</v>
      </c>
      <c r="AB2272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3" spans="1:28" x14ac:dyDescent="0.3">
      <c r="A2273">
        <v>2272</v>
      </c>
      <c r="B2273" t="s">
        <v>5192</v>
      </c>
      <c r="C2273" t="s">
        <v>5193</v>
      </c>
      <c r="K2273">
        <v>47.534351999999998</v>
      </c>
      <c r="L2273">
        <v>-121.96253400000001</v>
      </c>
      <c r="M2273" t="s">
        <v>5194</v>
      </c>
      <c r="N2273" t="s">
        <v>4431</v>
      </c>
      <c r="O2273" t="s">
        <v>5195</v>
      </c>
      <c r="P2273">
        <v>62</v>
      </c>
      <c r="W2273">
        <v>9999</v>
      </c>
      <c r="X2273" t="s">
        <v>5109</v>
      </c>
      <c r="Y2273">
        <v>1</v>
      </c>
      <c r="Z2273">
        <f>ROUND(Table_hqolymsql14p_BridgeInventoryLocation_BRIDGEUNDERLOCATIONS[[#This Row],[VCMIN]] / 100, 0) * 12 + MOD(Table_hqolymsql14p_BridgeInventoryLocation_BRIDGEUNDERLOCATIONS[[#This Row],[VCMIN]], 100)</f>
        <v>0</v>
      </c>
      <c r="AA2273">
        <f>Table_hqolymsql14p_BridgeInventoryLocation_BRIDGEUNDERLOCATIONS[[#This Row],[VCMIN_Inches]]-3</f>
        <v>-3</v>
      </c>
      <c r="AB2273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4" spans="1:28" x14ac:dyDescent="0.3">
      <c r="A2274">
        <v>2273</v>
      </c>
      <c r="B2274" t="s">
        <v>5196</v>
      </c>
      <c r="C2274" t="s">
        <v>5197</v>
      </c>
      <c r="K2274">
        <v>47.628751999999999</v>
      </c>
      <c r="L2274">
        <v>-122.51509900000001</v>
      </c>
      <c r="M2274" t="s">
        <v>5198</v>
      </c>
      <c r="N2274" t="s">
        <v>5199</v>
      </c>
      <c r="O2274" t="s">
        <v>5144</v>
      </c>
      <c r="P2274">
        <v>250</v>
      </c>
      <c r="W2274">
        <v>9999</v>
      </c>
      <c r="X2274" t="s">
        <v>5109</v>
      </c>
      <c r="Y2274">
        <v>1</v>
      </c>
      <c r="Z2274">
        <f>ROUND(Table_hqolymsql14p_BridgeInventoryLocation_BRIDGEUNDERLOCATIONS[[#This Row],[VCMIN]] / 100, 0) * 12 + MOD(Table_hqolymsql14p_BridgeInventoryLocation_BRIDGEUNDERLOCATIONS[[#This Row],[VCMIN]], 100)</f>
        <v>0</v>
      </c>
      <c r="AA2274">
        <f>Table_hqolymsql14p_BridgeInventoryLocation_BRIDGEUNDERLOCATIONS[[#This Row],[VCMIN_Inches]]-3</f>
        <v>-3</v>
      </c>
      <c r="AB2274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5" spans="1:28" x14ac:dyDescent="0.3">
      <c r="A2275">
        <v>2274</v>
      </c>
      <c r="B2275" t="s">
        <v>5200</v>
      </c>
      <c r="C2275" t="s">
        <v>5201</v>
      </c>
      <c r="K2275">
        <v>47.533290000000001</v>
      </c>
      <c r="L2275">
        <v>-121.958072</v>
      </c>
      <c r="M2275" t="s">
        <v>5202</v>
      </c>
      <c r="N2275" t="s">
        <v>4431</v>
      </c>
      <c r="O2275" t="s">
        <v>5203</v>
      </c>
      <c r="P2275">
        <v>45</v>
      </c>
      <c r="W2275">
        <v>9999</v>
      </c>
      <c r="X2275" t="s">
        <v>5109</v>
      </c>
      <c r="Y2275">
        <v>1</v>
      </c>
      <c r="Z2275">
        <f>ROUND(Table_hqolymsql14p_BridgeInventoryLocation_BRIDGEUNDERLOCATIONS[[#This Row],[VCMIN]] / 100, 0) * 12 + MOD(Table_hqolymsql14p_BridgeInventoryLocation_BRIDGEUNDERLOCATIONS[[#This Row],[VCMIN]], 100)</f>
        <v>0</v>
      </c>
      <c r="AA2275">
        <f>Table_hqolymsql14p_BridgeInventoryLocation_BRIDGEUNDERLOCATIONS[[#This Row],[VCMIN_Inches]]-3</f>
        <v>-3</v>
      </c>
      <c r="AB2275">
        <f>(TRUNC((Table_hqolymsql14p_BridgeInventoryLocation_BRIDGEUNDERLOCATIONS[[#This Row],[Reported Inches]]/12))*100) + MOD(Table_hqolymsql14p_BridgeInventoryLocation_BRIDGEUNDERLOCATIONS[[#This Row],[Reported Inches]], 12)</f>
        <v>9</v>
      </c>
    </row>
    <row r="2276" spans="1:28" x14ac:dyDescent="0.3">
      <c r="A2276">
        <v>2275</v>
      </c>
      <c r="B2276" t="s">
        <v>5204</v>
      </c>
      <c r="C2276" t="s">
        <v>5205</v>
      </c>
      <c r="K2276">
        <v>47.17266</v>
      </c>
      <c r="L2276">
        <v>-122.603475</v>
      </c>
      <c r="X2276" t="s">
        <v>5109</v>
      </c>
      <c r="Y2276">
        <v>1</v>
      </c>
      <c r="Z2276">
        <f>ROUND(Table_hqolymsql14p_BridgeInventoryLocation_BRIDGEUNDERLOCATIONS[[#This Row],[VCMIN]] / 100, 0) * 12 + MOD(Table_hqolymsql14p_BridgeInventoryLocation_BRIDGEUNDERLOCATIONS[[#This Row],[VCMIN]], 100)</f>
        <v>0</v>
      </c>
      <c r="AA2276">
        <f>Table_hqolymsql14p_BridgeInventoryLocation_BRIDGEUNDERLOCATIONS[[#This Row],[VCMIN_Inches]]-3</f>
        <v>-3</v>
      </c>
      <c r="AB2276">
        <f>(TRUNC((Table_hqolymsql14p_BridgeInventoryLocation_BRIDGEUNDERLOCATIONS[[#This Row],[Reported Inches]]/12))*100) + MOD(Table_hqolymsql14p_BridgeInventoryLocation_BRIDGEUNDERLOCATIONS[[#This Row],[Reported Inches]], 12)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BridgeDBValue</vt:lpstr>
    </vt:vector>
  </TitlesOfParts>
  <Company>WSDOT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Jeff</dc:creator>
  <cp:lastModifiedBy>Jacobson, Jeff</cp:lastModifiedBy>
  <dcterms:created xsi:type="dcterms:W3CDTF">2014-04-15T17:07:59Z</dcterms:created>
  <dcterms:modified xsi:type="dcterms:W3CDTF">2015-11-14T00:50:33Z</dcterms:modified>
</cp:coreProperties>
</file>