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SKH\MyData\Research\2D-KP-OG\Github\EATKG_For_2KPG\Tables\"/>
    </mc:Choice>
  </mc:AlternateContent>
  <xr:revisionPtr revIDLastSave="0" documentId="13_ncr:1_{D6813810-15CC-4AEB-8FC7-BC060B794401}" xr6:coauthVersionLast="47" xr6:coauthVersionMax="47" xr10:uidLastSave="{00000000-0000-0000-0000-000000000000}"/>
  <bookViews>
    <workbookView xWindow="6900" yWindow="4995" windowWidth="28800" windowHeight="15300" activeTab="3" xr2:uid="{00000000-000D-0000-FFFF-FFFF00000000}"/>
  </bookViews>
  <sheets>
    <sheet name="pre &amp; bounds" sheetId="5" r:id="rId1"/>
    <sheet name="B-TS" sheetId="3" r:id="rId2"/>
    <sheet name="Adap-Para" sheetId="1" r:id="rId3"/>
    <sheet name="IC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6" l="1"/>
  <c r="L19" i="6"/>
  <c r="L20" i="6"/>
  <c r="L21" i="6"/>
  <c r="L22" i="6"/>
  <c r="L23" i="6"/>
  <c r="L24" i="6"/>
  <c r="L25" i="6"/>
  <c r="L17" i="6"/>
  <c r="K18" i="6"/>
  <c r="K19" i="6"/>
  <c r="K20" i="6"/>
  <c r="K21" i="6"/>
  <c r="K22" i="6"/>
  <c r="K23" i="6"/>
  <c r="K24" i="6"/>
  <c r="K25" i="6"/>
  <c r="K17" i="6"/>
  <c r="J18" i="6"/>
  <c r="J19" i="6"/>
  <c r="J20" i="6"/>
  <c r="J21" i="6"/>
  <c r="J22" i="6"/>
  <c r="J23" i="6"/>
  <c r="J24" i="6"/>
  <c r="J25" i="6"/>
  <c r="J17" i="6"/>
  <c r="H18" i="6"/>
  <c r="H19" i="6"/>
  <c r="H20" i="6"/>
  <c r="H21" i="6"/>
  <c r="H22" i="6"/>
  <c r="H23" i="6"/>
  <c r="H24" i="6"/>
  <c r="H25" i="6"/>
  <c r="H17" i="6"/>
  <c r="V25" i="6"/>
  <c r="U25" i="6"/>
  <c r="T25" i="6"/>
  <c r="S25" i="6"/>
  <c r="V24" i="6"/>
  <c r="U24" i="6"/>
  <c r="T24" i="6"/>
  <c r="S24" i="6"/>
  <c r="V23" i="6"/>
  <c r="U23" i="6"/>
  <c r="T23" i="6"/>
  <c r="S23" i="6"/>
  <c r="V22" i="6"/>
  <c r="U22" i="6"/>
  <c r="T22" i="6"/>
  <c r="S22" i="6"/>
  <c r="V21" i="6"/>
  <c r="U21" i="6"/>
  <c r="T21" i="6"/>
  <c r="S21" i="6"/>
  <c r="V20" i="6"/>
  <c r="U20" i="6"/>
  <c r="T20" i="6"/>
  <c r="S20" i="6"/>
  <c r="V19" i="6"/>
  <c r="U19" i="6"/>
  <c r="T19" i="6"/>
  <c r="S19" i="6"/>
  <c r="V18" i="6"/>
  <c r="U18" i="6"/>
  <c r="T18" i="6"/>
  <c r="S18" i="6"/>
  <c r="V17" i="6"/>
  <c r="U17" i="6"/>
  <c r="T17" i="6"/>
  <c r="S17" i="6"/>
  <c r="Q18" i="6"/>
  <c r="Q19" i="6"/>
  <c r="Q20" i="6"/>
  <c r="Q21" i="6"/>
  <c r="Q22" i="6"/>
  <c r="Q23" i="6"/>
  <c r="Q24" i="6"/>
  <c r="Q25" i="6"/>
  <c r="Q17" i="6"/>
  <c r="P18" i="6"/>
  <c r="P19" i="6"/>
  <c r="P20" i="6"/>
  <c r="P21" i="6"/>
  <c r="P22" i="6"/>
  <c r="P23" i="6"/>
  <c r="P24" i="6"/>
  <c r="P25" i="6"/>
  <c r="P17" i="6"/>
  <c r="O18" i="6"/>
  <c r="O19" i="6"/>
  <c r="O20" i="6"/>
  <c r="O21" i="6"/>
  <c r="O22" i="6"/>
  <c r="O23" i="6"/>
  <c r="O24" i="6"/>
  <c r="O25" i="6"/>
  <c r="O17" i="6"/>
  <c r="N18" i="6"/>
  <c r="N19" i="6"/>
  <c r="N20" i="6"/>
  <c r="N21" i="6"/>
  <c r="N22" i="6"/>
  <c r="N23" i="6"/>
  <c r="N24" i="6"/>
  <c r="N25" i="6"/>
  <c r="N17" i="6"/>
  <c r="Q34" i="5"/>
  <c r="P34" i="5"/>
  <c r="O34" i="5"/>
  <c r="N34" i="5"/>
  <c r="Q33" i="5"/>
  <c r="P33" i="5"/>
  <c r="O33" i="5"/>
  <c r="N33" i="5"/>
  <c r="Q32" i="5"/>
  <c r="P32" i="5"/>
  <c r="O32" i="5"/>
  <c r="N32" i="5"/>
  <c r="Q31" i="5"/>
  <c r="P31" i="5"/>
  <c r="O31" i="5"/>
  <c r="N31" i="5"/>
  <c r="Q30" i="5"/>
  <c r="P30" i="5"/>
  <c r="O30" i="5"/>
  <c r="N30" i="5"/>
  <c r="Q29" i="5"/>
  <c r="P29" i="5"/>
  <c r="O29" i="5"/>
  <c r="N29" i="5"/>
  <c r="Q28" i="5"/>
  <c r="P28" i="5"/>
  <c r="O28" i="5"/>
  <c r="N28" i="5"/>
  <c r="Q27" i="5"/>
  <c r="P27" i="5"/>
  <c r="O27" i="5"/>
  <c r="N27" i="5"/>
  <c r="Q26" i="5"/>
  <c r="P26" i="5"/>
  <c r="O26" i="5"/>
  <c r="N26" i="5"/>
  <c r="J26" i="3"/>
  <c r="L34" i="5"/>
  <c r="K34" i="5"/>
  <c r="J34" i="5"/>
  <c r="I34" i="5"/>
  <c r="L33" i="5"/>
  <c r="K33" i="5"/>
  <c r="J33" i="5"/>
  <c r="I33" i="5"/>
  <c r="L32" i="5"/>
  <c r="K32" i="5"/>
  <c r="J32" i="5"/>
  <c r="I32" i="5"/>
  <c r="L31" i="5"/>
  <c r="K31" i="5"/>
  <c r="J31" i="5"/>
  <c r="I31" i="5"/>
  <c r="L30" i="5"/>
  <c r="K30" i="5"/>
  <c r="J30" i="5"/>
  <c r="I30" i="5"/>
  <c r="L29" i="5"/>
  <c r="K29" i="5"/>
  <c r="J29" i="5"/>
  <c r="I29" i="5"/>
  <c r="L28" i="5"/>
  <c r="K28" i="5"/>
  <c r="J28" i="5"/>
  <c r="I28" i="5"/>
  <c r="L27" i="5"/>
  <c r="K27" i="5"/>
  <c r="J27" i="5"/>
  <c r="I27" i="5"/>
  <c r="L26" i="5"/>
  <c r="K26" i="5"/>
  <c r="J26" i="5"/>
  <c r="I26" i="5"/>
  <c r="V34" i="3"/>
  <c r="U34" i="3"/>
  <c r="T34" i="3"/>
  <c r="S34" i="3"/>
  <c r="V33" i="3"/>
  <c r="U33" i="3"/>
  <c r="T33" i="3"/>
  <c r="S33" i="3"/>
  <c r="V32" i="3"/>
  <c r="U32" i="3"/>
  <c r="T32" i="3"/>
  <c r="S32" i="3"/>
  <c r="V31" i="3"/>
  <c r="U31" i="3"/>
  <c r="T31" i="3"/>
  <c r="S31" i="3"/>
  <c r="V30" i="3"/>
  <c r="U30" i="3"/>
  <c r="T30" i="3"/>
  <c r="S30" i="3"/>
  <c r="V29" i="3"/>
  <c r="U29" i="3"/>
  <c r="T29" i="3"/>
  <c r="S29" i="3"/>
  <c r="V28" i="3"/>
  <c r="U28" i="3"/>
  <c r="T28" i="3"/>
  <c r="S28" i="3"/>
  <c r="V27" i="3"/>
  <c r="U27" i="3"/>
  <c r="T27" i="3"/>
  <c r="S27" i="3"/>
  <c r="V26" i="3"/>
  <c r="U26" i="3"/>
  <c r="T26" i="3"/>
  <c r="S26" i="3"/>
  <c r="Q34" i="3"/>
  <c r="P34" i="3"/>
  <c r="O34" i="3"/>
  <c r="N34" i="3"/>
  <c r="Q33" i="3"/>
  <c r="P33" i="3"/>
  <c r="O33" i="3"/>
  <c r="N33" i="3"/>
  <c r="Q32" i="3"/>
  <c r="P32" i="3"/>
  <c r="O32" i="3"/>
  <c r="N32" i="3"/>
  <c r="Q31" i="3"/>
  <c r="P31" i="3"/>
  <c r="O31" i="3"/>
  <c r="N31" i="3"/>
  <c r="Q30" i="3"/>
  <c r="P30" i="3"/>
  <c r="O30" i="3"/>
  <c r="N30" i="3"/>
  <c r="Q29" i="3"/>
  <c r="P29" i="3"/>
  <c r="O29" i="3"/>
  <c r="N29" i="3"/>
  <c r="Q28" i="3"/>
  <c r="P28" i="3"/>
  <c r="O28" i="3"/>
  <c r="N28" i="3"/>
  <c r="Q27" i="3"/>
  <c r="P27" i="3"/>
  <c r="O27" i="3"/>
  <c r="N27" i="3"/>
  <c r="Q26" i="3"/>
  <c r="P26" i="3"/>
  <c r="O26" i="3"/>
  <c r="N26" i="3"/>
  <c r="L34" i="3"/>
  <c r="K34" i="3"/>
  <c r="J34" i="3"/>
  <c r="I34" i="3"/>
  <c r="L33" i="3"/>
  <c r="K33" i="3"/>
  <c r="J33" i="3"/>
  <c r="I33" i="3"/>
  <c r="L32" i="3"/>
  <c r="K32" i="3"/>
  <c r="J32" i="3"/>
  <c r="I32" i="3"/>
  <c r="L31" i="3"/>
  <c r="K31" i="3"/>
  <c r="J31" i="3"/>
  <c r="I31" i="3"/>
  <c r="L30" i="3"/>
  <c r="K30" i="3"/>
  <c r="J30" i="3"/>
  <c r="I30" i="3"/>
  <c r="L29" i="3"/>
  <c r="K29" i="3"/>
  <c r="J29" i="3"/>
  <c r="I29" i="3"/>
  <c r="L28" i="3"/>
  <c r="K28" i="3"/>
  <c r="J28" i="3"/>
  <c r="I28" i="3"/>
  <c r="L27" i="3"/>
  <c r="K27" i="3"/>
  <c r="J27" i="3"/>
  <c r="I27" i="3"/>
  <c r="L26" i="3"/>
  <c r="K26" i="3"/>
  <c r="I26" i="3"/>
  <c r="AA34" i="1"/>
  <c r="Z34" i="1"/>
  <c r="Y34" i="1"/>
  <c r="X34" i="1"/>
  <c r="AA33" i="1"/>
  <c r="Z33" i="1"/>
  <c r="Y33" i="1"/>
  <c r="X33" i="1"/>
  <c r="AA32" i="1"/>
  <c r="Z32" i="1"/>
  <c r="Y32" i="1"/>
  <c r="X32" i="1"/>
  <c r="AA31" i="1"/>
  <c r="Z31" i="1"/>
  <c r="Y31" i="1"/>
  <c r="X31" i="1"/>
  <c r="AA30" i="1"/>
  <c r="Z30" i="1"/>
  <c r="Y30" i="1"/>
  <c r="X30" i="1"/>
  <c r="AA29" i="1"/>
  <c r="Z29" i="1"/>
  <c r="Y29" i="1"/>
  <c r="X29" i="1"/>
  <c r="AA28" i="1"/>
  <c r="Z28" i="1"/>
  <c r="Y28" i="1"/>
  <c r="X28" i="1"/>
  <c r="AA27" i="1"/>
  <c r="Z27" i="1"/>
  <c r="Y27" i="1"/>
  <c r="X27" i="1"/>
  <c r="AA26" i="1"/>
  <c r="Z26" i="1"/>
  <c r="Y26" i="1"/>
  <c r="X26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Q34" i="1"/>
  <c r="P34" i="1"/>
  <c r="O34" i="1"/>
  <c r="N34" i="1"/>
  <c r="Q33" i="1"/>
  <c r="P33" i="1"/>
  <c r="O33" i="1"/>
  <c r="N33" i="1"/>
  <c r="Q32" i="1"/>
  <c r="P32" i="1"/>
  <c r="O32" i="1"/>
  <c r="N32" i="1"/>
  <c r="Q31" i="1"/>
  <c r="P31" i="1"/>
  <c r="O31" i="1"/>
  <c r="N31" i="1"/>
  <c r="Q30" i="1"/>
  <c r="P30" i="1"/>
  <c r="O30" i="1"/>
  <c r="N30" i="1"/>
  <c r="Q29" i="1"/>
  <c r="P29" i="1"/>
  <c r="O29" i="1"/>
  <c r="N29" i="1"/>
  <c r="Q28" i="1"/>
  <c r="P28" i="1"/>
  <c r="O28" i="1"/>
  <c r="N28" i="1"/>
  <c r="Q27" i="1"/>
  <c r="P27" i="1"/>
  <c r="O27" i="1"/>
  <c r="N27" i="1"/>
  <c r="Q26" i="1"/>
  <c r="P26" i="1"/>
  <c r="O26" i="1"/>
  <c r="N26" i="1"/>
  <c r="L27" i="1"/>
  <c r="L28" i="1"/>
  <c r="L29" i="1"/>
  <c r="L30" i="1"/>
  <c r="L31" i="1"/>
  <c r="L32" i="1"/>
  <c r="L33" i="1"/>
  <c r="L34" i="1"/>
  <c r="L26" i="1"/>
  <c r="K27" i="1"/>
  <c r="K28" i="1"/>
  <c r="K29" i="1"/>
  <c r="K30" i="1"/>
  <c r="K31" i="1"/>
  <c r="K32" i="1"/>
  <c r="K33" i="1"/>
  <c r="K34" i="1"/>
  <c r="K26" i="1"/>
  <c r="J27" i="1"/>
  <c r="J28" i="1"/>
  <c r="J29" i="1"/>
  <c r="J30" i="1"/>
  <c r="J31" i="1"/>
  <c r="J32" i="1"/>
  <c r="J33" i="1"/>
  <c r="J34" i="1"/>
  <c r="J26" i="1"/>
  <c r="I27" i="1"/>
  <c r="I28" i="1"/>
  <c r="I29" i="1"/>
  <c r="I30" i="1"/>
  <c r="I31" i="1"/>
  <c r="I32" i="1"/>
  <c r="I33" i="1"/>
  <c r="I34" i="1"/>
  <c r="I26" i="1"/>
</calcChain>
</file>

<file path=xl/sharedStrings.xml><?xml version="1.0" encoding="utf-8"?>
<sst xmlns="http://schemas.openxmlformats.org/spreadsheetml/2006/main" count="207" uniqueCount="36">
  <si>
    <t>Ours</t>
    <phoneticPr fontId="2" type="noConversion"/>
  </si>
  <si>
    <t>Gap(%)</t>
    <phoneticPr fontId="2" type="noConversion"/>
  </si>
  <si>
    <t>Set3</t>
  </si>
  <si>
    <t>Set4</t>
  </si>
  <si>
    <t>Set5</t>
  </si>
  <si>
    <t>Set6</t>
  </si>
  <si>
    <t>Set7</t>
  </si>
  <si>
    <t>Set8</t>
  </si>
  <si>
    <t>Set</t>
  </si>
  <si>
    <t>#Opt</t>
  </si>
  <si>
    <t>Set1</t>
  </si>
  <si>
    <t>Set2</t>
  </si>
  <si>
    <t>Overall</t>
  </si>
  <si>
    <t>Gap</t>
    <phoneticPr fontId="2" type="noConversion"/>
  </si>
  <si>
    <t>LB</t>
    <phoneticPr fontId="2" type="noConversion"/>
  </si>
  <si>
    <t>Time</t>
    <phoneticPr fontId="2" type="noConversion"/>
  </si>
  <si>
    <t>omega=1</t>
    <phoneticPr fontId="2" type="noConversion"/>
  </si>
  <si>
    <t>omega=m</t>
    <phoneticPr fontId="2" type="noConversion"/>
  </si>
  <si>
    <t>omega=1*2</t>
    <phoneticPr fontId="2" type="noConversion"/>
  </si>
  <si>
    <t>omega=m/2</t>
    <phoneticPr fontId="2" type="noConversion"/>
  </si>
  <si>
    <t>no post improment</t>
    <phoneticPr fontId="2" type="noConversion"/>
  </si>
  <si>
    <t>no imp bin</t>
    <phoneticPr fontId="2" type="noConversion"/>
  </si>
  <si>
    <t>greedy search</t>
    <phoneticPr fontId="2" type="noConversion"/>
  </si>
  <si>
    <t>no preprocessing</t>
    <phoneticPr fontId="2" type="noConversion"/>
  </si>
  <si>
    <t>no imp ub</t>
    <phoneticPr fontId="2" type="noConversion"/>
  </si>
  <si>
    <t>Ours(530s)</t>
    <phoneticPr fontId="2" type="noConversion"/>
  </si>
  <si>
    <t>Ours(530s) without ICE</t>
    <phoneticPr fontId="2" type="noConversion"/>
  </si>
  <si>
    <t>#I</t>
  </si>
  <si>
    <t>Without preprocessing</t>
    <phoneticPr fontId="2" type="noConversion"/>
  </si>
  <si>
    <t>Without improved $U_2$ and $U_3$</t>
    <phoneticPr fontId="2" type="noConversion"/>
  </si>
  <si>
    <t>Without post-improvement</t>
    <phoneticPr fontId="2" type="noConversion"/>
  </si>
  <si>
    <t>Using basic binary search</t>
    <phoneticPr fontId="2" type="noConversion"/>
  </si>
  <si>
    <t>Using first-fit heuristic</t>
    <phoneticPr fontId="2" type="noConversion"/>
  </si>
  <si>
    <t>Ours (530s)</t>
    <phoneticPr fontId="2" type="noConversion"/>
  </si>
  <si>
    <t>Ours (530s) without ICE</t>
    <phoneticPr fontId="2" type="noConversion"/>
  </si>
  <si>
    <t>#ICE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</si>
</sst>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0.000"/>
    <numFmt numFmtId="177" formatCode="_ * #,##0.0_ ;_ * \-#,##0.0_ ;_ * &quot;-&quot;??_ ;_ @_ "/>
    <numFmt numFmtId="178" formatCode="0.0"/>
    <numFmt numFmtId="179" formatCode="0.00_ "/>
    <numFmt numFmtId="180" formatCode="0.000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178" fontId="0" fillId="0" borderId="1" xfId="1" applyNumberFormat="1" applyFont="1" applyBorder="1" applyAlignment="1">
      <alignment horizontal="right" vertical="center"/>
    </xf>
    <xf numFmtId="17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78" fontId="0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178" fontId="0" fillId="0" borderId="2" xfId="1" applyNumberFormat="1" applyFon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179" fontId="0" fillId="0" borderId="2" xfId="0" applyNumberFormat="1" applyBorder="1" applyAlignment="1">
      <alignment horizontal="right" vertical="center"/>
    </xf>
    <xf numFmtId="178" fontId="4" fillId="0" borderId="0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1" applyNumberFormat="1" applyFont="1" applyBorder="1" applyAlignment="1">
      <alignment horizontal="right" vertical="center"/>
    </xf>
    <xf numFmtId="0" fontId="0" fillId="0" borderId="1" xfId="1" applyNumberFormat="1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180" fontId="4" fillId="0" borderId="0" xfId="0" applyNumberFormat="1" applyFont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176" fontId="0" fillId="0" borderId="0" xfId="0" applyNumberFormat="1" applyBorder="1" applyAlignment="1">
      <alignment horizontal="right" vertical="center"/>
    </xf>
    <xf numFmtId="178" fontId="4" fillId="0" borderId="1" xfId="1" applyNumberFormat="1" applyFont="1" applyBorder="1" applyAlignment="1">
      <alignment horizontal="right" vertical="center"/>
    </xf>
    <xf numFmtId="180" fontId="4" fillId="0" borderId="1" xfId="0" applyNumberFormat="1" applyFont="1" applyBorder="1" applyAlignment="1">
      <alignment horizontal="right" vertical="center"/>
    </xf>
    <xf numFmtId="178" fontId="4" fillId="0" borderId="2" xfId="1" applyNumberFormat="1" applyFont="1" applyBorder="1" applyAlignment="1">
      <alignment horizontal="right" vertical="center"/>
    </xf>
    <xf numFmtId="180" fontId="4" fillId="0" borderId="2" xfId="0" applyNumberFormat="1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178" fontId="0" fillId="0" borderId="0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C64C-1163-4283-A127-52697B96CC8D}">
  <dimension ref="B7:V35"/>
  <sheetViews>
    <sheetView workbookViewId="0">
      <selection activeCell="F25" sqref="F25"/>
    </sheetView>
  </sheetViews>
  <sheetFormatPr defaultColWidth="9" defaultRowHeight="14.25" x14ac:dyDescent="0.2"/>
  <cols>
    <col min="1" max="1" width="9" style="1"/>
    <col min="2" max="2" width="7.125" style="1" bestFit="1" customWidth="1"/>
    <col min="3" max="3" width="9" style="1"/>
    <col min="4" max="4" width="11.75" style="1" bestFit="1" customWidth="1"/>
    <col min="5" max="5" width="6.875" style="1" bestFit="1" customWidth="1"/>
    <col min="6" max="6" width="5.75" style="1" bestFit="1" customWidth="1"/>
    <col min="7" max="7" width="7.75" style="1" customWidth="1"/>
    <col min="8" max="8" width="9" style="1"/>
    <col min="9" max="9" width="9.875" style="1" bestFit="1" customWidth="1"/>
    <col min="10" max="10" width="6.875" style="1" bestFit="1" customWidth="1"/>
    <col min="11" max="11" width="5.75" style="1" bestFit="1" customWidth="1"/>
    <col min="12" max="12" width="6.375" style="1" bestFit="1" customWidth="1"/>
    <col min="13" max="13" width="9" style="1"/>
    <col min="14" max="14" width="9.625" style="1" customWidth="1"/>
    <col min="15" max="15" width="6.875" style="1" bestFit="1" customWidth="1"/>
    <col min="16" max="16" width="5.75" style="1" bestFit="1" customWidth="1"/>
    <col min="17" max="17" width="8.875" style="1" customWidth="1"/>
    <col min="18" max="18" width="9" style="1"/>
    <col min="19" max="19" width="7.125" style="1" customWidth="1"/>
    <col min="20" max="20" width="6.875" style="1" bestFit="1" customWidth="1"/>
    <col min="21" max="21" width="5.75" style="1" bestFit="1" customWidth="1"/>
    <col min="22" max="22" width="5.5" style="1" bestFit="1" customWidth="1"/>
    <col min="23" max="16384" width="9" style="1"/>
  </cols>
  <sheetData>
    <row r="7" spans="2:22" x14ac:dyDescent="0.2">
      <c r="D7" s="26" t="s">
        <v>0</v>
      </c>
      <c r="E7" s="26"/>
      <c r="F7" s="26"/>
      <c r="G7" s="26"/>
      <c r="I7" s="26" t="s">
        <v>23</v>
      </c>
      <c r="J7" s="26"/>
      <c r="K7" s="26"/>
      <c r="L7" s="26"/>
      <c r="N7" s="26" t="s">
        <v>24</v>
      </c>
      <c r="O7" s="26"/>
      <c r="P7" s="26"/>
      <c r="Q7" s="26"/>
      <c r="S7" s="26"/>
      <c r="T7" s="26"/>
      <c r="U7" s="26"/>
      <c r="V7" s="26"/>
    </row>
    <row r="8" spans="2:22" x14ac:dyDescent="0.2">
      <c r="B8" s="1" t="s">
        <v>8</v>
      </c>
      <c r="D8" s="1" t="s">
        <v>14</v>
      </c>
      <c r="E8" s="1" t="s">
        <v>13</v>
      </c>
      <c r="F8" s="1" t="s">
        <v>9</v>
      </c>
      <c r="G8" s="1" t="s">
        <v>15</v>
      </c>
      <c r="I8" s="1" t="s">
        <v>14</v>
      </c>
      <c r="J8" s="1" t="s">
        <v>1</v>
      </c>
      <c r="K8" s="1" t="s">
        <v>9</v>
      </c>
      <c r="L8" s="1" t="s">
        <v>15</v>
      </c>
      <c r="N8" s="1" t="s">
        <v>14</v>
      </c>
      <c r="O8" s="1" t="s">
        <v>1</v>
      </c>
      <c r="P8" s="1" t="s">
        <v>9</v>
      </c>
      <c r="Q8" s="1" t="s">
        <v>15</v>
      </c>
    </row>
    <row r="9" spans="2:22" x14ac:dyDescent="0.2">
      <c r="B9" s="1" t="s">
        <v>10</v>
      </c>
      <c r="D9" s="14">
        <v>154747.52173913043</v>
      </c>
      <c r="E9" s="2">
        <v>5.5423285692219172E-4</v>
      </c>
      <c r="F9" s="1">
        <v>43</v>
      </c>
      <c r="G9" s="3">
        <v>4.330717391304348</v>
      </c>
      <c r="I9" s="5">
        <v>154747.52173913043</v>
      </c>
      <c r="J9" s="2">
        <v>5.5447304290732731E-4</v>
      </c>
      <c r="K9" s="1">
        <v>43</v>
      </c>
      <c r="L9" s="3">
        <v>4.328391304347825</v>
      </c>
      <c r="N9" s="1">
        <v>154747.52173913043</v>
      </c>
      <c r="O9" s="1">
        <v>7.5469782041545283E-4</v>
      </c>
      <c r="P9" s="1">
        <v>41</v>
      </c>
      <c r="Q9" s="1">
        <v>5.0798695652173906</v>
      </c>
    </row>
    <row r="10" spans="2:22" x14ac:dyDescent="0.2">
      <c r="B10" s="1" t="s">
        <v>11</v>
      </c>
      <c r="D10" s="14">
        <v>1040497.5384615385</v>
      </c>
      <c r="E10" s="2">
        <v>2.6506770768437615E-3</v>
      </c>
      <c r="F10" s="1">
        <v>12</v>
      </c>
      <c r="G10" s="3">
        <v>8.6265384615384608</v>
      </c>
      <c r="I10" s="5">
        <v>1040497.5384615385</v>
      </c>
      <c r="J10" s="2">
        <v>2.6506770768437615E-3</v>
      </c>
      <c r="K10" s="1">
        <v>12</v>
      </c>
      <c r="L10" s="3">
        <v>8.61</v>
      </c>
      <c r="N10" s="1">
        <v>1026313.0769230769</v>
      </c>
      <c r="O10" s="1">
        <v>4.703989377208769E-3</v>
      </c>
      <c r="P10" s="1">
        <v>12</v>
      </c>
      <c r="Q10" s="1">
        <v>9.3861538461538458</v>
      </c>
    </row>
    <row r="11" spans="2:22" x14ac:dyDescent="0.2">
      <c r="B11" s="1" t="s">
        <v>2</v>
      </c>
      <c r="D11" s="14">
        <v>8519.6190476190477</v>
      </c>
      <c r="E11" s="2">
        <v>2.0811031665151991E-3</v>
      </c>
      <c r="F11" s="1">
        <v>9</v>
      </c>
      <c r="G11" s="3">
        <v>22.200238095238088</v>
      </c>
      <c r="I11" s="5">
        <v>8519.1428571428569</v>
      </c>
      <c r="J11" s="2">
        <v>2.1307063411183736E-3</v>
      </c>
      <c r="K11" s="1">
        <v>9</v>
      </c>
      <c r="L11" s="3">
        <v>22.185857142857138</v>
      </c>
      <c r="N11" s="1">
        <v>8517.2857142857138</v>
      </c>
      <c r="O11" s="1">
        <v>2.4363234199912659E-3</v>
      </c>
      <c r="P11" s="1">
        <v>8</v>
      </c>
      <c r="Q11" s="1">
        <v>23.156761904761904</v>
      </c>
    </row>
    <row r="12" spans="2:22" x14ac:dyDescent="0.2">
      <c r="B12" s="1" t="s">
        <v>3</v>
      </c>
      <c r="D12" s="14">
        <v>9694.4733333333334</v>
      </c>
      <c r="E12" s="2">
        <v>9.6673439031873059E-5</v>
      </c>
      <c r="F12" s="1">
        <v>434</v>
      </c>
      <c r="G12" s="3">
        <v>2.1463911111111078</v>
      </c>
      <c r="I12" s="5">
        <v>9694.4733333333334</v>
      </c>
      <c r="J12" s="2">
        <v>9.7796055072282275E-5</v>
      </c>
      <c r="K12" s="1">
        <v>433</v>
      </c>
      <c r="L12" s="3">
        <v>2.1578555555555479</v>
      </c>
      <c r="N12" s="1">
        <v>9694.4733333333334</v>
      </c>
      <c r="O12" s="1">
        <v>1.3947852243025298E-4</v>
      </c>
      <c r="P12" s="1">
        <v>428</v>
      </c>
      <c r="Q12" s="1">
        <v>2.5818844444444444</v>
      </c>
    </row>
    <row r="13" spans="2:22" x14ac:dyDescent="0.2">
      <c r="B13" s="1" t="s">
        <v>4</v>
      </c>
      <c r="D13" s="14">
        <v>42339.805555555555</v>
      </c>
      <c r="E13" s="2">
        <v>2.2012097275888949E-3</v>
      </c>
      <c r="F13" s="1">
        <v>29</v>
      </c>
      <c r="G13" s="3">
        <v>7.8393888888888874</v>
      </c>
      <c r="I13" s="5">
        <v>42339.805555555555</v>
      </c>
      <c r="J13" s="2">
        <v>2.1823079362511062E-3</v>
      </c>
      <c r="K13" s="1">
        <v>29</v>
      </c>
      <c r="L13" s="3">
        <v>7.9569166666666655</v>
      </c>
      <c r="N13" s="1">
        <v>42313.694444444445</v>
      </c>
      <c r="O13" s="1">
        <v>2.6601778868828633E-3</v>
      </c>
      <c r="P13" s="1">
        <v>29</v>
      </c>
      <c r="Q13" s="1">
        <v>8.4875555555555522</v>
      </c>
    </row>
    <row r="14" spans="2:22" x14ac:dyDescent="0.2">
      <c r="B14" s="1" t="s">
        <v>5</v>
      </c>
      <c r="D14" s="14">
        <v>7176.3809523809523</v>
      </c>
      <c r="E14" s="2">
        <v>0</v>
      </c>
      <c r="F14" s="1">
        <v>21</v>
      </c>
      <c r="G14" s="3">
        <v>1.3149047619047618</v>
      </c>
      <c r="I14" s="5">
        <v>7176.3809523809523</v>
      </c>
      <c r="J14" s="2">
        <v>0</v>
      </c>
      <c r="K14" s="1">
        <v>21</v>
      </c>
      <c r="L14" s="3">
        <v>1.5374761904761904</v>
      </c>
      <c r="N14" s="1">
        <v>7176.3809523809523</v>
      </c>
      <c r="O14" s="1">
        <v>2.5678588266989951E-4</v>
      </c>
      <c r="P14" s="1">
        <v>20</v>
      </c>
      <c r="Q14" s="1">
        <v>2.4784761904761905</v>
      </c>
    </row>
    <row r="15" spans="2:22" x14ac:dyDescent="0.2">
      <c r="B15" s="1" t="s">
        <v>6</v>
      </c>
      <c r="D15" s="14">
        <v>29721.925396825398</v>
      </c>
      <c r="E15" s="2">
        <v>1.3977454822243166E-3</v>
      </c>
      <c r="F15" s="1">
        <v>549</v>
      </c>
      <c r="G15" s="3">
        <v>5.9023111111111142</v>
      </c>
      <c r="I15" s="5">
        <v>29722.169841269842</v>
      </c>
      <c r="J15" s="2">
        <v>1.4307405225702913E-3</v>
      </c>
      <c r="K15" s="1">
        <v>554</v>
      </c>
      <c r="L15" s="3">
        <v>6.2519349206349233</v>
      </c>
      <c r="N15" s="1">
        <v>29721.774603174603</v>
      </c>
      <c r="O15" s="1">
        <v>1.6141316113256734E-3</v>
      </c>
      <c r="P15" s="1">
        <v>542</v>
      </c>
      <c r="Q15" s="1">
        <v>6.5109126984127128</v>
      </c>
    </row>
    <row r="16" spans="2:22" x14ac:dyDescent="0.2">
      <c r="B16" s="1" t="s">
        <v>7</v>
      </c>
      <c r="D16" s="14">
        <v>2189102.8666666667</v>
      </c>
      <c r="E16" s="2">
        <v>9.3811107115961915E-3</v>
      </c>
      <c r="F16" s="1">
        <v>16</v>
      </c>
      <c r="G16" s="3">
        <v>59.696833333333323</v>
      </c>
      <c r="I16" s="5">
        <v>2189073.6166666667</v>
      </c>
      <c r="J16" s="2">
        <v>9.5082308239723308E-3</v>
      </c>
      <c r="K16" s="1">
        <v>16</v>
      </c>
      <c r="L16" s="3">
        <v>61.354366666666685</v>
      </c>
      <c r="N16" s="1">
        <v>2189134.85</v>
      </c>
      <c r="O16" s="1">
        <v>9.3780042024315911E-3</v>
      </c>
      <c r="P16" s="1">
        <v>16</v>
      </c>
      <c r="Q16" s="1">
        <v>61.545133333333339</v>
      </c>
    </row>
    <row r="17" spans="2:22" x14ac:dyDescent="0.2">
      <c r="B17" s="1" t="s">
        <v>12</v>
      </c>
      <c r="D17" s="14">
        <v>138553.01566170712</v>
      </c>
      <c r="E17" s="2">
        <v>1.3076347487618193E-3</v>
      </c>
      <c r="F17" s="1">
        <v>1113</v>
      </c>
      <c r="G17" s="3">
        <v>7.3246170712607706</v>
      </c>
      <c r="I17" s="5">
        <v>138551.75411119813</v>
      </c>
      <c r="J17" s="2">
        <v>1.3305725013949739E-3</v>
      </c>
      <c r="K17" s="1">
        <v>1117</v>
      </c>
      <c r="L17" s="3">
        <v>7.5855058731401757</v>
      </c>
      <c r="N17" s="1">
        <v>138409.27016444792</v>
      </c>
      <c r="O17" s="1">
        <v>1.4804527512147032E-3</v>
      </c>
      <c r="P17" s="1">
        <v>1096</v>
      </c>
      <c r="Q17" s="1">
        <v>7.9530281910728435</v>
      </c>
    </row>
    <row r="23" spans="2:22" ht="15" thickBot="1" x14ac:dyDescent="0.25"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2:22" ht="15.75" thickTop="1" thickBot="1" x14ac:dyDescent="0.25">
      <c r="D24" s="15"/>
      <c r="E24" s="15"/>
      <c r="F24" s="15"/>
      <c r="G24" s="15"/>
      <c r="I24" s="25" t="s">
        <v>28</v>
      </c>
      <c r="J24" s="25"/>
      <c r="K24" s="25"/>
      <c r="L24" s="25"/>
      <c r="N24" s="25" t="s">
        <v>29</v>
      </c>
      <c r="O24" s="25"/>
      <c r="P24" s="25"/>
      <c r="Q24" s="25"/>
      <c r="S24" s="26"/>
      <c r="T24" s="26"/>
      <c r="U24" s="26"/>
      <c r="V24" s="26"/>
    </row>
    <row r="25" spans="2:22" ht="15" thickBot="1" x14ac:dyDescent="0.25">
      <c r="G25" s="13" t="s">
        <v>8</v>
      </c>
      <c r="H25" s="13"/>
      <c r="I25" s="13" t="s">
        <v>14</v>
      </c>
      <c r="J25" s="13" t="s">
        <v>1</v>
      </c>
      <c r="K25" s="13" t="s">
        <v>9</v>
      </c>
      <c r="L25" s="13" t="s">
        <v>15</v>
      </c>
      <c r="M25" s="13"/>
      <c r="N25" s="13" t="s">
        <v>14</v>
      </c>
      <c r="O25" s="13" t="s">
        <v>1</v>
      </c>
      <c r="P25" s="13" t="s">
        <v>9</v>
      </c>
      <c r="Q25" s="13" t="s">
        <v>15</v>
      </c>
    </row>
    <row r="26" spans="2:22" x14ac:dyDescent="0.2">
      <c r="D26" s="4"/>
      <c r="E26" s="2"/>
      <c r="F26" s="6"/>
      <c r="G26" s="1" t="s">
        <v>10</v>
      </c>
      <c r="I26" s="14">
        <f>I9-$D9</f>
        <v>0</v>
      </c>
      <c r="J26" s="2">
        <f>100*(J9-$E9)</f>
        <v>2.4018598513558809E-5</v>
      </c>
      <c r="K26" s="6">
        <f>K9-$F9</f>
        <v>0</v>
      </c>
      <c r="L26" s="7">
        <f>L9-$G9</f>
        <v>-2.3260869565229214E-3</v>
      </c>
      <c r="N26" s="14">
        <f>N9-$D9</f>
        <v>0</v>
      </c>
      <c r="O26" s="2">
        <f>100*(O9-$E9)</f>
        <v>2.004649634932611E-2</v>
      </c>
      <c r="P26" s="6">
        <f>P9-$F9</f>
        <v>-2</v>
      </c>
      <c r="Q26" s="7">
        <f>Q9-$G9</f>
        <v>0.74915217391304267</v>
      </c>
      <c r="S26" s="14"/>
      <c r="T26" s="2"/>
      <c r="U26" s="6"/>
      <c r="V26" s="7"/>
    </row>
    <row r="27" spans="2:22" x14ac:dyDescent="0.2">
      <c r="D27" s="4"/>
      <c r="E27" s="2"/>
      <c r="F27" s="6"/>
      <c r="G27" s="1" t="s">
        <v>11</v>
      </c>
      <c r="I27" s="14">
        <f t="shared" ref="I27:I34" si="0">I10-$D10</f>
        <v>0</v>
      </c>
      <c r="J27" s="2">
        <f t="shared" ref="J27:J34" si="1">100*(J10-$E10)</f>
        <v>0</v>
      </c>
      <c r="K27" s="6">
        <f t="shared" ref="K27:K34" si="2">K10-$F10</f>
        <v>0</v>
      </c>
      <c r="L27" s="7">
        <f t="shared" ref="L27:L34" si="3">L10-$G10</f>
        <v>-1.6538461538461391E-2</v>
      </c>
      <c r="N27" s="14">
        <f t="shared" ref="N27:N34" si="4">N10-$D10</f>
        <v>-14184.461538461619</v>
      </c>
      <c r="O27" s="2">
        <f t="shared" ref="O27:O34" si="5">100*(O10-$E10)</f>
        <v>0.20533123003650075</v>
      </c>
      <c r="P27" s="6">
        <f t="shared" ref="P27:P34" si="6">P10-$F10</f>
        <v>0</v>
      </c>
      <c r="Q27" s="7">
        <f t="shared" ref="Q27:Q34" si="7">Q10-$G10</f>
        <v>0.75961538461538503</v>
      </c>
      <c r="S27" s="14"/>
      <c r="T27" s="2"/>
      <c r="U27" s="6"/>
      <c r="V27" s="7"/>
    </row>
    <row r="28" spans="2:22" x14ac:dyDescent="0.2">
      <c r="D28" s="4"/>
      <c r="E28" s="2"/>
      <c r="F28" s="6"/>
      <c r="G28" s="1" t="s">
        <v>2</v>
      </c>
      <c r="I28" s="14">
        <f t="shared" si="0"/>
        <v>-0.47619047619082266</v>
      </c>
      <c r="J28" s="2">
        <f t="shared" si="1"/>
        <v>4.9603174603174427E-3</v>
      </c>
      <c r="K28" s="6">
        <f t="shared" si="2"/>
        <v>0</v>
      </c>
      <c r="L28" s="7">
        <f t="shared" si="3"/>
        <v>-1.4380952380950163E-2</v>
      </c>
      <c r="N28" s="14">
        <f t="shared" si="4"/>
        <v>-2.3333333333339397</v>
      </c>
      <c r="O28" s="2">
        <f t="shared" si="5"/>
        <v>3.5522025347606678E-2</v>
      </c>
      <c r="P28" s="6">
        <f t="shared" si="6"/>
        <v>-1</v>
      </c>
      <c r="Q28" s="7">
        <f t="shared" si="7"/>
        <v>0.95652380952381577</v>
      </c>
      <c r="S28" s="14"/>
      <c r="T28" s="2"/>
      <c r="U28" s="6"/>
      <c r="V28" s="7"/>
    </row>
    <row r="29" spans="2:22" x14ac:dyDescent="0.2">
      <c r="D29" s="4"/>
      <c r="E29" s="2"/>
      <c r="F29" s="6"/>
      <c r="G29" s="1" t="s">
        <v>3</v>
      </c>
      <c r="I29" s="14">
        <f t="shared" si="0"/>
        <v>0</v>
      </c>
      <c r="J29" s="2">
        <f t="shared" si="1"/>
        <v>1.1226160404092167E-4</v>
      </c>
      <c r="K29" s="6">
        <f t="shared" si="2"/>
        <v>-1</v>
      </c>
      <c r="L29" s="7">
        <f t="shared" si="3"/>
        <v>1.1464444444440058E-2</v>
      </c>
      <c r="N29" s="14">
        <f t="shared" si="4"/>
        <v>0</v>
      </c>
      <c r="O29" s="2">
        <f t="shared" si="5"/>
        <v>4.2805083398379925E-3</v>
      </c>
      <c r="P29" s="6">
        <f t="shared" si="6"/>
        <v>-6</v>
      </c>
      <c r="Q29" s="7">
        <f t="shared" si="7"/>
        <v>0.43549333333333662</v>
      </c>
      <c r="S29" s="14"/>
      <c r="T29" s="2"/>
      <c r="U29" s="6"/>
      <c r="V29" s="7"/>
    </row>
    <row r="30" spans="2:22" x14ac:dyDescent="0.2">
      <c r="D30" s="4"/>
      <c r="E30" s="2"/>
      <c r="F30" s="6"/>
      <c r="G30" s="1" t="s">
        <v>4</v>
      </c>
      <c r="I30" s="14">
        <f t="shared" si="0"/>
        <v>0</v>
      </c>
      <c r="J30" s="2">
        <f t="shared" si="1"/>
        <v>-1.8901791337788687E-3</v>
      </c>
      <c r="K30" s="6">
        <f t="shared" si="2"/>
        <v>0</v>
      </c>
      <c r="L30" s="7">
        <f t="shared" si="3"/>
        <v>0.11752777777777812</v>
      </c>
      <c r="N30" s="14">
        <f t="shared" si="4"/>
        <v>-26.111111111109494</v>
      </c>
      <c r="O30" s="2">
        <f t="shared" si="5"/>
        <v>4.5896815929396831E-2</v>
      </c>
      <c r="P30" s="6">
        <f t="shared" si="6"/>
        <v>0</v>
      </c>
      <c r="Q30" s="7">
        <f t="shared" si="7"/>
        <v>0.64816666666666478</v>
      </c>
      <c r="S30" s="14"/>
      <c r="T30" s="2"/>
      <c r="U30" s="6"/>
      <c r="V30" s="7"/>
    </row>
    <row r="31" spans="2:22" x14ac:dyDescent="0.2">
      <c r="D31" s="4"/>
      <c r="E31" s="2"/>
      <c r="F31" s="6"/>
      <c r="G31" s="1" t="s">
        <v>5</v>
      </c>
      <c r="I31" s="14">
        <f t="shared" si="0"/>
        <v>0</v>
      </c>
      <c r="J31" s="2">
        <f t="shared" si="1"/>
        <v>0</v>
      </c>
      <c r="K31" s="6">
        <f t="shared" si="2"/>
        <v>0</v>
      </c>
      <c r="L31" s="7">
        <f t="shared" si="3"/>
        <v>0.22257142857142864</v>
      </c>
      <c r="N31" s="14">
        <f t="shared" si="4"/>
        <v>0</v>
      </c>
      <c r="O31" s="2">
        <f t="shared" si="5"/>
        <v>2.567858826698995E-2</v>
      </c>
      <c r="P31" s="6">
        <f t="shared" si="6"/>
        <v>-1</v>
      </c>
      <c r="Q31" s="7">
        <f t="shared" si="7"/>
        <v>1.1635714285714287</v>
      </c>
      <c r="S31" s="14"/>
      <c r="T31" s="2"/>
      <c r="U31" s="6"/>
      <c r="V31" s="7"/>
    </row>
    <row r="32" spans="2:22" x14ac:dyDescent="0.2">
      <c r="D32" s="4"/>
      <c r="E32" s="2"/>
      <c r="F32" s="6"/>
      <c r="G32" s="1" t="s">
        <v>6</v>
      </c>
      <c r="I32" s="14">
        <f t="shared" si="0"/>
        <v>0.24444444444452529</v>
      </c>
      <c r="J32" s="2">
        <f t="shared" si="1"/>
        <v>3.2995040345974681E-3</v>
      </c>
      <c r="K32" s="6">
        <f t="shared" si="2"/>
        <v>5</v>
      </c>
      <c r="L32" s="7">
        <f t="shared" si="3"/>
        <v>0.34962380952380911</v>
      </c>
      <c r="N32" s="14">
        <f t="shared" si="4"/>
        <v>-0.15079365079509444</v>
      </c>
      <c r="O32" s="2">
        <f t="shared" si="5"/>
        <v>2.1638612910135684E-2</v>
      </c>
      <c r="P32" s="6">
        <f t="shared" si="6"/>
        <v>-7</v>
      </c>
      <c r="Q32" s="7">
        <f t="shared" si="7"/>
        <v>0.60860158730159863</v>
      </c>
      <c r="S32" s="14"/>
      <c r="T32" s="2"/>
      <c r="U32" s="6"/>
      <c r="V32" s="7"/>
    </row>
    <row r="33" spans="4:22" ht="15" thickBot="1" x14ac:dyDescent="0.25">
      <c r="D33" s="4"/>
      <c r="E33" s="2"/>
      <c r="F33" s="6"/>
      <c r="G33" s="13" t="s">
        <v>7</v>
      </c>
      <c r="H33" s="13"/>
      <c r="I33" s="16">
        <f t="shared" si="0"/>
        <v>-29.25</v>
      </c>
      <c r="J33" s="17">
        <f t="shared" si="1"/>
        <v>1.2712011237613931E-2</v>
      </c>
      <c r="K33" s="18">
        <f t="shared" si="2"/>
        <v>0</v>
      </c>
      <c r="L33" s="19">
        <f t="shared" si="3"/>
        <v>1.6575333333333617</v>
      </c>
      <c r="M33" s="13"/>
      <c r="N33" s="16">
        <f t="shared" si="4"/>
        <v>31.983333333395422</v>
      </c>
      <c r="O33" s="17">
        <f t="shared" si="5"/>
        <v>-3.1065091646003545E-4</v>
      </c>
      <c r="P33" s="18">
        <f t="shared" si="6"/>
        <v>0</v>
      </c>
      <c r="Q33" s="19">
        <f t="shared" si="7"/>
        <v>1.848300000000016</v>
      </c>
      <c r="S33" s="14"/>
      <c r="T33" s="2"/>
      <c r="U33" s="6"/>
      <c r="V33" s="7"/>
    </row>
    <row r="34" spans="4:22" ht="15" thickBot="1" x14ac:dyDescent="0.25">
      <c r="D34" s="4"/>
      <c r="E34" s="2"/>
      <c r="F34" s="6"/>
      <c r="G34" s="8" t="s">
        <v>12</v>
      </c>
      <c r="H34" s="8"/>
      <c r="I34" s="11">
        <f t="shared" si="0"/>
        <v>-1.2615505089925136</v>
      </c>
      <c r="J34" s="9">
        <f t="shared" si="1"/>
        <v>2.2937752633154585E-3</v>
      </c>
      <c r="K34" s="10">
        <f t="shared" si="2"/>
        <v>4</v>
      </c>
      <c r="L34" s="12">
        <f t="shared" si="3"/>
        <v>0.26088880187940511</v>
      </c>
      <c r="M34" s="8"/>
      <c r="N34" s="11">
        <f t="shared" si="4"/>
        <v>-143.74549725919496</v>
      </c>
      <c r="O34" s="9">
        <f t="shared" si="5"/>
        <v>1.7281800245288397E-2</v>
      </c>
      <c r="P34" s="10">
        <f t="shared" si="6"/>
        <v>-17</v>
      </c>
      <c r="Q34" s="12">
        <f t="shared" si="7"/>
        <v>0.62841111981207298</v>
      </c>
      <c r="S34" s="14"/>
      <c r="T34" s="2"/>
      <c r="U34" s="6"/>
      <c r="V34" s="7"/>
    </row>
    <row r="35" spans="4:22" ht="15" thickTop="1" x14ac:dyDescent="0.2"/>
  </sheetData>
  <mergeCells count="7">
    <mergeCell ref="I24:L24"/>
    <mergeCell ref="N24:Q24"/>
    <mergeCell ref="S24:V24"/>
    <mergeCell ref="D7:G7"/>
    <mergeCell ref="I7:L7"/>
    <mergeCell ref="N7:Q7"/>
    <mergeCell ref="S7:V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7FF1-C519-4DA8-9F99-733D045F329D}">
  <dimension ref="B7:V35"/>
  <sheetViews>
    <sheetView topLeftCell="A4" workbookViewId="0">
      <selection activeCell="Q19" sqref="Q19"/>
    </sheetView>
  </sheetViews>
  <sheetFormatPr defaultColWidth="9" defaultRowHeight="14.25" x14ac:dyDescent="0.2"/>
  <cols>
    <col min="1" max="1" width="9" style="1"/>
    <col min="2" max="2" width="7.125" style="1" bestFit="1" customWidth="1"/>
    <col min="3" max="3" width="9" style="1"/>
    <col min="4" max="4" width="11.75" style="1" bestFit="1" customWidth="1"/>
    <col min="5" max="5" width="6.875" style="1" bestFit="1" customWidth="1"/>
    <col min="6" max="6" width="5.75" style="1" bestFit="1" customWidth="1"/>
    <col min="7" max="7" width="8.5" style="1" customWidth="1"/>
    <col min="8" max="8" width="9" style="1"/>
    <col min="9" max="9" width="9.875" style="1" bestFit="1" customWidth="1"/>
    <col min="10" max="10" width="7.875" style="1" bestFit="1" customWidth="1"/>
    <col min="11" max="11" width="5.75" style="1" bestFit="1" customWidth="1"/>
    <col min="12" max="12" width="6.375" style="1" bestFit="1" customWidth="1"/>
    <col min="13" max="16384" width="9" style="1"/>
  </cols>
  <sheetData>
    <row r="7" spans="2:22" x14ac:dyDescent="0.2">
      <c r="D7" s="26" t="s">
        <v>0</v>
      </c>
      <c r="E7" s="26"/>
      <c r="F7" s="26"/>
      <c r="G7" s="26"/>
      <c r="I7" s="26" t="s">
        <v>20</v>
      </c>
      <c r="J7" s="26"/>
      <c r="K7" s="26"/>
      <c r="L7" s="26"/>
      <c r="N7" s="26" t="s">
        <v>21</v>
      </c>
      <c r="O7" s="26"/>
      <c r="P7" s="26"/>
      <c r="Q7" s="26"/>
      <c r="S7" s="26" t="s">
        <v>22</v>
      </c>
      <c r="T7" s="26"/>
      <c r="U7" s="26"/>
      <c r="V7" s="26"/>
    </row>
    <row r="8" spans="2:22" x14ac:dyDescent="0.2">
      <c r="B8" s="1" t="s">
        <v>8</v>
      </c>
      <c r="D8" s="1" t="s">
        <v>14</v>
      </c>
      <c r="E8" s="1" t="s">
        <v>13</v>
      </c>
      <c r="F8" s="1" t="s">
        <v>9</v>
      </c>
      <c r="G8" s="1" t="s">
        <v>15</v>
      </c>
      <c r="I8" s="1" t="s">
        <v>14</v>
      </c>
      <c r="J8" s="1" t="s">
        <v>1</v>
      </c>
      <c r="K8" s="1" t="s">
        <v>9</v>
      </c>
      <c r="L8" s="1" t="s">
        <v>15</v>
      </c>
      <c r="N8" s="1" t="s">
        <v>14</v>
      </c>
      <c r="O8" s="1" t="s">
        <v>1</v>
      </c>
      <c r="P8" s="1" t="s">
        <v>9</v>
      </c>
      <c r="Q8" s="1" t="s">
        <v>15</v>
      </c>
      <c r="S8" s="1" t="s">
        <v>14</v>
      </c>
      <c r="T8" s="1" t="s">
        <v>1</v>
      </c>
      <c r="U8" s="1" t="s">
        <v>9</v>
      </c>
      <c r="V8" s="1" t="s">
        <v>15</v>
      </c>
    </row>
    <row r="9" spans="2:22" x14ac:dyDescent="0.2">
      <c r="B9" s="1" t="s">
        <v>10</v>
      </c>
      <c r="D9" s="14">
        <v>154747.52173913043</v>
      </c>
      <c r="E9" s="2">
        <v>5.5423285692219172E-4</v>
      </c>
      <c r="F9" s="1">
        <v>43</v>
      </c>
      <c r="G9" s="3">
        <v>4.330717391304348</v>
      </c>
      <c r="I9" s="5">
        <v>154747.52173913043</v>
      </c>
      <c r="J9" s="2">
        <v>5.5489335559935399E-4</v>
      </c>
      <c r="K9" s="1">
        <v>43</v>
      </c>
      <c r="L9" s="3">
        <v>4.3033043478260877</v>
      </c>
      <c r="N9" s="1">
        <v>154747.52173913043</v>
      </c>
      <c r="O9" s="1">
        <v>2.2503294376320713E-3</v>
      </c>
      <c r="P9" s="1">
        <v>42</v>
      </c>
      <c r="Q9" s="1">
        <v>4.8156956521739129</v>
      </c>
      <c r="S9" s="1">
        <v>154747.32608695651</v>
      </c>
      <c r="T9" s="1">
        <v>5.7110314631294505E-4</v>
      </c>
      <c r="U9" s="1">
        <v>43</v>
      </c>
      <c r="V9" s="1">
        <v>4.4380434782608704</v>
      </c>
    </row>
    <row r="10" spans="2:22" x14ac:dyDescent="0.2">
      <c r="B10" s="1" t="s">
        <v>11</v>
      </c>
      <c r="D10" s="14">
        <v>1040497.5384615385</v>
      </c>
      <c r="E10" s="2">
        <v>2.6506770768437615E-3</v>
      </c>
      <c r="F10" s="1">
        <v>12</v>
      </c>
      <c r="G10" s="3">
        <v>8.6265384615384608</v>
      </c>
      <c r="I10" s="5">
        <v>1039689.0769230769</v>
      </c>
      <c r="J10" s="2">
        <v>2.7411089252302153E-3</v>
      </c>
      <c r="K10" s="1">
        <v>12</v>
      </c>
      <c r="L10" s="3">
        <v>8.6272307692307688</v>
      </c>
      <c r="N10" s="1">
        <v>1040497.5384615385</v>
      </c>
      <c r="O10" s="1">
        <v>3.1275492399236229E-3</v>
      </c>
      <c r="P10" s="1">
        <v>12</v>
      </c>
      <c r="Q10" s="1">
        <v>8.6284615384615382</v>
      </c>
      <c r="S10" s="1">
        <v>1037457.6153846154</v>
      </c>
      <c r="T10" s="1">
        <v>2.9907128728841308E-3</v>
      </c>
      <c r="U10" s="1">
        <v>12</v>
      </c>
      <c r="V10" s="1">
        <v>8.6273846153846154</v>
      </c>
    </row>
    <row r="11" spans="2:22" x14ac:dyDescent="0.2">
      <c r="B11" s="1" t="s">
        <v>2</v>
      </c>
      <c r="D11" s="14">
        <v>8519.6190476190477</v>
      </c>
      <c r="E11" s="2">
        <v>2.0811031665151991E-3</v>
      </c>
      <c r="F11" s="1">
        <v>9</v>
      </c>
      <c r="G11" s="3">
        <v>22.200238095238088</v>
      </c>
      <c r="I11" s="5">
        <v>8518.9523809523816</v>
      </c>
      <c r="J11" s="2">
        <v>2.1236792247162567E-3</v>
      </c>
      <c r="K11" s="1">
        <v>9</v>
      </c>
      <c r="L11" s="3">
        <v>22.229714285714284</v>
      </c>
      <c r="N11" s="1">
        <v>8519.8571428571431</v>
      </c>
      <c r="O11" s="1">
        <v>2.0742394179894168E-3</v>
      </c>
      <c r="P11" s="1">
        <v>9</v>
      </c>
      <c r="Q11" s="1">
        <v>22.541761904761902</v>
      </c>
      <c r="S11" s="1">
        <v>8474.3333333333339</v>
      </c>
      <c r="T11" s="1">
        <v>4.6911946568150191E-3</v>
      </c>
      <c r="U11" s="1">
        <v>8</v>
      </c>
      <c r="V11" s="1">
        <v>24.546666666666663</v>
      </c>
    </row>
    <row r="12" spans="2:22" x14ac:dyDescent="0.2">
      <c r="B12" s="1" t="s">
        <v>3</v>
      </c>
      <c r="D12" s="14">
        <v>9694.4733333333334</v>
      </c>
      <c r="E12" s="2">
        <v>9.6673439031873059E-5</v>
      </c>
      <c r="F12" s="1">
        <v>434</v>
      </c>
      <c r="G12" s="3">
        <v>2.1463911111111078</v>
      </c>
      <c r="I12" s="5">
        <v>9694.4733333333334</v>
      </c>
      <c r="J12" s="2">
        <v>1.0013727420714975E-4</v>
      </c>
      <c r="K12" s="1">
        <v>433</v>
      </c>
      <c r="L12" s="3">
        <v>2.1289666666666638</v>
      </c>
      <c r="N12" s="1">
        <v>9694.4733333333334</v>
      </c>
      <c r="O12" s="1">
        <v>7.1111111111111104E-4</v>
      </c>
      <c r="P12" s="1">
        <v>432</v>
      </c>
      <c r="Q12" s="1">
        <v>2.3661111111111079</v>
      </c>
      <c r="S12" s="1">
        <v>9694.4733333333334</v>
      </c>
      <c r="T12" s="1">
        <v>9.9811436540177593E-5</v>
      </c>
      <c r="U12" s="1">
        <v>433</v>
      </c>
      <c r="V12" s="1">
        <v>2.1969333333333316</v>
      </c>
    </row>
    <row r="13" spans="2:22" x14ac:dyDescent="0.2">
      <c r="B13" s="1" t="s">
        <v>4</v>
      </c>
      <c r="D13" s="14">
        <v>42339.805555555555</v>
      </c>
      <c r="E13" s="2">
        <v>2.2012097275888949E-3</v>
      </c>
      <c r="F13" s="1">
        <v>29</v>
      </c>
      <c r="G13" s="3">
        <v>7.8393888888888874</v>
      </c>
      <c r="I13" s="5">
        <v>42313.694444444445</v>
      </c>
      <c r="J13" s="2">
        <v>2.3199944121756553E-3</v>
      </c>
      <c r="K13" s="1">
        <v>29</v>
      </c>
      <c r="L13" s="3">
        <v>7.8024166666666632</v>
      </c>
      <c r="N13" s="1">
        <v>42339.805555555555</v>
      </c>
      <c r="O13" s="1">
        <v>6.7533015096578608E-3</v>
      </c>
      <c r="P13" s="1">
        <v>28</v>
      </c>
      <c r="Q13" s="1">
        <v>8.7690833333333327</v>
      </c>
      <c r="S13" s="1">
        <v>42331.611111111109</v>
      </c>
      <c r="T13" s="1">
        <v>2.3117876692800559E-3</v>
      </c>
      <c r="U13" s="1">
        <v>29</v>
      </c>
      <c r="V13" s="1">
        <v>7.8756388888888882</v>
      </c>
    </row>
    <row r="14" spans="2:22" x14ac:dyDescent="0.2">
      <c r="B14" s="1" t="s">
        <v>5</v>
      </c>
      <c r="D14" s="14">
        <v>7176.3809523809523</v>
      </c>
      <c r="E14" s="2">
        <v>0</v>
      </c>
      <c r="F14" s="1">
        <v>21</v>
      </c>
      <c r="G14" s="3">
        <v>1.3149047619047618</v>
      </c>
      <c r="I14" s="5">
        <v>7176.3809523809523</v>
      </c>
      <c r="J14" s="2">
        <v>0</v>
      </c>
      <c r="K14" s="1">
        <v>21</v>
      </c>
      <c r="L14" s="3">
        <v>1.405</v>
      </c>
      <c r="N14" s="1">
        <v>7176.3809523809523</v>
      </c>
      <c r="O14" s="1">
        <v>0</v>
      </c>
      <c r="P14" s="1">
        <v>21</v>
      </c>
      <c r="Q14" s="1">
        <v>1.7538095238095237</v>
      </c>
      <c r="S14" s="1">
        <v>7176.3809523809523</v>
      </c>
      <c r="T14" s="1">
        <v>0</v>
      </c>
      <c r="U14" s="1">
        <v>21</v>
      </c>
      <c r="V14" s="1">
        <v>1.613761904761905</v>
      </c>
    </row>
    <row r="15" spans="2:22" x14ac:dyDescent="0.2">
      <c r="B15" s="1" t="s">
        <v>6</v>
      </c>
      <c r="D15" s="14">
        <v>29721.925396825398</v>
      </c>
      <c r="E15" s="2">
        <v>1.3977454822243166E-3</v>
      </c>
      <c r="F15" s="1">
        <v>549</v>
      </c>
      <c r="G15" s="3">
        <v>5.9023111111111142</v>
      </c>
      <c r="I15" s="5">
        <v>29719.920634920636</v>
      </c>
      <c r="J15" s="2">
        <v>1.4445405776405786E-3</v>
      </c>
      <c r="K15" s="1">
        <v>551</v>
      </c>
      <c r="L15" s="3">
        <v>5.7244015873015988</v>
      </c>
      <c r="N15" s="1">
        <v>29721.925396825398</v>
      </c>
      <c r="O15" s="1">
        <v>4.4598244331646181E-3</v>
      </c>
      <c r="P15" s="1">
        <v>545</v>
      </c>
      <c r="Q15" s="1">
        <v>6.3842920634920679</v>
      </c>
      <c r="S15" s="1">
        <v>29721.969841269842</v>
      </c>
      <c r="T15" s="1">
        <v>1.4029806397380859E-3</v>
      </c>
      <c r="U15" s="1">
        <v>548</v>
      </c>
      <c r="V15" s="1">
        <v>5.879826984126991</v>
      </c>
    </row>
    <row r="16" spans="2:22" x14ac:dyDescent="0.2">
      <c r="B16" s="1" t="s">
        <v>7</v>
      </c>
      <c r="D16" s="14">
        <v>2189102.8666666667</v>
      </c>
      <c r="E16" s="2">
        <v>9.3811107115961915E-3</v>
      </c>
      <c r="F16" s="1">
        <v>16</v>
      </c>
      <c r="G16" s="3">
        <v>59.696833333333323</v>
      </c>
      <c r="I16" s="5">
        <v>2188614.7833333332</v>
      </c>
      <c r="J16" s="2">
        <v>9.5915011275905671E-3</v>
      </c>
      <c r="K16" s="1">
        <v>16</v>
      </c>
      <c r="L16" s="3">
        <v>60.306333333333356</v>
      </c>
      <c r="N16" s="1">
        <v>2189071.8666666667</v>
      </c>
      <c r="O16" s="1">
        <v>1.1744755339299102E-2</v>
      </c>
      <c r="P16" s="1">
        <v>16</v>
      </c>
      <c r="Q16" s="1">
        <v>61.2899666666667</v>
      </c>
      <c r="S16" s="1">
        <v>2188879.0333333332</v>
      </c>
      <c r="T16" s="1">
        <v>9.4744426034498279E-3</v>
      </c>
      <c r="U16" s="1">
        <v>16</v>
      </c>
      <c r="V16" s="1">
        <v>60.176083333333345</v>
      </c>
    </row>
    <row r="17" spans="2:22" x14ac:dyDescent="0.2">
      <c r="B17" s="1" t="s">
        <v>12</v>
      </c>
      <c r="D17" s="14">
        <v>138553.01566170712</v>
      </c>
      <c r="E17" s="2">
        <v>1.3076347487618193E-3</v>
      </c>
      <c r="F17" s="1">
        <v>1113</v>
      </c>
      <c r="G17" s="3">
        <v>7.3246170712607706</v>
      </c>
      <c r="I17" s="5">
        <v>138520.11667971808</v>
      </c>
      <c r="J17" s="2">
        <v>1.3468198730658921E-3</v>
      </c>
      <c r="K17" s="1">
        <v>1114</v>
      </c>
      <c r="L17" s="3">
        <v>7.2592873923257679</v>
      </c>
      <c r="N17" s="1">
        <v>138551.56303837118</v>
      </c>
      <c r="O17" s="1">
        <v>3.3400359354950663E-3</v>
      </c>
      <c r="P17" s="1">
        <v>1105</v>
      </c>
      <c r="Q17" s="1">
        <v>7.771212216131568</v>
      </c>
      <c r="S17" s="1">
        <v>138510.59122944402</v>
      </c>
      <c r="T17" s="1">
        <v>1.3658175110807761E-3</v>
      </c>
      <c r="U17" s="1">
        <v>1110</v>
      </c>
      <c r="V17" s="1">
        <v>7.4022505873140254</v>
      </c>
    </row>
    <row r="23" spans="2:22" ht="15" thickBot="1" x14ac:dyDescent="0.25"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2:22" ht="15.75" thickTop="1" thickBot="1" x14ac:dyDescent="0.25">
      <c r="D24" s="15"/>
      <c r="E24" s="15"/>
      <c r="F24" s="15"/>
      <c r="G24" s="15"/>
      <c r="I24" s="25" t="s">
        <v>30</v>
      </c>
      <c r="J24" s="25"/>
      <c r="K24" s="25"/>
      <c r="L24" s="25"/>
      <c r="N24" s="25" t="s">
        <v>31</v>
      </c>
      <c r="O24" s="25"/>
      <c r="P24" s="25"/>
      <c r="Q24" s="25"/>
      <c r="S24" s="25" t="s">
        <v>32</v>
      </c>
      <c r="T24" s="25"/>
      <c r="U24" s="25"/>
      <c r="V24" s="25"/>
    </row>
    <row r="25" spans="2:22" ht="15" thickBot="1" x14ac:dyDescent="0.25">
      <c r="G25" s="13" t="s">
        <v>8</v>
      </c>
      <c r="H25" s="13"/>
      <c r="I25" s="13" t="s">
        <v>14</v>
      </c>
      <c r="J25" s="13" t="s">
        <v>1</v>
      </c>
      <c r="K25" s="13" t="s">
        <v>9</v>
      </c>
      <c r="L25" s="13" t="s">
        <v>15</v>
      </c>
      <c r="M25" s="13"/>
      <c r="N25" s="13" t="s">
        <v>14</v>
      </c>
      <c r="O25" s="13" t="s">
        <v>1</v>
      </c>
      <c r="P25" s="13" t="s">
        <v>9</v>
      </c>
      <c r="Q25" s="13" t="s">
        <v>15</v>
      </c>
      <c r="R25" s="13"/>
      <c r="S25" s="13" t="s">
        <v>14</v>
      </c>
      <c r="T25" s="13" t="s">
        <v>1</v>
      </c>
      <c r="U25" s="13" t="s">
        <v>9</v>
      </c>
      <c r="V25" s="13" t="s">
        <v>15</v>
      </c>
    </row>
    <row r="26" spans="2:22" x14ac:dyDescent="0.2">
      <c r="D26" s="4"/>
      <c r="E26" s="2"/>
      <c r="F26" s="6"/>
      <c r="G26" s="1" t="s">
        <v>10</v>
      </c>
      <c r="I26" s="14">
        <f>I9-$D9</f>
        <v>0</v>
      </c>
      <c r="J26" s="2">
        <f>100*(J9-$E9)</f>
        <v>6.6049867716226444E-5</v>
      </c>
      <c r="K26" s="6">
        <f>K9-$F9</f>
        <v>0</v>
      </c>
      <c r="L26" s="7">
        <f>L9-$G9</f>
        <v>-2.7413043478260235E-2</v>
      </c>
      <c r="N26" s="14">
        <f>N9-$D9</f>
        <v>0</v>
      </c>
      <c r="O26" s="2">
        <f>100*(O9-$E9)</f>
        <v>0.16960965807098796</v>
      </c>
      <c r="P26" s="6">
        <f>P9-$F9</f>
        <v>-1</v>
      </c>
      <c r="Q26" s="7">
        <f>Q9-$G9</f>
        <v>0.48497826086956497</v>
      </c>
      <c r="S26" s="14">
        <f>S9-$D9</f>
        <v>-0.1956521739193704</v>
      </c>
      <c r="T26" s="2">
        <f>100*(T9-$E9)</f>
        <v>1.6870289390753324E-3</v>
      </c>
      <c r="U26" s="6">
        <f>U9-$F9</f>
        <v>0</v>
      </c>
      <c r="V26" s="7">
        <f>V9-$G9</f>
        <v>0.10732608695652246</v>
      </c>
    </row>
    <row r="27" spans="2:22" x14ac:dyDescent="0.2">
      <c r="D27" s="4"/>
      <c r="E27" s="2"/>
      <c r="F27" s="6"/>
      <c r="G27" s="1" t="s">
        <v>11</v>
      </c>
      <c r="I27" s="14">
        <f t="shared" ref="I27:I34" si="0">I10-$D10</f>
        <v>-808.46153846161906</v>
      </c>
      <c r="J27" s="2">
        <f t="shared" ref="J27:J34" si="1">100*(J10-$E10)</f>
        <v>9.0431848386453729E-3</v>
      </c>
      <c r="K27" s="6">
        <f t="shared" ref="K27:K34" si="2">K10-$F10</f>
        <v>0</v>
      </c>
      <c r="L27" s="7">
        <f t="shared" ref="L27:L34" si="3">L10-$G10</f>
        <v>6.9230769230799183E-4</v>
      </c>
      <c r="N27" s="14">
        <f t="shared" ref="N27:N34" si="4">N10-$D10</f>
        <v>0</v>
      </c>
      <c r="O27" s="2">
        <f t="shared" ref="O27:O34" si="5">100*(O10-$E10)</f>
        <v>4.7687216307986141E-2</v>
      </c>
      <c r="P27" s="6">
        <f t="shared" ref="P27:P34" si="6">P10-$F10</f>
        <v>0</v>
      </c>
      <c r="Q27" s="7">
        <f t="shared" ref="Q27:Q34" si="7">Q10-$G10</f>
        <v>1.9230769230773603E-3</v>
      </c>
      <c r="S27" s="14">
        <f t="shared" ref="S27:S34" si="8">S10-$D10</f>
        <v>-3039.9230769231217</v>
      </c>
      <c r="T27" s="2">
        <f t="shared" ref="T27:T34" si="9">100*(T10-$E10)</f>
        <v>3.4003579604036931E-2</v>
      </c>
      <c r="U27" s="6">
        <f t="shared" ref="U27:U34" si="10">U10-$F10</f>
        <v>0</v>
      </c>
      <c r="V27" s="7">
        <f t="shared" ref="V27:V34" si="11">V10-$G10</f>
        <v>8.4615384615460698E-4</v>
      </c>
    </row>
    <row r="28" spans="2:22" x14ac:dyDescent="0.2">
      <c r="D28" s="4"/>
      <c r="E28" s="2"/>
      <c r="F28" s="6"/>
      <c r="G28" s="1" t="s">
        <v>2</v>
      </c>
      <c r="I28" s="14">
        <f t="shared" si="0"/>
        <v>-0.66666666666606034</v>
      </c>
      <c r="J28" s="2">
        <f t="shared" si="1"/>
        <v>4.2576058201057587E-3</v>
      </c>
      <c r="K28" s="6">
        <f t="shared" si="2"/>
        <v>0</v>
      </c>
      <c r="L28" s="7">
        <f t="shared" si="3"/>
        <v>2.9476190476195541E-2</v>
      </c>
      <c r="N28" s="14">
        <f t="shared" si="4"/>
        <v>0.23809523809541133</v>
      </c>
      <c r="O28" s="2">
        <f t="shared" si="5"/>
        <v>-6.8637485257823372E-4</v>
      </c>
      <c r="P28" s="6">
        <f t="shared" si="6"/>
        <v>0</v>
      </c>
      <c r="Q28" s="7">
        <f t="shared" si="7"/>
        <v>0.34152380952381378</v>
      </c>
      <c r="S28" s="14">
        <f t="shared" si="8"/>
        <v>-45.285714285713766</v>
      </c>
      <c r="T28" s="2">
        <f t="shared" si="9"/>
        <v>0.26100914902998201</v>
      </c>
      <c r="U28" s="6">
        <f t="shared" si="10"/>
        <v>-1</v>
      </c>
      <c r="V28" s="7">
        <f t="shared" si="11"/>
        <v>2.3464285714285751</v>
      </c>
    </row>
    <row r="29" spans="2:22" x14ac:dyDescent="0.2">
      <c r="D29" s="4"/>
      <c r="E29" s="2"/>
      <c r="F29" s="6"/>
      <c r="G29" s="1" t="s">
        <v>3</v>
      </c>
      <c r="I29" s="14">
        <f t="shared" si="0"/>
        <v>0</v>
      </c>
      <c r="J29" s="2">
        <f t="shared" si="1"/>
        <v>3.4638351752766918E-4</v>
      </c>
      <c r="K29" s="6">
        <f t="shared" si="2"/>
        <v>-1</v>
      </c>
      <c r="L29" s="7">
        <f t="shared" si="3"/>
        <v>-1.7424444444444021E-2</v>
      </c>
      <c r="N29" s="14">
        <f t="shared" si="4"/>
        <v>0</v>
      </c>
      <c r="O29" s="2">
        <f t="shared" si="5"/>
        <v>6.14437672079238E-2</v>
      </c>
      <c r="P29" s="6">
        <f t="shared" si="6"/>
        <v>-2</v>
      </c>
      <c r="Q29" s="7">
        <f t="shared" si="7"/>
        <v>0.21972000000000014</v>
      </c>
      <c r="S29" s="14">
        <f t="shared" si="8"/>
        <v>0</v>
      </c>
      <c r="T29" s="2">
        <f t="shared" si="9"/>
        <v>3.1379975083045339E-4</v>
      </c>
      <c r="U29" s="6">
        <f t="shared" si="10"/>
        <v>-1</v>
      </c>
      <c r="V29" s="7">
        <f t="shared" si="11"/>
        <v>5.054222222222382E-2</v>
      </c>
    </row>
    <row r="30" spans="2:22" x14ac:dyDescent="0.2">
      <c r="D30" s="4"/>
      <c r="E30" s="2"/>
      <c r="F30" s="6"/>
      <c r="G30" s="1" t="s">
        <v>4</v>
      </c>
      <c r="I30" s="14">
        <f t="shared" si="0"/>
        <v>-26.111111111109494</v>
      </c>
      <c r="J30" s="2">
        <f t="shared" si="1"/>
        <v>1.1878468458676036E-2</v>
      </c>
      <c r="K30" s="6">
        <f t="shared" si="2"/>
        <v>0</v>
      </c>
      <c r="L30" s="7">
        <f t="shared" si="3"/>
        <v>-3.6972222222224183E-2</v>
      </c>
      <c r="N30" s="14">
        <f t="shared" si="4"/>
        <v>0</v>
      </c>
      <c r="O30" s="2">
        <f t="shared" si="5"/>
        <v>0.45520917820689666</v>
      </c>
      <c r="P30" s="6">
        <f t="shared" si="6"/>
        <v>-1</v>
      </c>
      <c r="Q30" s="7">
        <f t="shared" si="7"/>
        <v>0.92969444444444527</v>
      </c>
      <c r="S30" s="14">
        <f t="shared" si="8"/>
        <v>-8.1944444444452529</v>
      </c>
      <c r="T30" s="2">
        <f t="shared" si="9"/>
        <v>1.1057794169116097E-2</v>
      </c>
      <c r="U30" s="6">
        <f t="shared" si="10"/>
        <v>0</v>
      </c>
      <c r="V30" s="7">
        <f t="shared" si="11"/>
        <v>3.6250000000000782E-2</v>
      </c>
    </row>
    <row r="31" spans="2:22" x14ac:dyDescent="0.2">
      <c r="D31" s="4"/>
      <c r="E31" s="2"/>
      <c r="F31" s="6"/>
      <c r="G31" s="1" t="s">
        <v>5</v>
      </c>
      <c r="I31" s="14">
        <f t="shared" si="0"/>
        <v>0</v>
      </c>
      <c r="J31" s="2">
        <f t="shared" si="1"/>
        <v>0</v>
      </c>
      <c r="K31" s="6">
        <f t="shared" si="2"/>
        <v>0</v>
      </c>
      <c r="L31" s="7">
        <f t="shared" si="3"/>
        <v>9.0095238095238228E-2</v>
      </c>
      <c r="N31" s="14">
        <f t="shared" si="4"/>
        <v>0</v>
      </c>
      <c r="O31" s="2">
        <f t="shared" si="5"/>
        <v>0</v>
      </c>
      <c r="P31" s="6">
        <f t="shared" si="6"/>
        <v>0</v>
      </c>
      <c r="Q31" s="7">
        <f t="shared" si="7"/>
        <v>0.43890476190476191</v>
      </c>
      <c r="S31" s="14">
        <f t="shared" si="8"/>
        <v>0</v>
      </c>
      <c r="T31" s="2">
        <f t="shared" si="9"/>
        <v>0</v>
      </c>
      <c r="U31" s="6">
        <f t="shared" si="10"/>
        <v>0</v>
      </c>
      <c r="V31" s="7">
        <f t="shared" si="11"/>
        <v>0.29885714285714315</v>
      </c>
    </row>
    <row r="32" spans="2:22" x14ac:dyDescent="0.2">
      <c r="D32" s="4"/>
      <c r="E32" s="2"/>
      <c r="F32" s="6"/>
      <c r="G32" s="1" t="s">
        <v>6</v>
      </c>
      <c r="I32" s="14">
        <f t="shared" si="0"/>
        <v>-2.0047619047618355</v>
      </c>
      <c r="J32" s="2">
        <f t="shared" si="1"/>
        <v>4.6795095416261997E-3</v>
      </c>
      <c r="K32" s="6">
        <f t="shared" si="2"/>
        <v>2</v>
      </c>
      <c r="L32" s="7">
        <f t="shared" si="3"/>
        <v>-0.17790952380951541</v>
      </c>
      <c r="N32" s="14">
        <f t="shared" si="4"/>
        <v>0</v>
      </c>
      <c r="O32" s="2">
        <f t="shared" si="5"/>
        <v>0.30620789509403012</v>
      </c>
      <c r="P32" s="6">
        <f t="shared" si="6"/>
        <v>-4</v>
      </c>
      <c r="Q32" s="7">
        <f t="shared" si="7"/>
        <v>0.48198095238095373</v>
      </c>
      <c r="S32" s="14">
        <f t="shared" si="8"/>
        <v>4.4444444443797693E-2</v>
      </c>
      <c r="T32" s="2">
        <f t="shared" si="9"/>
        <v>5.2351575137693073E-4</v>
      </c>
      <c r="U32" s="6">
        <f t="shared" si="10"/>
        <v>-1</v>
      </c>
      <c r="V32" s="7">
        <f t="shared" si="11"/>
        <v>-2.2484126984123165E-2</v>
      </c>
    </row>
    <row r="33" spans="4:22" ht="15" thickBot="1" x14ac:dyDescent="0.25">
      <c r="D33" s="4"/>
      <c r="E33" s="2"/>
      <c r="F33" s="6"/>
      <c r="G33" s="13" t="s">
        <v>7</v>
      </c>
      <c r="H33" s="13"/>
      <c r="I33" s="16">
        <f t="shared" si="0"/>
        <v>-488.08333333348855</v>
      </c>
      <c r="J33" s="17">
        <f t="shared" si="1"/>
        <v>2.1039041599437563E-2</v>
      </c>
      <c r="K33" s="18">
        <f t="shared" si="2"/>
        <v>0</v>
      </c>
      <c r="L33" s="19">
        <f t="shared" si="3"/>
        <v>0.60950000000003257</v>
      </c>
      <c r="M33" s="13"/>
      <c r="N33" s="16">
        <f t="shared" si="4"/>
        <v>-31</v>
      </c>
      <c r="O33" s="17">
        <f t="shared" si="5"/>
        <v>0.23636446277029102</v>
      </c>
      <c r="P33" s="18">
        <f t="shared" si="6"/>
        <v>0</v>
      </c>
      <c r="Q33" s="19">
        <f t="shared" si="7"/>
        <v>1.5931333333333768</v>
      </c>
      <c r="R33" s="13"/>
      <c r="S33" s="16">
        <f t="shared" si="8"/>
        <v>-223.83333333348855</v>
      </c>
      <c r="T33" s="17">
        <f t="shared" si="9"/>
        <v>9.3331891853636398E-3</v>
      </c>
      <c r="U33" s="18">
        <f t="shared" si="10"/>
        <v>0</v>
      </c>
      <c r="V33" s="19">
        <f t="shared" si="11"/>
        <v>0.47925000000002171</v>
      </c>
    </row>
    <row r="34" spans="4:22" ht="15" thickBot="1" x14ac:dyDescent="0.25">
      <c r="D34" s="4"/>
      <c r="E34" s="2"/>
      <c r="F34" s="6"/>
      <c r="G34" s="8" t="s">
        <v>12</v>
      </c>
      <c r="H34" s="8"/>
      <c r="I34" s="11">
        <f t="shared" si="0"/>
        <v>-32.898981989041204</v>
      </c>
      <c r="J34" s="9">
        <f t="shared" si="1"/>
        <v>3.9185124304072852E-3</v>
      </c>
      <c r="K34" s="10">
        <f t="shared" si="2"/>
        <v>1</v>
      </c>
      <c r="L34" s="12">
        <f t="shared" si="3"/>
        <v>-6.5329678935002633E-2</v>
      </c>
      <c r="M34" s="8"/>
      <c r="N34" s="11">
        <f t="shared" si="4"/>
        <v>-1.4526233359356411</v>
      </c>
      <c r="O34" s="9">
        <f t="shared" si="5"/>
        <v>0.2032401186733247</v>
      </c>
      <c r="P34" s="10">
        <f t="shared" si="6"/>
        <v>-8</v>
      </c>
      <c r="Q34" s="12">
        <f t="shared" si="7"/>
        <v>0.44659514487079743</v>
      </c>
      <c r="R34" s="8"/>
      <c r="S34" s="11">
        <f t="shared" si="8"/>
        <v>-42.424432263098424</v>
      </c>
      <c r="T34" s="9">
        <f t="shared" si="9"/>
        <v>5.8182762318956813E-3</v>
      </c>
      <c r="U34" s="10">
        <f t="shared" si="10"/>
        <v>-3</v>
      </c>
      <c r="V34" s="12">
        <f t="shared" si="11"/>
        <v>7.7633516053254858E-2</v>
      </c>
    </row>
    <row r="35" spans="4:22" ht="15" thickTop="1" x14ac:dyDescent="0.2"/>
  </sheetData>
  <mergeCells count="7">
    <mergeCell ref="S24:V24"/>
    <mergeCell ref="S7:V7"/>
    <mergeCell ref="N7:Q7"/>
    <mergeCell ref="N24:Q24"/>
    <mergeCell ref="D7:G7"/>
    <mergeCell ref="I7:L7"/>
    <mergeCell ref="I24:L2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AA35"/>
  <sheetViews>
    <sheetView workbookViewId="0">
      <selection activeCell="H38" sqref="H38"/>
    </sheetView>
  </sheetViews>
  <sheetFormatPr defaultColWidth="9" defaultRowHeight="14.25" x14ac:dyDescent="0.2"/>
  <cols>
    <col min="1" max="1" width="9" style="1"/>
    <col min="2" max="2" width="7.125" style="1" bestFit="1" customWidth="1"/>
    <col min="3" max="3" width="9" style="1"/>
    <col min="4" max="4" width="11.75" style="1" bestFit="1" customWidth="1"/>
    <col min="5" max="5" width="6.875" style="1" bestFit="1" customWidth="1"/>
    <col min="6" max="6" width="5.75" style="1" bestFit="1" customWidth="1"/>
    <col min="7" max="7" width="7.75" style="1" customWidth="1"/>
    <col min="8" max="8" width="9" style="1"/>
    <col min="9" max="9" width="9.875" style="1" bestFit="1" customWidth="1"/>
    <col min="10" max="10" width="6.875" style="1" bestFit="1" customWidth="1"/>
    <col min="11" max="11" width="5.75" style="1" bestFit="1" customWidth="1"/>
    <col min="12" max="12" width="6.375" style="1" bestFit="1" customWidth="1"/>
    <col min="13" max="13" width="9" style="1"/>
    <col min="14" max="14" width="9.875" style="1" bestFit="1" customWidth="1"/>
    <col min="15" max="15" width="6.875" style="1" bestFit="1" customWidth="1"/>
    <col min="16" max="16" width="5.75" style="1" bestFit="1" customWidth="1"/>
    <col min="17" max="17" width="5.875" style="1" bestFit="1" customWidth="1"/>
    <col min="18" max="18" width="9" style="1"/>
    <col min="19" max="19" width="6.25" style="1" customWidth="1"/>
    <col min="20" max="20" width="6.875" style="1" bestFit="1" customWidth="1"/>
    <col min="21" max="21" width="5.75" style="1" bestFit="1" customWidth="1"/>
    <col min="22" max="22" width="5.5" style="1" bestFit="1" customWidth="1"/>
    <col min="23" max="23" width="9" style="1"/>
    <col min="24" max="24" width="7.125" style="1" customWidth="1"/>
    <col min="25" max="25" width="6.875" style="1" bestFit="1" customWidth="1"/>
    <col min="26" max="26" width="5.75" style="1" bestFit="1" customWidth="1"/>
    <col min="27" max="27" width="5.5" style="1" bestFit="1" customWidth="1"/>
    <col min="28" max="16384" width="9" style="1"/>
  </cols>
  <sheetData>
    <row r="7" spans="2:27" x14ac:dyDescent="0.2">
      <c r="D7" s="26" t="s">
        <v>0</v>
      </c>
      <c r="E7" s="26"/>
      <c r="F7" s="26"/>
      <c r="G7" s="26"/>
      <c r="I7" s="26" t="s">
        <v>16</v>
      </c>
      <c r="J7" s="26"/>
      <c r="K7" s="26"/>
      <c r="L7" s="26"/>
      <c r="N7" s="26" t="s">
        <v>17</v>
      </c>
      <c r="O7" s="26"/>
      <c r="P7" s="26"/>
      <c r="Q7" s="26"/>
      <c r="S7" s="26" t="s">
        <v>18</v>
      </c>
      <c r="T7" s="26"/>
      <c r="U7" s="26"/>
      <c r="V7" s="26"/>
      <c r="X7" s="26" t="s">
        <v>19</v>
      </c>
      <c r="Y7" s="26"/>
      <c r="Z7" s="26"/>
      <c r="AA7" s="26"/>
    </row>
    <row r="8" spans="2:27" x14ac:dyDescent="0.2">
      <c r="B8" s="1" t="s">
        <v>8</v>
      </c>
      <c r="D8" s="1" t="s">
        <v>14</v>
      </c>
      <c r="E8" s="1" t="s">
        <v>13</v>
      </c>
      <c r="F8" s="1" t="s">
        <v>9</v>
      </c>
      <c r="G8" s="1" t="s">
        <v>15</v>
      </c>
      <c r="I8" s="1" t="s">
        <v>14</v>
      </c>
      <c r="J8" s="1" t="s">
        <v>1</v>
      </c>
      <c r="K8" s="1" t="s">
        <v>9</v>
      </c>
      <c r="L8" s="1" t="s">
        <v>15</v>
      </c>
      <c r="N8" s="1" t="s">
        <v>14</v>
      </c>
      <c r="O8" s="1" t="s">
        <v>1</v>
      </c>
      <c r="P8" s="1" t="s">
        <v>9</v>
      </c>
      <c r="Q8" s="1" t="s">
        <v>15</v>
      </c>
      <c r="S8" s="1" t="s">
        <v>14</v>
      </c>
      <c r="T8" s="1" t="s">
        <v>1</v>
      </c>
      <c r="U8" s="1" t="s">
        <v>9</v>
      </c>
      <c r="V8" s="1" t="s">
        <v>15</v>
      </c>
      <c r="X8" s="1" t="s">
        <v>14</v>
      </c>
      <c r="Y8" s="1" t="s">
        <v>1</v>
      </c>
      <c r="Z8" s="1" t="s">
        <v>9</v>
      </c>
      <c r="AA8" s="1" t="s">
        <v>15</v>
      </c>
    </row>
    <row r="9" spans="2:27" x14ac:dyDescent="0.2">
      <c r="B9" s="1" t="s">
        <v>10</v>
      </c>
      <c r="D9" s="14">
        <v>154747.52173913043</v>
      </c>
      <c r="E9" s="2">
        <v>5.5423285692219172E-4</v>
      </c>
      <c r="F9" s="1">
        <v>43</v>
      </c>
      <c r="G9" s="3">
        <v>4.330717391304348</v>
      </c>
      <c r="I9" s="5">
        <v>154747.32608695651</v>
      </c>
      <c r="J9" s="2">
        <v>4.8810151738016032E-4</v>
      </c>
      <c r="K9" s="1">
        <v>43</v>
      </c>
      <c r="L9" s="3">
        <v>3.4870434782608695</v>
      </c>
      <c r="N9" s="5">
        <v>154747.32608695651</v>
      </c>
      <c r="O9" s="2">
        <v>5.0656537181908209E-4</v>
      </c>
      <c r="P9" s="1">
        <v>42</v>
      </c>
      <c r="Q9" s="3">
        <v>4.8025869565217381</v>
      </c>
      <c r="S9" s="1">
        <v>154747.52173913043</v>
      </c>
      <c r="T9" s="1">
        <v>5.7977554155758419E-4</v>
      </c>
      <c r="U9" s="1">
        <v>42</v>
      </c>
      <c r="V9" s="1">
        <v>4.9590652173913048</v>
      </c>
      <c r="X9" s="1">
        <v>154747.32608695651</v>
      </c>
      <c r="Y9" s="1">
        <v>4.8859184078172519E-4</v>
      </c>
      <c r="Z9" s="1">
        <v>42</v>
      </c>
      <c r="AA9" s="1">
        <v>3.8007173913043464</v>
      </c>
    </row>
    <row r="10" spans="2:27" x14ac:dyDescent="0.2">
      <c r="B10" s="1" t="s">
        <v>11</v>
      </c>
      <c r="D10" s="14">
        <v>1040497.5384615385</v>
      </c>
      <c r="E10" s="2">
        <v>2.6506770768437615E-3</v>
      </c>
      <c r="F10" s="1">
        <v>12</v>
      </c>
      <c r="G10" s="3">
        <v>8.6265384615384608</v>
      </c>
      <c r="I10" s="5">
        <v>1037449.6153846154</v>
      </c>
      <c r="J10" s="2">
        <v>2.9311727892012618E-3</v>
      </c>
      <c r="K10" s="1">
        <v>12</v>
      </c>
      <c r="L10" s="3">
        <v>8.6259230769230761</v>
      </c>
      <c r="N10" s="5">
        <v>1038968.8461538461</v>
      </c>
      <c r="O10" s="2">
        <v>2.8216715699916151E-3</v>
      </c>
      <c r="P10" s="1">
        <v>12</v>
      </c>
      <c r="Q10" s="3">
        <v>8.6318461538461531</v>
      </c>
      <c r="S10" s="1">
        <v>1040497.5384615385</v>
      </c>
      <c r="T10" s="1">
        <v>2.6506770768437615E-3</v>
      </c>
      <c r="U10" s="1">
        <v>12</v>
      </c>
      <c r="V10" s="1">
        <v>8.6259230769230761</v>
      </c>
      <c r="X10" s="1">
        <v>1037449.6153846154</v>
      </c>
      <c r="Y10" s="1">
        <v>2.9353970088869925E-3</v>
      </c>
      <c r="Z10" s="1">
        <v>12</v>
      </c>
      <c r="AA10" s="1">
        <v>8.6362307692307692</v>
      </c>
    </row>
    <row r="11" spans="2:27" x14ac:dyDescent="0.2">
      <c r="B11" s="1" t="s">
        <v>2</v>
      </c>
      <c r="D11" s="14">
        <v>8519.6190476190477</v>
      </c>
      <c r="E11" s="2">
        <v>2.0811031665151991E-3</v>
      </c>
      <c r="F11" s="1">
        <v>9</v>
      </c>
      <c r="G11" s="3">
        <v>22.200238095238088</v>
      </c>
      <c r="I11" s="5">
        <v>8525.1428571428569</v>
      </c>
      <c r="J11" s="2">
        <v>1.8647782106069094E-3</v>
      </c>
      <c r="K11" s="1">
        <v>10</v>
      </c>
      <c r="L11" s="3">
        <v>21.282999999999998</v>
      </c>
      <c r="N11" s="5">
        <v>8498.6190476190477</v>
      </c>
      <c r="O11" s="2">
        <v>2.5637696127233131E-3</v>
      </c>
      <c r="P11" s="1">
        <v>9</v>
      </c>
      <c r="Q11" s="3">
        <v>23.019285714285711</v>
      </c>
      <c r="S11" s="1">
        <v>8517.4761904761908</v>
      </c>
      <c r="T11" s="1">
        <v>2.490377665957561E-3</v>
      </c>
      <c r="U11" s="1">
        <v>8</v>
      </c>
      <c r="V11" s="1">
        <v>23.011619047619043</v>
      </c>
      <c r="X11" s="1">
        <v>8500.0476190476184</v>
      </c>
      <c r="Y11" s="1">
        <v>2.5472352211889202E-3</v>
      </c>
      <c r="Z11" s="1">
        <v>10</v>
      </c>
      <c r="AA11" s="1">
        <v>22.07328571428571</v>
      </c>
    </row>
    <row r="12" spans="2:27" x14ac:dyDescent="0.2">
      <c r="B12" s="1" t="s">
        <v>3</v>
      </c>
      <c r="D12" s="14">
        <v>9694.4733333333334</v>
      </c>
      <c r="E12" s="2">
        <v>9.6673439031873059E-5</v>
      </c>
      <c r="F12" s="1">
        <v>434</v>
      </c>
      <c r="G12" s="3">
        <v>2.1463911111111078</v>
      </c>
      <c r="I12" s="5">
        <v>9694.4733333333334</v>
      </c>
      <c r="J12" s="2">
        <v>7.7611390612986197E-5</v>
      </c>
      <c r="K12" s="1">
        <v>442</v>
      </c>
      <c r="L12" s="3">
        <v>1.454308888888886</v>
      </c>
      <c r="N12" s="5">
        <v>9694.4733333333334</v>
      </c>
      <c r="O12" s="2">
        <v>8.7972974420800251E-5</v>
      </c>
      <c r="P12" s="1">
        <v>439</v>
      </c>
      <c r="Q12" s="3">
        <v>2.1763888888888863</v>
      </c>
      <c r="S12" s="1">
        <v>9694.4733333333334</v>
      </c>
      <c r="T12" s="1">
        <v>1.6113585441221475E-4</v>
      </c>
      <c r="U12" s="1">
        <v>428</v>
      </c>
      <c r="V12" s="1">
        <v>2.5993422222222184</v>
      </c>
      <c r="X12" s="1">
        <v>9694.4733333333334</v>
      </c>
      <c r="Y12" s="1">
        <v>7.9215496020697653E-5</v>
      </c>
      <c r="Z12" s="1">
        <v>442</v>
      </c>
      <c r="AA12" s="1">
        <v>1.5441466666666648</v>
      </c>
    </row>
    <row r="13" spans="2:27" x14ac:dyDescent="0.2">
      <c r="B13" s="1" t="s">
        <v>4</v>
      </c>
      <c r="D13" s="14">
        <v>42339.805555555555</v>
      </c>
      <c r="E13" s="2">
        <v>2.2012097275888949E-3</v>
      </c>
      <c r="F13" s="1">
        <v>29</v>
      </c>
      <c r="G13" s="3">
        <v>7.8393888888888874</v>
      </c>
      <c r="I13" s="5">
        <v>42242.083333333336</v>
      </c>
      <c r="J13" s="2">
        <v>2.3469963763479169E-3</v>
      </c>
      <c r="K13" s="1">
        <v>29</v>
      </c>
      <c r="L13" s="3">
        <v>7.6025</v>
      </c>
      <c r="N13" s="5">
        <v>42283.027777777781</v>
      </c>
      <c r="O13" s="2">
        <v>2.5329989788838779E-3</v>
      </c>
      <c r="P13" s="1">
        <v>28</v>
      </c>
      <c r="Q13" s="3">
        <v>8.7571944444444441</v>
      </c>
      <c r="S13" s="1">
        <v>42305.277777777781</v>
      </c>
      <c r="T13" s="1">
        <v>2.7108719864524038E-3</v>
      </c>
      <c r="U13" s="1">
        <v>28</v>
      </c>
      <c r="V13" s="1">
        <v>8.6694999999999993</v>
      </c>
      <c r="X13" s="1">
        <v>42268.194444444445</v>
      </c>
      <c r="Y13" s="1">
        <v>2.2415226435148639E-3</v>
      </c>
      <c r="Z13" s="1">
        <v>29</v>
      </c>
      <c r="AA13" s="1">
        <v>7.6960277777777764</v>
      </c>
    </row>
    <row r="14" spans="2:27" x14ac:dyDescent="0.2">
      <c r="B14" s="1" t="s">
        <v>5</v>
      </c>
      <c r="D14" s="14">
        <v>7176.3809523809523</v>
      </c>
      <c r="E14" s="2">
        <v>0</v>
      </c>
      <c r="F14" s="1">
        <v>21</v>
      </c>
      <c r="G14" s="3">
        <v>1.3149047619047618</v>
      </c>
      <c r="I14" s="5">
        <v>7176.3809523809523</v>
      </c>
      <c r="J14" s="2">
        <v>0</v>
      </c>
      <c r="K14" s="1">
        <v>21</v>
      </c>
      <c r="L14" s="3">
        <v>1.321190476190476</v>
      </c>
      <c r="N14" s="5">
        <v>7176.3809523809523</v>
      </c>
      <c r="O14" s="2">
        <v>0</v>
      </c>
      <c r="P14" s="1">
        <v>21</v>
      </c>
      <c r="Q14" s="3">
        <v>1.8415714285714286</v>
      </c>
      <c r="S14" s="1">
        <v>7176.3809523809523</v>
      </c>
      <c r="T14" s="1">
        <v>2.2326694301216571E-4</v>
      </c>
      <c r="U14" s="1">
        <v>20</v>
      </c>
      <c r="V14" s="1">
        <v>2.4586666666666668</v>
      </c>
      <c r="X14" s="1">
        <v>7176.3809523809523</v>
      </c>
      <c r="Y14" s="1">
        <v>0</v>
      </c>
      <c r="Z14" s="1">
        <v>21</v>
      </c>
      <c r="AA14" s="1">
        <v>1.4181904761904762</v>
      </c>
    </row>
    <row r="15" spans="2:27" x14ac:dyDescent="0.2">
      <c r="B15" s="1" t="s">
        <v>6</v>
      </c>
      <c r="D15" s="14">
        <v>29721.925396825398</v>
      </c>
      <c r="E15" s="2">
        <v>1.3977454822243166E-3</v>
      </c>
      <c r="F15" s="1">
        <v>549</v>
      </c>
      <c r="G15" s="3">
        <v>5.9023111111111142</v>
      </c>
      <c r="I15" s="5">
        <v>29720.595238095237</v>
      </c>
      <c r="J15" s="2">
        <v>1.1624411779764898E-3</v>
      </c>
      <c r="K15" s="1">
        <v>565</v>
      </c>
      <c r="L15" s="3">
        <v>4.8779809523809501</v>
      </c>
      <c r="N15" s="5">
        <v>29722.177777777779</v>
      </c>
      <c r="O15" s="2">
        <v>1.2317228652694745E-3</v>
      </c>
      <c r="P15" s="1">
        <v>551</v>
      </c>
      <c r="Q15" s="3">
        <v>6.3590285714285812</v>
      </c>
      <c r="S15" s="1">
        <v>29721.974603174604</v>
      </c>
      <c r="T15" s="1">
        <v>1.4428810864154263E-3</v>
      </c>
      <c r="U15" s="1">
        <v>545</v>
      </c>
      <c r="V15" s="1">
        <v>6.1142761904761995</v>
      </c>
      <c r="X15" s="1">
        <v>29720.936507936509</v>
      </c>
      <c r="Y15" s="1">
        <v>1.1635265101901352E-3</v>
      </c>
      <c r="Z15" s="1">
        <v>565</v>
      </c>
      <c r="AA15" s="1">
        <v>5.0834825396825387</v>
      </c>
    </row>
    <row r="16" spans="2:27" x14ac:dyDescent="0.2">
      <c r="B16" s="1" t="s">
        <v>7</v>
      </c>
      <c r="D16" s="14">
        <v>2189102.8666666667</v>
      </c>
      <c r="E16" s="2">
        <v>9.3811107115961915E-3</v>
      </c>
      <c r="F16" s="1">
        <v>16</v>
      </c>
      <c r="G16" s="3">
        <v>59.696833333333323</v>
      </c>
      <c r="I16" s="5">
        <v>2187800.7999999998</v>
      </c>
      <c r="J16" s="2">
        <v>1.000625849996414E-2</v>
      </c>
      <c r="K16" s="1">
        <v>16</v>
      </c>
      <c r="L16" s="3">
        <v>62.616716666666662</v>
      </c>
      <c r="N16" s="5">
        <v>2188965.25</v>
      </c>
      <c r="O16" s="2">
        <v>9.9826378100726088E-3</v>
      </c>
      <c r="P16" s="1">
        <v>14</v>
      </c>
      <c r="Q16" s="3">
        <v>63.232250000000036</v>
      </c>
      <c r="S16" s="1">
        <v>2188688.6333333333</v>
      </c>
      <c r="T16" s="1">
        <v>9.9035956949718573E-3</v>
      </c>
      <c r="U16" s="1">
        <v>16</v>
      </c>
      <c r="V16" s="1">
        <v>61.101233333333361</v>
      </c>
      <c r="X16" s="1">
        <v>2189100.4666666668</v>
      </c>
      <c r="Y16" s="1">
        <v>9.3887540833219561E-3</v>
      </c>
      <c r="Z16" s="1">
        <v>16</v>
      </c>
      <c r="AA16" s="1">
        <v>60.414300000000026</v>
      </c>
    </row>
    <row r="17" spans="2:27" x14ac:dyDescent="0.2">
      <c r="B17" s="1" t="s">
        <v>12</v>
      </c>
      <c r="D17" s="14">
        <v>138553.01566170712</v>
      </c>
      <c r="E17" s="2">
        <v>1.3076347487618193E-3</v>
      </c>
      <c r="F17" s="1">
        <v>1113</v>
      </c>
      <c r="G17" s="3">
        <v>7.3246170712607706</v>
      </c>
      <c r="I17" s="5">
        <v>138457.48238057949</v>
      </c>
      <c r="J17" s="2">
        <v>1.2152299968122592E-3</v>
      </c>
      <c r="K17" s="1">
        <v>1138</v>
      </c>
      <c r="L17" s="3">
        <v>6.6605238841033643</v>
      </c>
      <c r="N17" s="5">
        <v>138529.15896632732</v>
      </c>
      <c r="O17" s="2">
        <v>1.268239917646095E-3</v>
      </c>
      <c r="P17" s="1">
        <v>1116</v>
      </c>
      <c r="Q17" s="3">
        <v>7.7916742364917884</v>
      </c>
      <c r="S17" s="1">
        <v>138532.56851996868</v>
      </c>
      <c r="T17" s="1">
        <v>1.4028569818612339E-3</v>
      </c>
      <c r="U17" s="1">
        <v>1099</v>
      </c>
      <c r="V17" s="1">
        <v>7.7329710258418327</v>
      </c>
      <c r="X17" s="1">
        <v>138519.03915426781</v>
      </c>
      <c r="Y17" s="1">
        <v>1.1956272985367343E-3</v>
      </c>
      <c r="Z17" s="1">
        <v>1137</v>
      </c>
      <c r="AA17" s="1">
        <v>6.7187157400156599</v>
      </c>
    </row>
    <row r="23" spans="2:27" ht="15" thickBot="1" x14ac:dyDescent="0.25"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2:27" ht="15.75" thickTop="1" thickBot="1" x14ac:dyDescent="0.25">
      <c r="D24" s="15"/>
      <c r="E24" s="15"/>
      <c r="F24" s="15"/>
      <c r="G24" s="15"/>
      <c r="I24" s="25" t="s">
        <v>16</v>
      </c>
      <c r="J24" s="25"/>
      <c r="K24" s="25"/>
      <c r="L24" s="25"/>
      <c r="N24" s="25" t="s">
        <v>17</v>
      </c>
      <c r="O24" s="25"/>
      <c r="P24" s="25"/>
      <c r="Q24" s="25"/>
      <c r="S24" s="25" t="s">
        <v>18</v>
      </c>
      <c r="T24" s="25"/>
      <c r="U24" s="25"/>
      <c r="V24" s="25"/>
      <c r="X24" s="25" t="s">
        <v>19</v>
      </c>
      <c r="Y24" s="25"/>
      <c r="Z24" s="25"/>
      <c r="AA24" s="25"/>
    </row>
    <row r="25" spans="2:27" ht="15" thickBot="1" x14ac:dyDescent="0.25">
      <c r="G25" s="13" t="s">
        <v>8</v>
      </c>
      <c r="H25" s="13"/>
      <c r="I25" s="13" t="s">
        <v>14</v>
      </c>
      <c r="J25" s="13" t="s">
        <v>1</v>
      </c>
      <c r="K25" s="13" t="s">
        <v>9</v>
      </c>
      <c r="L25" s="13" t="s">
        <v>15</v>
      </c>
      <c r="M25" s="13"/>
      <c r="N25" s="13" t="s">
        <v>14</v>
      </c>
      <c r="O25" s="13" t="s">
        <v>1</v>
      </c>
      <c r="P25" s="13" t="s">
        <v>9</v>
      </c>
      <c r="Q25" s="13" t="s">
        <v>15</v>
      </c>
      <c r="R25" s="13"/>
      <c r="S25" s="13" t="s">
        <v>14</v>
      </c>
      <c r="T25" s="13" t="s">
        <v>1</v>
      </c>
      <c r="U25" s="13" t="s">
        <v>9</v>
      </c>
      <c r="V25" s="13" t="s">
        <v>15</v>
      </c>
      <c r="W25" s="13"/>
      <c r="X25" s="13" t="s">
        <v>14</v>
      </c>
      <c r="Y25" s="13" t="s">
        <v>1</v>
      </c>
      <c r="Z25" s="13" t="s">
        <v>9</v>
      </c>
      <c r="AA25" s="13" t="s">
        <v>15</v>
      </c>
    </row>
    <row r="26" spans="2:27" x14ac:dyDescent="0.2">
      <c r="D26" s="4"/>
      <c r="E26" s="2"/>
      <c r="F26" s="6"/>
      <c r="G26" s="1" t="s">
        <v>10</v>
      </c>
      <c r="I26" s="14">
        <f>I9-$D9</f>
        <v>-0.1956521739193704</v>
      </c>
      <c r="J26" s="2">
        <f>100*(J9-$E9)</f>
        <v>-6.6131339542031403E-3</v>
      </c>
      <c r="K26" s="6">
        <f>K9-$F9</f>
        <v>0</v>
      </c>
      <c r="L26" s="7">
        <f>L9-$G9</f>
        <v>-0.8436739130434785</v>
      </c>
      <c r="N26" s="14">
        <f>N9-$D9</f>
        <v>-0.1956521739193704</v>
      </c>
      <c r="O26" s="2">
        <f>100*(O9-$E9)</f>
        <v>-4.7667485103109631E-3</v>
      </c>
      <c r="P26" s="6">
        <f>P9-$F9</f>
        <v>-1</v>
      </c>
      <c r="Q26" s="7">
        <f>Q9-$G9</f>
        <v>0.4718695652173901</v>
      </c>
      <c r="S26" s="14">
        <f>S9-$D9</f>
        <v>0</v>
      </c>
      <c r="T26" s="2">
        <f>100*(T9-$E9)</f>
        <v>2.5542684635392466E-3</v>
      </c>
      <c r="U26" s="6">
        <f>U9-$F9</f>
        <v>-1</v>
      </c>
      <c r="V26" s="7">
        <f>V9-$G9</f>
        <v>0.62834782608695683</v>
      </c>
      <c r="X26" s="14">
        <f>X9-$D9</f>
        <v>-0.1956521739193704</v>
      </c>
      <c r="Y26" s="2">
        <f>100*(Y9-$E9)</f>
        <v>-6.5641016140466531E-3</v>
      </c>
      <c r="Z26" s="6">
        <f>Z9-$F9</f>
        <v>-1</v>
      </c>
      <c r="AA26" s="7">
        <f>AA9-$G9</f>
        <v>-0.53000000000000158</v>
      </c>
    </row>
    <row r="27" spans="2:27" x14ac:dyDescent="0.2">
      <c r="D27" s="4"/>
      <c r="E27" s="2"/>
      <c r="F27" s="6"/>
      <c r="G27" s="1" t="s">
        <v>11</v>
      </c>
      <c r="I27" s="14">
        <f t="shared" ref="I27:I34" si="0">I10-$D10</f>
        <v>-3047.9230769231217</v>
      </c>
      <c r="J27" s="2">
        <f t="shared" ref="J27:J34" si="1">100*(J10-$E10)</f>
        <v>2.8049571235750019E-2</v>
      </c>
      <c r="K27" s="6">
        <f t="shared" ref="K27:K34" si="2">K10-$F10</f>
        <v>0</v>
      </c>
      <c r="L27" s="7">
        <f t="shared" ref="L27:L34" si="3">L10-$G10</f>
        <v>-6.1538461538468425E-4</v>
      </c>
      <c r="N27" s="14">
        <f t="shared" ref="N27:N34" si="4">N10-$D10</f>
        <v>-1528.6923076923704</v>
      </c>
      <c r="O27" s="2">
        <f t="shared" ref="O27:O34" si="5">100*(O10-$E10)</f>
        <v>1.7099449314785353E-2</v>
      </c>
      <c r="P27" s="6">
        <f t="shared" ref="P27:P34" si="6">P10-$F10</f>
        <v>0</v>
      </c>
      <c r="Q27" s="7">
        <f t="shared" ref="Q27:Q34" si="7">Q10-$G10</f>
        <v>5.3076923076922355E-3</v>
      </c>
      <c r="S27" s="14">
        <f t="shared" ref="S27:S34" si="8">S10-$D10</f>
        <v>0</v>
      </c>
      <c r="T27" s="2">
        <f t="shared" ref="T27:T34" si="9">100*(T10-$E10)</f>
        <v>0</v>
      </c>
      <c r="U27" s="6">
        <f t="shared" ref="U27:U34" si="10">U10-$F10</f>
        <v>0</v>
      </c>
      <c r="V27" s="7">
        <f t="shared" ref="V27:V34" si="11">V10-$G10</f>
        <v>-6.1538461538468425E-4</v>
      </c>
      <c r="X27" s="14">
        <f t="shared" ref="X27:X34" si="12">X10-$D10</f>
        <v>-3047.9230769231217</v>
      </c>
      <c r="Y27" s="2">
        <f t="shared" ref="Y27:Y34" si="13">100*(Y10-$E10)</f>
        <v>2.8471993204323091E-2</v>
      </c>
      <c r="Z27" s="6">
        <f t="shared" ref="Z27:Z34" si="14">Z10-$F10</f>
        <v>0</v>
      </c>
      <c r="AA27" s="7">
        <f t="shared" ref="AA27:AA34" si="15">AA10-$G10</f>
        <v>9.6923076923083329E-3</v>
      </c>
    </row>
    <row r="28" spans="2:27" x14ac:dyDescent="0.2">
      <c r="D28" s="4"/>
      <c r="E28" s="2"/>
      <c r="F28" s="6"/>
      <c r="G28" s="1" t="s">
        <v>2</v>
      </c>
      <c r="I28" s="14">
        <f t="shared" si="0"/>
        <v>5.5238095238091773</v>
      </c>
      <c r="J28" s="2">
        <f t="shared" si="1"/>
        <v>-2.1632495590828974E-2</v>
      </c>
      <c r="K28" s="6">
        <f t="shared" si="2"/>
        <v>1</v>
      </c>
      <c r="L28" s="7">
        <f t="shared" si="3"/>
        <v>-0.91723809523809052</v>
      </c>
      <c r="N28" s="14">
        <f t="shared" si="4"/>
        <v>-21</v>
      </c>
      <c r="O28" s="2">
        <f t="shared" si="5"/>
        <v>4.8266644620811393E-2</v>
      </c>
      <c r="P28" s="6">
        <f t="shared" si="6"/>
        <v>0</v>
      </c>
      <c r="Q28" s="7">
        <f t="shared" si="7"/>
        <v>0.81904761904762324</v>
      </c>
      <c r="S28" s="14">
        <f t="shared" si="8"/>
        <v>-2.142857142856883</v>
      </c>
      <c r="T28" s="2">
        <f t="shared" si="9"/>
        <v>4.0927449944236187E-2</v>
      </c>
      <c r="U28" s="6">
        <f t="shared" si="10"/>
        <v>-1</v>
      </c>
      <c r="V28" s="7">
        <f t="shared" si="11"/>
        <v>0.81138095238095431</v>
      </c>
      <c r="X28" s="14">
        <f t="shared" si="12"/>
        <v>-19.571428571429351</v>
      </c>
      <c r="Y28" s="2">
        <f t="shared" si="13"/>
        <v>4.6613205467372104E-2</v>
      </c>
      <c r="Z28" s="6">
        <f t="shared" si="14"/>
        <v>1</v>
      </c>
      <c r="AA28" s="7">
        <f t="shared" si="15"/>
        <v>-0.12695238095237826</v>
      </c>
    </row>
    <row r="29" spans="2:27" x14ac:dyDescent="0.2">
      <c r="D29" s="4"/>
      <c r="E29" s="2"/>
      <c r="F29" s="6"/>
      <c r="G29" s="1" t="s">
        <v>3</v>
      </c>
      <c r="I29" s="14">
        <f t="shared" si="0"/>
        <v>0</v>
      </c>
      <c r="J29" s="2">
        <f t="shared" si="1"/>
        <v>-1.9062048418886863E-3</v>
      </c>
      <c r="K29" s="6">
        <f t="shared" si="2"/>
        <v>8</v>
      </c>
      <c r="L29" s="7">
        <f t="shared" si="3"/>
        <v>-0.69208222222222182</v>
      </c>
      <c r="N29" s="14">
        <f t="shared" si="4"/>
        <v>0</v>
      </c>
      <c r="O29" s="2">
        <f t="shared" si="5"/>
        <v>-8.700464611072808E-4</v>
      </c>
      <c r="P29" s="6">
        <f t="shared" si="6"/>
        <v>5</v>
      </c>
      <c r="Q29" s="7">
        <f t="shared" si="7"/>
        <v>2.9997777777778456E-2</v>
      </c>
      <c r="S29" s="14">
        <f t="shared" si="8"/>
        <v>0</v>
      </c>
      <c r="T29" s="2">
        <f t="shared" si="9"/>
        <v>6.4462415380341686E-3</v>
      </c>
      <c r="U29" s="6">
        <f t="shared" si="10"/>
        <v>-6</v>
      </c>
      <c r="V29" s="7">
        <f t="shared" si="11"/>
        <v>0.45295111111111064</v>
      </c>
      <c r="X29" s="14">
        <f t="shared" si="12"/>
        <v>0</v>
      </c>
      <c r="Y29" s="2">
        <f t="shared" si="13"/>
        <v>-1.7457943011175406E-3</v>
      </c>
      <c r="Z29" s="6">
        <f t="shared" si="14"/>
        <v>8</v>
      </c>
      <c r="AA29" s="7">
        <f t="shared" si="15"/>
        <v>-0.60224444444444303</v>
      </c>
    </row>
    <row r="30" spans="2:27" x14ac:dyDescent="0.2">
      <c r="D30" s="4"/>
      <c r="E30" s="2"/>
      <c r="F30" s="6"/>
      <c r="G30" s="1" t="s">
        <v>4</v>
      </c>
      <c r="I30" s="14">
        <f t="shared" si="0"/>
        <v>-97.722222222218988</v>
      </c>
      <c r="J30" s="2">
        <f t="shared" si="1"/>
        <v>1.4578664875902194E-2</v>
      </c>
      <c r="K30" s="6">
        <f t="shared" si="2"/>
        <v>0</v>
      </c>
      <c r="L30" s="7">
        <f t="shared" si="3"/>
        <v>-0.23688888888888737</v>
      </c>
      <c r="N30" s="14">
        <f t="shared" si="4"/>
        <v>-56.777777777773736</v>
      </c>
      <c r="O30" s="2">
        <f t="shared" si="5"/>
        <v>3.3178925129498299E-2</v>
      </c>
      <c r="P30" s="6">
        <f t="shared" si="6"/>
        <v>-1</v>
      </c>
      <c r="Q30" s="7">
        <f t="shared" si="7"/>
        <v>0.91780555555555665</v>
      </c>
      <c r="S30" s="14">
        <f t="shared" si="8"/>
        <v>-34.527777777773736</v>
      </c>
      <c r="T30" s="2">
        <f t="shared" si="9"/>
        <v>5.0966225886350885E-2</v>
      </c>
      <c r="U30" s="6">
        <f t="shared" si="10"/>
        <v>-1</v>
      </c>
      <c r="V30" s="7">
        <f t="shared" si="11"/>
        <v>0.83011111111111191</v>
      </c>
      <c r="X30" s="14">
        <f t="shared" si="12"/>
        <v>-71.611111111109494</v>
      </c>
      <c r="Y30" s="2">
        <f t="shared" si="13"/>
        <v>4.0312915925968997E-3</v>
      </c>
      <c r="Z30" s="6">
        <f t="shared" si="14"/>
        <v>0</v>
      </c>
      <c r="AA30" s="7">
        <f t="shared" si="15"/>
        <v>-0.14336111111111105</v>
      </c>
    </row>
    <row r="31" spans="2:27" x14ac:dyDescent="0.2">
      <c r="D31" s="4"/>
      <c r="E31" s="2"/>
      <c r="F31" s="6"/>
      <c r="G31" s="1" t="s">
        <v>5</v>
      </c>
      <c r="I31" s="14">
        <f t="shared" si="0"/>
        <v>0</v>
      </c>
      <c r="J31" s="2">
        <f t="shared" si="1"/>
        <v>0</v>
      </c>
      <c r="K31" s="6">
        <f t="shared" si="2"/>
        <v>0</v>
      </c>
      <c r="L31" s="7">
        <f t="shared" si="3"/>
        <v>6.2857142857142279E-3</v>
      </c>
      <c r="N31" s="14">
        <f t="shared" si="4"/>
        <v>0</v>
      </c>
      <c r="O31" s="2">
        <f t="shared" si="5"/>
        <v>0</v>
      </c>
      <c r="P31" s="6">
        <f t="shared" si="6"/>
        <v>0</v>
      </c>
      <c r="Q31" s="7">
        <f t="shared" si="7"/>
        <v>0.52666666666666684</v>
      </c>
      <c r="S31" s="14">
        <f t="shared" si="8"/>
        <v>0</v>
      </c>
      <c r="T31" s="2">
        <f t="shared" si="9"/>
        <v>2.232669430121657E-2</v>
      </c>
      <c r="U31" s="6">
        <f t="shared" si="10"/>
        <v>-1</v>
      </c>
      <c r="V31" s="7">
        <f t="shared" si="11"/>
        <v>1.143761904761905</v>
      </c>
      <c r="X31" s="14">
        <f t="shared" si="12"/>
        <v>0</v>
      </c>
      <c r="Y31" s="2">
        <f t="shared" si="13"/>
        <v>0</v>
      </c>
      <c r="Z31" s="6">
        <f t="shared" si="14"/>
        <v>0</v>
      </c>
      <c r="AA31" s="7">
        <f t="shared" si="15"/>
        <v>0.10328571428571443</v>
      </c>
    </row>
    <row r="32" spans="2:27" x14ac:dyDescent="0.2">
      <c r="D32" s="4"/>
      <c r="E32" s="2"/>
      <c r="F32" s="6"/>
      <c r="G32" s="1" t="s">
        <v>6</v>
      </c>
      <c r="I32" s="14">
        <f t="shared" si="0"/>
        <v>-1.3301587301612017</v>
      </c>
      <c r="J32" s="2">
        <f t="shared" si="1"/>
        <v>-2.3530430424782679E-2</v>
      </c>
      <c r="K32" s="6">
        <f t="shared" si="2"/>
        <v>16</v>
      </c>
      <c r="L32" s="7">
        <f t="shared" si="3"/>
        <v>-1.0243301587301641</v>
      </c>
      <c r="N32" s="14">
        <f t="shared" si="4"/>
        <v>0.25238095238091773</v>
      </c>
      <c r="O32" s="2">
        <f t="shared" si="5"/>
        <v>-1.6602261695484209E-2</v>
      </c>
      <c r="P32" s="6">
        <f t="shared" si="6"/>
        <v>2</v>
      </c>
      <c r="Q32" s="7">
        <f t="shared" si="7"/>
        <v>0.45671746031746707</v>
      </c>
      <c r="S32" s="14">
        <f t="shared" si="8"/>
        <v>4.920634920563316E-2</v>
      </c>
      <c r="T32" s="2">
        <f t="shared" si="9"/>
        <v>4.5135604191109653E-3</v>
      </c>
      <c r="U32" s="6">
        <f t="shared" si="10"/>
        <v>-4</v>
      </c>
      <c r="V32" s="7">
        <f t="shared" si="11"/>
        <v>0.21196507936508535</v>
      </c>
      <c r="X32" s="14">
        <f t="shared" si="12"/>
        <v>-0.98888888888905058</v>
      </c>
      <c r="Y32" s="2">
        <f t="shared" si="13"/>
        <v>-2.3421897203418147E-2</v>
      </c>
      <c r="Z32" s="6">
        <f t="shared" si="14"/>
        <v>16</v>
      </c>
      <c r="AA32" s="7">
        <f t="shared" si="15"/>
        <v>-0.81882857142857546</v>
      </c>
    </row>
    <row r="33" spans="4:27" ht="15" thickBot="1" x14ac:dyDescent="0.25">
      <c r="D33" s="4"/>
      <c r="E33" s="2"/>
      <c r="F33" s="6"/>
      <c r="G33" s="13" t="s">
        <v>7</v>
      </c>
      <c r="H33" s="13"/>
      <c r="I33" s="16">
        <f t="shared" si="0"/>
        <v>-1302.066666666884</v>
      </c>
      <c r="J33" s="17">
        <f t="shared" si="1"/>
        <v>6.2514778836794849E-2</v>
      </c>
      <c r="K33" s="18">
        <f t="shared" si="2"/>
        <v>0</v>
      </c>
      <c r="L33" s="19">
        <f t="shared" si="3"/>
        <v>2.9198833333333383</v>
      </c>
      <c r="M33" s="13"/>
      <c r="N33" s="16">
        <f t="shared" si="4"/>
        <v>-137.61666666669771</v>
      </c>
      <c r="O33" s="17">
        <f t="shared" si="5"/>
        <v>6.0152709847641726E-2</v>
      </c>
      <c r="P33" s="18">
        <f t="shared" si="6"/>
        <v>-2</v>
      </c>
      <c r="Q33" s="19">
        <f t="shared" si="7"/>
        <v>3.5354166666667126</v>
      </c>
      <c r="R33" s="13"/>
      <c r="S33" s="16">
        <f t="shared" si="8"/>
        <v>-414.23333333339542</v>
      </c>
      <c r="T33" s="17">
        <f t="shared" si="9"/>
        <v>5.2248498337566576E-2</v>
      </c>
      <c r="U33" s="18">
        <f t="shared" si="10"/>
        <v>0</v>
      </c>
      <c r="V33" s="19">
        <f t="shared" si="11"/>
        <v>1.4044000000000381</v>
      </c>
      <c r="W33" s="13"/>
      <c r="X33" s="16">
        <f t="shared" si="12"/>
        <v>-2.3999999999068677</v>
      </c>
      <c r="Y33" s="17">
        <f t="shared" si="13"/>
        <v>7.6433717257646389E-4</v>
      </c>
      <c r="Z33" s="18">
        <f t="shared" si="14"/>
        <v>0</v>
      </c>
      <c r="AA33" s="19">
        <f t="shared" si="15"/>
        <v>0.71746666666670222</v>
      </c>
    </row>
    <row r="34" spans="4:27" ht="15" thickBot="1" x14ac:dyDescent="0.25">
      <c r="D34" s="4"/>
      <c r="E34" s="2"/>
      <c r="F34" s="6"/>
      <c r="G34" s="8" t="s">
        <v>12</v>
      </c>
      <c r="H34" s="8"/>
      <c r="I34" s="11">
        <f t="shared" si="0"/>
        <v>-95.533281127631199</v>
      </c>
      <c r="J34" s="9">
        <f t="shared" si="1"/>
        <v>-9.2404751949560042E-3</v>
      </c>
      <c r="K34" s="10">
        <f t="shared" si="2"/>
        <v>25</v>
      </c>
      <c r="L34" s="12">
        <f t="shared" si="3"/>
        <v>-0.66409318715740628</v>
      </c>
      <c r="M34" s="8"/>
      <c r="N34" s="11">
        <f t="shared" si="4"/>
        <v>-23.85669537979993</v>
      </c>
      <c r="O34" s="9">
        <f t="shared" si="5"/>
        <v>-3.9394831115724307E-3</v>
      </c>
      <c r="P34" s="10">
        <f t="shared" si="6"/>
        <v>3</v>
      </c>
      <c r="Q34" s="12">
        <f t="shared" si="7"/>
        <v>0.46705716523101781</v>
      </c>
      <c r="R34" s="8"/>
      <c r="S34" s="11">
        <f t="shared" si="8"/>
        <v>-20.447141738433857</v>
      </c>
      <c r="T34" s="9">
        <f t="shared" si="9"/>
        <v>9.5222233099414612E-3</v>
      </c>
      <c r="U34" s="10">
        <f t="shared" si="10"/>
        <v>-14</v>
      </c>
      <c r="V34" s="12">
        <f t="shared" si="11"/>
        <v>0.40835395458106216</v>
      </c>
      <c r="W34" s="8"/>
      <c r="X34" s="11">
        <f t="shared" si="12"/>
        <v>-33.97650743930717</v>
      </c>
      <c r="Y34" s="9">
        <f t="shared" si="13"/>
        <v>-1.1200745022508498E-2</v>
      </c>
      <c r="Z34" s="10">
        <f t="shared" si="14"/>
        <v>24</v>
      </c>
      <c r="AA34" s="12">
        <f t="shared" si="15"/>
        <v>-0.6059013312451107</v>
      </c>
    </row>
    <row r="35" spans="4:27" ht="15" thickTop="1" x14ac:dyDescent="0.2"/>
  </sheetData>
  <mergeCells count="9">
    <mergeCell ref="D7:G7"/>
    <mergeCell ref="X7:AA7"/>
    <mergeCell ref="X24:AA24"/>
    <mergeCell ref="I24:L24"/>
    <mergeCell ref="I7:L7"/>
    <mergeCell ref="N24:Q24"/>
    <mergeCell ref="N7:Q7"/>
    <mergeCell ref="S24:V24"/>
    <mergeCell ref="S7:V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816E-6337-47E8-908C-F44DA6F7C1E8}">
  <dimension ref="D2:V26"/>
  <sheetViews>
    <sheetView tabSelected="1" workbookViewId="0">
      <selection activeCell="K30" sqref="K30"/>
    </sheetView>
  </sheetViews>
  <sheetFormatPr defaultRowHeight="14.25" x14ac:dyDescent="0.2"/>
  <cols>
    <col min="1" max="7" width="9" style="40"/>
    <col min="8" max="8" width="13.125" style="40" customWidth="1"/>
    <col min="9" max="9" width="12.875" style="40" customWidth="1"/>
    <col min="10" max="16384" width="9" style="40"/>
  </cols>
  <sheetData>
    <row r="2" spans="4:22" x14ac:dyDescent="0.2">
      <c r="I2" s="29" t="s">
        <v>25</v>
      </c>
      <c r="J2" s="29"/>
      <c r="K2" s="29"/>
      <c r="L2" s="29"/>
      <c r="N2" s="29" t="s">
        <v>26</v>
      </c>
      <c r="O2" s="29"/>
      <c r="P2" s="29"/>
      <c r="Q2" s="29"/>
      <c r="S2" s="29" t="s">
        <v>0</v>
      </c>
      <c r="T2" s="29"/>
      <c r="U2" s="29"/>
      <c r="V2" s="29"/>
    </row>
    <row r="3" spans="4:22" x14ac:dyDescent="0.2">
      <c r="I3" s="30" t="s">
        <v>14</v>
      </c>
      <c r="J3" s="30" t="s">
        <v>1</v>
      </c>
      <c r="K3" s="30" t="s">
        <v>9</v>
      </c>
      <c r="L3" s="30" t="s">
        <v>15</v>
      </c>
      <c r="N3" s="30" t="s">
        <v>14</v>
      </c>
      <c r="O3" s="30" t="s">
        <v>1</v>
      </c>
      <c r="P3" s="30" t="s">
        <v>9</v>
      </c>
      <c r="Q3" s="30" t="s">
        <v>15</v>
      </c>
      <c r="S3" s="30" t="s">
        <v>14</v>
      </c>
      <c r="T3" s="30" t="s">
        <v>1</v>
      </c>
      <c r="U3" s="30" t="s">
        <v>9</v>
      </c>
      <c r="V3" s="30" t="s">
        <v>15</v>
      </c>
    </row>
    <row r="4" spans="4:22" x14ac:dyDescent="0.2">
      <c r="I4" s="41">
        <v>154747.52173913043</v>
      </c>
      <c r="J4" s="40">
        <v>4.8695652173913041E-6</v>
      </c>
      <c r="K4" s="40">
        <v>45</v>
      </c>
      <c r="L4" s="40">
        <v>24.718934782608695</v>
      </c>
      <c r="N4" s="40">
        <v>154747.52173913043</v>
      </c>
      <c r="O4" s="40">
        <v>5.7307021526843851E-5</v>
      </c>
      <c r="P4" s="40">
        <v>44</v>
      </c>
      <c r="Q4" s="40">
        <v>20.551195652173909</v>
      </c>
      <c r="S4" s="40">
        <v>154747.52173913043</v>
      </c>
      <c r="T4" s="40">
        <v>5.5423285692219172E-4</v>
      </c>
      <c r="U4" s="40">
        <v>43</v>
      </c>
      <c r="V4" s="40">
        <v>4.330717391304348</v>
      </c>
    </row>
    <row r="5" spans="4:22" x14ac:dyDescent="0.2">
      <c r="I5" s="41">
        <v>1041270.2307692308</v>
      </c>
      <c r="J5" s="40">
        <v>2.5021456153846156E-3</v>
      </c>
      <c r="K5" s="40">
        <v>12</v>
      </c>
      <c r="L5" s="40">
        <v>40.811461538461543</v>
      </c>
      <c r="N5" s="40">
        <v>1041270.2307692308</v>
      </c>
      <c r="O5" s="40">
        <v>2.502145631839071E-3</v>
      </c>
      <c r="P5" s="40">
        <v>12</v>
      </c>
      <c r="Q5" s="40">
        <v>26.230999999999998</v>
      </c>
      <c r="S5" s="40">
        <v>1040497.5384615385</v>
      </c>
      <c r="T5" s="40">
        <v>2.6506770768437615E-3</v>
      </c>
      <c r="U5" s="40">
        <v>12</v>
      </c>
      <c r="V5" s="40">
        <v>8.6265384615384608</v>
      </c>
    </row>
    <row r="6" spans="4:22" x14ac:dyDescent="0.2">
      <c r="I6" s="41">
        <v>8533.8571428571431</v>
      </c>
      <c r="J6" s="40">
        <v>3.9189133333333338E-4</v>
      </c>
      <c r="K6" s="40">
        <v>15</v>
      </c>
      <c r="L6" s="40">
        <v>214.12566666666663</v>
      </c>
      <c r="N6" s="40">
        <v>8533.8571428571431</v>
      </c>
      <c r="O6" s="40">
        <v>1.0669390886993777E-3</v>
      </c>
      <c r="P6" s="40">
        <v>13</v>
      </c>
      <c r="Q6" s="40">
        <v>188.09309523809523</v>
      </c>
      <c r="S6" s="40">
        <v>8519.6190476190477</v>
      </c>
      <c r="T6" s="40">
        <v>2.0811031665151991E-3</v>
      </c>
      <c r="U6" s="40">
        <v>9</v>
      </c>
      <c r="V6" s="40">
        <v>22.200238095238088</v>
      </c>
    </row>
    <row r="7" spans="4:22" x14ac:dyDescent="0.2">
      <c r="I7" s="41">
        <v>9694.4733333333334</v>
      </c>
      <c r="J7" s="40">
        <v>3.0929693333333327E-5</v>
      </c>
      <c r="K7" s="40">
        <v>446</v>
      </c>
      <c r="L7" s="40">
        <v>7.5224266666666688</v>
      </c>
      <c r="N7" s="40">
        <v>9694.4733333333334</v>
      </c>
      <c r="O7" s="40">
        <v>3.0929919108442086E-5</v>
      </c>
      <c r="P7" s="40">
        <v>446</v>
      </c>
      <c r="Q7" s="40">
        <v>6.0712888888888914</v>
      </c>
      <c r="S7" s="40">
        <v>9694.4733333333334</v>
      </c>
      <c r="T7" s="40">
        <v>9.6673439031873059E-5</v>
      </c>
      <c r="U7" s="40">
        <v>434</v>
      </c>
      <c r="V7" s="40">
        <v>2.1463911111111078</v>
      </c>
    </row>
    <row r="8" spans="4:22" x14ac:dyDescent="0.2">
      <c r="I8" s="41">
        <v>42340.694444444445</v>
      </c>
      <c r="J8" s="40">
        <v>1.4686617777777777E-3</v>
      </c>
      <c r="K8" s="40">
        <v>30</v>
      </c>
      <c r="L8" s="40">
        <v>92.486277777777758</v>
      </c>
      <c r="N8" s="40">
        <v>42340.694444444445</v>
      </c>
      <c r="O8" s="40">
        <v>1.555135073041241E-3</v>
      </c>
      <c r="P8" s="40">
        <v>30</v>
      </c>
      <c r="Q8" s="40">
        <v>71.451999999999984</v>
      </c>
      <c r="S8" s="40">
        <v>42339.805555555555</v>
      </c>
      <c r="T8" s="40">
        <v>2.2012097275888949E-3</v>
      </c>
      <c r="U8" s="40">
        <v>29</v>
      </c>
      <c r="V8" s="40">
        <v>7.8393888888888874</v>
      </c>
    </row>
    <row r="9" spans="4:22" x14ac:dyDescent="0.2">
      <c r="I9" s="41">
        <v>7176.3809523809523</v>
      </c>
      <c r="J9" s="40">
        <v>0</v>
      </c>
      <c r="K9" s="40">
        <v>21</v>
      </c>
      <c r="L9" s="40">
        <v>1.3185714285714287</v>
      </c>
      <c r="N9" s="40">
        <v>7176.3809523809523</v>
      </c>
      <c r="O9" s="40">
        <v>0</v>
      </c>
      <c r="P9" s="40">
        <v>21</v>
      </c>
      <c r="Q9" s="40">
        <v>1.3185714285714287</v>
      </c>
      <c r="S9" s="40">
        <v>7176.3809523809523</v>
      </c>
      <c r="T9" s="40">
        <v>0</v>
      </c>
      <c r="U9" s="40">
        <v>21</v>
      </c>
      <c r="V9" s="40">
        <v>1.3149047619047618</v>
      </c>
    </row>
    <row r="10" spans="4:22" x14ac:dyDescent="0.2">
      <c r="I10" s="41">
        <v>29722.769841269841</v>
      </c>
      <c r="J10" s="40">
        <v>3.4085604603174596E-4</v>
      </c>
      <c r="K10" s="40">
        <v>599</v>
      </c>
      <c r="L10" s="40">
        <v>43.130514285714341</v>
      </c>
      <c r="N10" s="40">
        <v>29722.461904761905</v>
      </c>
      <c r="O10" s="40">
        <v>7.9464148641075522E-4</v>
      </c>
      <c r="P10" s="40">
        <v>581</v>
      </c>
      <c r="Q10" s="40">
        <v>35.012193650793712</v>
      </c>
      <c r="S10" s="40">
        <v>29721.925396825398</v>
      </c>
      <c r="T10" s="40">
        <v>1.3977454822243166E-3</v>
      </c>
      <c r="U10" s="40">
        <v>549</v>
      </c>
      <c r="V10" s="40">
        <v>5.9023111111111142</v>
      </c>
    </row>
    <row r="11" spans="4:22" x14ac:dyDescent="0.2">
      <c r="I11" s="41">
        <v>2190558.7333333334</v>
      </c>
      <c r="J11" s="40">
        <v>8.1788305666666665E-3</v>
      </c>
      <c r="K11" s="40">
        <v>22</v>
      </c>
      <c r="L11" s="40">
        <v>366.69223333333338</v>
      </c>
      <c r="N11" s="40">
        <v>2190558.7333333334</v>
      </c>
      <c r="O11" s="40">
        <v>8.1788305797945039E-3</v>
      </c>
      <c r="P11" s="40">
        <v>22</v>
      </c>
      <c r="Q11" s="40">
        <v>366.6922166666667</v>
      </c>
      <c r="S11" s="40">
        <v>2189102.8666666667</v>
      </c>
      <c r="T11" s="40">
        <v>9.3811107115961915E-3</v>
      </c>
      <c r="U11" s="40">
        <v>16</v>
      </c>
      <c r="V11" s="40">
        <v>59.696833333333323</v>
      </c>
    </row>
    <row r="12" spans="4:22" x14ac:dyDescent="0.2">
      <c r="I12" s="41">
        <v>138629.96162881755</v>
      </c>
      <c r="J12" s="40">
        <v>6.3683707126076759E-4</v>
      </c>
      <c r="K12" s="40">
        <v>1190</v>
      </c>
      <c r="L12" s="40">
        <v>48.614177760375746</v>
      </c>
      <c r="N12" s="40">
        <v>138629.80971025841</v>
      </c>
      <c r="O12" s="40">
        <v>8.7613706697068099E-4</v>
      </c>
      <c r="P12" s="40">
        <v>1169</v>
      </c>
      <c r="Q12" s="40">
        <v>42.778050117462804</v>
      </c>
      <c r="S12" s="40">
        <v>138553.01566170712</v>
      </c>
      <c r="T12" s="40">
        <v>1.3076347487618193E-3</v>
      </c>
      <c r="U12" s="40">
        <v>1113</v>
      </c>
      <c r="V12" s="40">
        <v>7.3246170712607706</v>
      </c>
    </row>
    <row r="14" spans="4:22" ht="15" thickBot="1" x14ac:dyDescent="0.25"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</row>
    <row r="15" spans="4:22" ht="15.75" thickTop="1" thickBot="1" x14ac:dyDescent="0.25">
      <c r="D15" s="30"/>
      <c r="E15" s="30"/>
      <c r="F15" s="30"/>
      <c r="H15" s="25" t="s">
        <v>33</v>
      </c>
      <c r="I15" s="25"/>
      <c r="J15" s="25"/>
      <c r="K15" s="25"/>
      <c r="L15" s="25"/>
      <c r="N15" s="25" t="s">
        <v>34</v>
      </c>
      <c r="O15" s="25"/>
      <c r="P15" s="25"/>
      <c r="Q15" s="25"/>
      <c r="S15" s="25" t="s">
        <v>0</v>
      </c>
      <c r="T15" s="25"/>
      <c r="U15" s="25"/>
      <c r="V15" s="25"/>
    </row>
    <row r="16" spans="4:22" ht="15" thickBot="1" x14ac:dyDescent="0.25">
      <c r="E16" s="13" t="s">
        <v>8</v>
      </c>
      <c r="F16" s="13" t="s">
        <v>27</v>
      </c>
      <c r="G16" s="43"/>
      <c r="H16" s="13" t="s">
        <v>9</v>
      </c>
      <c r="I16" s="13" t="s">
        <v>35</v>
      </c>
      <c r="J16" s="13" t="s">
        <v>14</v>
      </c>
      <c r="K16" s="13" t="s">
        <v>1</v>
      </c>
      <c r="L16" s="13" t="s">
        <v>15</v>
      </c>
      <c r="M16" s="43"/>
      <c r="N16" s="13" t="s">
        <v>14</v>
      </c>
      <c r="O16" s="13" t="s">
        <v>1</v>
      </c>
      <c r="P16" s="13" t="s">
        <v>9</v>
      </c>
      <c r="Q16" s="13" t="s">
        <v>15</v>
      </c>
      <c r="R16" s="43"/>
      <c r="S16" s="13" t="s">
        <v>14</v>
      </c>
      <c r="T16" s="13" t="s">
        <v>1</v>
      </c>
      <c r="U16" s="13" t="s">
        <v>9</v>
      </c>
      <c r="V16" s="13" t="s">
        <v>15</v>
      </c>
    </row>
    <row r="17" spans="5:22" x14ac:dyDescent="0.2">
      <c r="E17" s="30" t="s">
        <v>10</v>
      </c>
      <c r="F17" s="30">
        <v>46</v>
      </c>
      <c r="H17" s="31">
        <f>K4</f>
        <v>45</v>
      </c>
      <c r="I17" s="32">
        <v>1</v>
      </c>
      <c r="J17" s="20">
        <f>I4</f>
        <v>154747.52173913043</v>
      </c>
      <c r="K17" s="33">
        <f>J4*100</f>
        <v>4.8695652173913039E-4</v>
      </c>
      <c r="L17" s="34">
        <f>L4</f>
        <v>24.718934782608695</v>
      </c>
      <c r="N17" s="14">
        <f>N4-$I4</f>
        <v>0</v>
      </c>
      <c r="O17" s="35">
        <f>100*(O4-$J4)</f>
        <v>5.2437456309452546E-3</v>
      </c>
      <c r="P17" s="30">
        <f>P4-$K4</f>
        <v>-1</v>
      </c>
      <c r="Q17" s="34">
        <f>Q4-$L4</f>
        <v>-4.1677391304347857</v>
      </c>
      <c r="S17" s="14">
        <f>S4-$I4</f>
        <v>0</v>
      </c>
      <c r="T17" s="35">
        <f>100*(T4-$J4)</f>
        <v>5.4936329170480039E-2</v>
      </c>
      <c r="U17" s="30">
        <f>U4-$K4</f>
        <v>-2</v>
      </c>
      <c r="V17" s="34">
        <f>V4-$L4</f>
        <v>-20.388217391304348</v>
      </c>
    </row>
    <row r="18" spans="5:22" x14ac:dyDescent="0.2">
      <c r="E18" s="30" t="s">
        <v>11</v>
      </c>
      <c r="F18" s="30">
        <v>13</v>
      </c>
      <c r="H18" s="31">
        <f>K5</f>
        <v>12</v>
      </c>
      <c r="I18" s="32">
        <v>1</v>
      </c>
      <c r="J18" s="20">
        <f t="shared" ref="J18:J25" si="0">I5</f>
        <v>1041270.2307692308</v>
      </c>
      <c r="K18" s="33">
        <f t="shared" ref="K18:K25" si="1">J5*100</f>
        <v>0.25021456153846156</v>
      </c>
      <c r="L18" s="34">
        <f t="shared" ref="L18:L25" si="2">L5</f>
        <v>40.811461538461543</v>
      </c>
      <c r="N18" s="14">
        <f t="shared" ref="N18:N25" si="3">N5-$I5</f>
        <v>0</v>
      </c>
      <c r="O18" s="35">
        <f t="shared" ref="O18:O25" si="4">100*(O5-$J5)</f>
        <v>1.6454455419728786E-9</v>
      </c>
      <c r="P18" s="30">
        <f t="shared" ref="P18:P25" si="5">P5-$K5</f>
        <v>0</v>
      </c>
      <c r="Q18" s="34">
        <f t="shared" ref="Q18:Q25" si="6">Q5-$L5</f>
        <v>-14.580461538461545</v>
      </c>
      <c r="S18" s="14">
        <f t="shared" ref="S18:S25" si="7">S5-$I5</f>
        <v>-772.69230769225396</v>
      </c>
      <c r="T18" s="35">
        <f t="shared" ref="T18:T25" si="8">100*(T5-$J5)</f>
        <v>1.4853146145914599E-2</v>
      </c>
      <c r="U18" s="30">
        <f t="shared" ref="U18:U25" si="9">U5-$K5</f>
        <v>0</v>
      </c>
      <c r="V18" s="34">
        <f t="shared" ref="V18:V25" si="10">V5-$L5</f>
        <v>-32.184923076923084</v>
      </c>
    </row>
    <row r="19" spans="5:22" x14ac:dyDescent="0.2">
      <c r="E19" s="30" t="s">
        <v>2</v>
      </c>
      <c r="F19" s="30">
        <v>21</v>
      </c>
      <c r="H19" s="31">
        <f>K6</f>
        <v>15</v>
      </c>
      <c r="I19" s="32">
        <v>3</v>
      </c>
      <c r="J19" s="20">
        <f t="shared" si="0"/>
        <v>8533.8571428571431</v>
      </c>
      <c r="K19" s="33">
        <f t="shared" si="1"/>
        <v>3.9189133333333341E-2</v>
      </c>
      <c r="L19" s="34">
        <f t="shared" si="2"/>
        <v>214.12566666666663</v>
      </c>
      <c r="N19" s="14">
        <f t="shared" si="3"/>
        <v>0</v>
      </c>
      <c r="O19" s="35">
        <f t="shared" si="4"/>
        <v>6.7504775536604431E-2</v>
      </c>
      <c r="P19" s="30">
        <f t="shared" si="5"/>
        <v>-2</v>
      </c>
      <c r="Q19" s="34">
        <f t="shared" si="6"/>
        <v>-26.032571428571401</v>
      </c>
      <c r="S19" s="14">
        <f t="shared" si="7"/>
        <v>-14.238095238095411</v>
      </c>
      <c r="T19" s="35">
        <f t="shared" si="8"/>
        <v>0.16892118331818659</v>
      </c>
      <c r="U19" s="30">
        <f t="shared" si="9"/>
        <v>-6</v>
      </c>
      <c r="V19" s="34">
        <f t="shared" si="10"/>
        <v>-191.92542857142854</v>
      </c>
    </row>
    <row r="20" spans="5:22" x14ac:dyDescent="0.2">
      <c r="E20" s="30" t="s">
        <v>3</v>
      </c>
      <c r="F20" s="30">
        <v>450</v>
      </c>
      <c r="H20" s="31">
        <f>K7</f>
        <v>446</v>
      </c>
      <c r="I20" s="32">
        <v>3</v>
      </c>
      <c r="J20" s="20">
        <f t="shared" si="0"/>
        <v>9694.4733333333334</v>
      </c>
      <c r="K20" s="33">
        <f t="shared" si="1"/>
        <v>3.0929693333333328E-3</v>
      </c>
      <c r="L20" s="34">
        <f t="shared" si="2"/>
        <v>7.5224266666666688</v>
      </c>
      <c r="N20" s="14">
        <f t="shared" si="3"/>
        <v>0</v>
      </c>
      <c r="O20" s="35">
        <f t="shared" si="4"/>
        <v>2.2577510875947636E-8</v>
      </c>
      <c r="P20" s="30">
        <f t="shared" si="5"/>
        <v>0</v>
      </c>
      <c r="Q20" s="34">
        <f t="shared" si="6"/>
        <v>-1.4511377777777774</v>
      </c>
      <c r="S20" s="14">
        <f t="shared" si="7"/>
        <v>0</v>
      </c>
      <c r="T20" s="35">
        <f t="shared" si="8"/>
        <v>6.5743745698539722E-3</v>
      </c>
      <c r="U20" s="30">
        <f t="shared" si="9"/>
        <v>-12</v>
      </c>
      <c r="V20" s="34">
        <f t="shared" si="10"/>
        <v>-5.3760355555555606</v>
      </c>
    </row>
    <row r="21" spans="5:22" x14ac:dyDescent="0.2">
      <c r="E21" s="30" t="s">
        <v>4</v>
      </c>
      <c r="F21" s="30">
        <v>36</v>
      </c>
      <c r="H21" s="31">
        <f>K8</f>
        <v>30</v>
      </c>
      <c r="I21" s="32">
        <v>3</v>
      </c>
      <c r="J21" s="20">
        <f t="shared" si="0"/>
        <v>42340.694444444445</v>
      </c>
      <c r="K21" s="33">
        <f t="shared" si="1"/>
        <v>0.14686617777777777</v>
      </c>
      <c r="L21" s="34">
        <f t="shared" si="2"/>
        <v>92.486277777777758</v>
      </c>
      <c r="N21" s="14">
        <f t="shared" si="3"/>
        <v>0</v>
      </c>
      <c r="O21" s="35">
        <f t="shared" si="4"/>
        <v>8.6473295263463298E-3</v>
      </c>
      <c r="P21" s="30">
        <f t="shared" si="5"/>
        <v>0</v>
      </c>
      <c r="Q21" s="34">
        <f t="shared" si="6"/>
        <v>-21.034277777777774</v>
      </c>
      <c r="S21" s="14">
        <f t="shared" si="7"/>
        <v>-0.88888888889050577</v>
      </c>
      <c r="T21" s="35">
        <f t="shared" si="8"/>
        <v>7.3254794981111718E-2</v>
      </c>
      <c r="U21" s="30">
        <f t="shared" si="9"/>
        <v>-1</v>
      </c>
      <c r="V21" s="34">
        <f t="shared" si="10"/>
        <v>-84.646888888888867</v>
      </c>
    </row>
    <row r="22" spans="5:22" x14ac:dyDescent="0.2">
      <c r="E22" s="30" t="s">
        <v>5</v>
      </c>
      <c r="F22" s="30">
        <v>21</v>
      </c>
      <c r="H22" s="31">
        <f>K9</f>
        <v>21</v>
      </c>
      <c r="I22" s="32">
        <v>0</v>
      </c>
      <c r="J22" s="20">
        <f t="shared" si="0"/>
        <v>7176.3809523809523</v>
      </c>
      <c r="K22" s="33">
        <f t="shared" si="1"/>
        <v>0</v>
      </c>
      <c r="L22" s="34">
        <f t="shared" si="2"/>
        <v>1.3185714285714287</v>
      </c>
      <c r="N22" s="14">
        <f t="shared" si="3"/>
        <v>0</v>
      </c>
      <c r="O22" s="35">
        <f t="shared" si="4"/>
        <v>0</v>
      </c>
      <c r="P22" s="30">
        <f t="shared" si="5"/>
        <v>0</v>
      </c>
      <c r="Q22" s="34">
        <f t="shared" si="6"/>
        <v>0</v>
      </c>
      <c r="S22" s="14">
        <f t="shared" si="7"/>
        <v>0</v>
      </c>
      <c r="T22" s="35">
        <f t="shared" si="8"/>
        <v>0</v>
      </c>
      <c r="U22" s="30">
        <f t="shared" si="9"/>
        <v>0</v>
      </c>
      <c r="V22" s="34">
        <f t="shared" si="10"/>
        <v>-3.666666666666929E-3</v>
      </c>
    </row>
    <row r="23" spans="5:22" x14ac:dyDescent="0.2">
      <c r="E23" s="30" t="s">
        <v>6</v>
      </c>
      <c r="F23" s="30">
        <v>630</v>
      </c>
      <c r="H23" s="31">
        <f>K10</f>
        <v>599</v>
      </c>
      <c r="I23" s="32">
        <v>40</v>
      </c>
      <c r="J23" s="20">
        <f t="shared" si="0"/>
        <v>29722.769841269841</v>
      </c>
      <c r="K23" s="33">
        <f t="shared" si="1"/>
        <v>3.4085604603174599E-2</v>
      </c>
      <c r="L23" s="34">
        <f t="shared" si="2"/>
        <v>43.130514285714341</v>
      </c>
      <c r="N23" s="14">
        <f t="shared" si="3"/>
        <v>-0.30793650793566485</v>
      </c>
      <c r="O23" s="35">
        <f t="shared" si="4"/>
        <v>4.5378544037900925E-2</v>
      </c>
      <c r="P23" s="30">
        <f t="shared" si="5"/>
        <v>-18</v>
      </c>
      <c r="Q23" s="34">
        <f t="shared" si="6"/>
        <v>-8.1183206349206287</v>
      </c>
      <c r="S23" s="14">
        <f t="shared" si="7"/>
        <v>-0.8444444444430701</v>
      </c>
      <c r="T23" s="35">
        <f t="shared" si="8"/>
        <v>0.10568894361925707</v>
      </c>
      <c r="U23" s="30">
        <f t="shared" si="9"/>
        <v>-50</v>
      </c>
      <c r="V23" s="34">
        <f t="shared" si="10"/>
        <v>-37.228203174603223</v>
      </c>
    </row>
    <row r="24" spans="5:22" ht="15" thickBot="1" x14ac:dyDescent="0.25">
      <c r="E24" s="13" t="s">
        <v>7</v>
      </c>
      <c r="F24" s="13">
        <v>60</v>
      </c>
      <c r="G24" s="43"/>
      <c r="H24" s="23">
        <f>K11</f>
        <v>22</v>
      </c>
      <c r="I24" s="27">
        <v>0</v>
      </c>
      <c r="J24" s="38">
        <f t="shared" si="0"/>
        <v>2190558.7333333334</v>
      </c>
      <c r="K24" s="39">
        <f t="shared" si="1"/>
        <v>0.81788305666666661</v>
      </c>
      <c r="L24" s="24">
        <f t="shared" si="2"/>
        <v>366.69223333333338</v>
      </c>
      <c r="M24" s="43"/>
      <c r="N24" s="16">
        <f t="shared" si="3"/>
        <v>0</v>
      </c>
      <c r="O24" s="17">
        <f t="shared" si="4"/>
        <v>1.3127837358850591E-9</v>
      </c>
      <c r="P24" s="13">
        <f t="shared" si="5"/>
        <v>0</v>
      </c>
      <c r="Q24" s="24">
        <f t="shared" si="6"/>
        <v>-1.6666666681430797E-5</v>
      </c>
      <c r="R24" s="43"/>
      <c r="S24" s="16">
        <f t="shared" si="7"/>
        <v>-1455.8666666666977</v>
      </c>
      <c r="T24" s="17">
        <f t="shared" si="8"/>
        <v>0.12022801449295251</v>
      </c>
      <c r="U24" s="13">
        <f t="shared" si="9"/>
        <v>-6</v>
      </c>
      <c r="V24" s="24">
        <f t="shared" si="10"/>
        <v>-306.99540000000007</v>
      </c>
    </row>
    <row r="25" spans="5:22" ht="15" thickBot="1" x14ac:dyDescent="0.25">
      <c r="E25" s="8" t="s">
        <v>12</v>
      </c>
      <c r="F25" s="8">
        <v>1277</v>
      </c>
      <c r="G25" s="42"/>
      <c r="H25" s="21">
        <f>K12</f>
        <v>1190</v>
      </c>
      <c r="I25" s="28">
        <v>51</v>
      </c>
      <c r="J25" s="36">
        <f t="shared" si="0"/>
        <v>138629.96162881755</v>
      </c>
      <c r="K25" s="37">
        <f t="shared" si="1"/>
        <v>6.3683707126076766E-2</v>
      </c>
      <c r="L25" s="22">
        <f t="shared" si="2"/>
        <v>48.614177760375746</v>
      </c>
      <c r="M25" s="42"/>
      <c r="N25" s="11">
        <f t="shared" si="3"/>
        <v>-0.15191855913144536</v>
      </c>
      <c r="O25" s="9">
        <f t="shared" si="4"/>
        <v>2.3929999570991338E-2</v>
      </c>
      <c r="P25" s="8">
        <f t="shared" si="5"/>
        <v>-21</v>
      </c>
      <c r="Q25" s="22">
        <f t="shared" si="6"/>
        <v>-5.8361276429129418</v>
      </c>
      <c r="R25" s="42"/>
      <c r="S25" s="11">
        <f t="shared" si="7"/>
        <v>-76.945967110426864</v>
      </c>
      <c r="T25" s="9">
        <f t="shared" si="8"/>
        <v>6.7079767750105171E-2</v>
      </c>
      <c r="U25" s="8">
        <f t="shared" si="9"/>
        <v>-77</v>
      </c>
      <c r="V25" s="22">
        <f t="shared" si="10"/>
        <v>-41.289560689114978</v>
      </c>
    </row>
    <row r="26" spans="5:22" ht="15" thickTop="1" x14ac:dyDescent="0.2"/>
  </sheetData>
  <mergeCells count="6">
    <mergeCell ref="N15:Q15"/>
    <mergeCell ref="S15:V15"/>
    <mergeCell ref="N2:Q2"/>
    <mergeCell ref="S2:V2"/>
    <mergeCell ref="I2:L2"/>
    <mergeCell ref="H15:L1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 &amp; bounds</vt:lpstr>
      <vt:lpstr>B-TS</vt:lpstr>
      <vt:lpstr>Adap-Para</vt:lpstr>
      <vt:lpstr>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 W</dc:creator>
  <cp:lastModifiedBy>SKH W</cp:lastModifiedBy>
  <dcterms:created xsi:type="dcterms:W3CDTF">2015-06-05T18:19:34Z</dcterms:created>
  <dcterms:modified xsi:type="dcterms:W3CDTF">2025-02-16T15:23:54Z</dcterms:modified>
</cp:coreProperties>
</file>