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 activeTab="4"/>
  </bookViews>
  <sheets>
    <sheet name="案例" sheetId="4" r:id="rId1"/>
    <sheet name="案例HV-IGD" sheetId="5" r:id="rId2"/>
    <sheet name="Sheet2" sheetId="6" r:id="rId3"/>
    <sheet name="计算CM" sheetId="7" r:id="rId4"/>
    <sheet name="Sheet4" sheetId="8" r:id="rId5"/>
    <sheet name="Sheet5" sheetId="9" r:id="rId6"/>
  </sheets>
  <definedNames>
    <definedName name="_xlnm._FilterDatabase" localSheetId="5" hidden="1">Sheet5!$B$1:$B$142</definedName>
  </definedNames>
  <calcPr calcId="144525"/>
</workbook>
</file>

<file path=xl/sharedStrings.xml><?xml version="1.0" encoding="utf-8"?>
<sst xmlns="http://schemas.openxmlformats.org/spreadsheetml/2006/main" count="637" uniqueCount="110">
  <si>
    <t>case</t>
  </si>
  <si>
    <t>HV_EMS</t>
  </si>
  <si>
    <t>HV_GRPHEFT</t>
  </si>
  <si>
    <t>HV_HMBR</t>
  </si>
  <si>
    <t>HV_MOELS</t>
  </si>
  <si>
    <t>HV_MOHEFT</t>
  </si>
  <si>
    <t>HV_RSGA2</t>
  </si>
  <si>
    <t>IGD_EMS</t>
  </si>
  <si>
    <t>IGD_GRPHEFT</t>
  </si>
  <si>
    <t>IGD_HMBR</t>
  </si>
  <si>
    <t>IGD_MOELS</t>
  </si>
  <si>
    <t>IGD_MOHEFT</t>
  </si>
  <si>
    <t>IGD_RSGA2</t>
  </si>
  <si>
    <t>CM_EMS,EMS</t>
  </si>
  <si>
    <t>CM_EMS,GRPHEFT</t>
  </si>
  <si>
    <t>CM_EMS,HMBR</t>
  </si>
  <si>
    <t>CM_EMS,MOELS</t>
  </si>
  <si>
    <t>CM_EMS,MOHEFT</t>
  </si>
  <si>
    <t>CM_EMS,RSGA2</t>
  </si>
  <si>
    <t>CM_GRPHEFT,EMS</t>
  </si>
  <si>
    <t>CM_GRPHEFT,GRPHEFT</t>
  </si>
  <si>
    <t>CM_GRPHEFT,HMBR</t>
  </si>
  <si>
    <t>CM_GRPHEFT,MOELS</t>
  </si>
  <si>
    <t>CM_GRPHEFT,MOHEFT</t>
  </si>
  <si>
    <t>CM_GRPHEFT,RSGA2</t>
  </si>
  <si>
    <t>CM_HMBR,EMS</t>
  </si>
  <si>
    <t>CM_HMBR,GRPHEFT</t>
  </si>
  <si>
    <t>CM_HMBR,HMBR</t>
  </si>
  <si>
    <t>CM_HMBR,MOELS</t>
  </si>
  <si>
    <t>CM_HMBR,MOHEFT</t>
  </si>
  <si>
    <t>CM_HMBR,RSGA2</t>
  </si>
  <si>
    <t>CM_MOELS,EMS</t>
  </si>
  <si>
    <t>CM_MOELS,GRPHEFT</t>
  </si>
  <si>
    <t>CM_MOELS,HMBR</t>
  </si>
  <si>
    <t>CM_MOELS,MOELS</t>
  </si>
  <si>
    <t>CM_MOELS,MOHEFT</t>
  </si>
  <si>
    <t>CM_MOELS,RSGA2</t>
  </si>
  <si>
    <t>CM_MOHEFT,EMS</t>
  </si>
  <si>
    <t>CM_MOHEFT,GRPHEFT</t>
  </si>
  <si>
    <t>CM_MOHEFT,HMBR</t>
  </si>
  <si>
    <t>CM_MOHEFT,MOELS</t>
  </si>
  <si>
    <t>CM_MOHEFT,MOHEFT</t>
  </si>
  <si>
    <t>CM_MOHEFT,RSGA2</t>
  </si>
  <si>
    <t>CM_RSGA2,EMS</t>
  </si>
  <si>
    <t>CM_RSGA2,GRPHEFT</t>
  </si>
  <si>
    <t>CM_RSGA2,HMBR</t>
  </si>
  <si>
    <t>CM_RSGA2,MOELS</t>
  </si>
  <si>
    <t>CM_RSGA2,MOHEFT</t>
  </si>
  <si>
    <t>CM_RSGA2,RSGA2</t>
  </si>
  <si>
    <t>Montage_100_1.0</t>
  </si>
  <si>
    <t>GRP-HEFT</t>
  </si>
  <si>
    <t>EMS</t>
  </si>
  <si>
    <t>HMBR</t>
  </si>
  <si>
    <t>MOELS</t>
  </si>
  <si>
    <t>MOHEFT</t>
  </si>
  <si>
    <t>RSGA2</t>
  </si>
  <si>
    <t>HMCMB</t>
  </si>
  <si>
    <t>MDMOGA</t>
  </si>
  <si>
    <t>CyberShake_30_1.0</t>
  </si>
  <si>
    <t>C-S</t>
  </si>
  <si>
    <t>C-M</t>
  </si>
  <si>
    <t>C-L</t>
  </si>
  <si>
    <t>E-S</t>
  </si>
  <si>
    <t>E-M</t>
  </si>
  <si>
    <t>CyberShake_50_1.0</t>
  </si>
  <si>
    <t>E-L</t>
  </si>
  <si>
    <t>I-S</t>
  </si>
  <si>
    <t>L-S</t>
  </si>
  <si>
    <t>I-M</t>
  </si>
  <si>
    <t>L-M</t>
  </si>
  <si>
    <t>I-L</t>
  </si>
  <si>
    <t>L-L</t>
  </si>
  <si>
    <t>M-S</t>
  </si>
  <si>
    <t>CyberShake_100_1.0</t>
  </si>
  <si>
    <t>M-M</t>
  </si>
  <si>
    <t>M-L</t>
  </si>
  <si>
    <t>S-S</t>
  </si>
  <si>
    <t>S-M</t>
  </si>
  <si>
    <t>S-L</t>
  </si>
  <si>
    <t>Epigenomics_24_1.0</t>
  </si>
  <si>
    <t>基于mdmoga的改进率</t>
  </si>
  <si>
    <t>C,S</t>
  </si>
  <si>
    <t>C,M</t>
  </si>
  <si>
    <t>Epigenomics_47_1.0</t>
  </si>
  <si>
    <t>C,L</t>
  </si>
  <si>
    <t>E,S</t>
  </si>
  <si>
    <t>E,M</t>
  </si>
  <si>
    <t>E,L</t>
  </si>
  <si>
    <t>I,S</t>
  </si>
  <si>
    <t>Epigenomics_100_1.0</t>
  </si>
  <si>
    <t>I,M</t>
  </si>
  <si>
    <t>I,L</t>
  </si>
  <si>
    <t>M,S</t>
  </si>
  <si>
    <t>M,M</t>
  </si>
  <si>
    <t>M,L</t>
  </si>
  <si>
    <t>Inspiral_30_1.0</t>
  </si>
  <si>
    <t>S,S</t>
  </si>
  <si>
    <t>S,M</t>
  </si>
  <si>
    <t>S,L</t>
  </si>
  <si>
    <t>基于HMCMB的改进率（启发式）</t>
  </si>
  <si>
    <t>Inspiral_50_1.0</t>
  </si>
  <si>
    <t>Inspiral_100_1.0</t>
  </si>
  <si>
    <t>Montage_25_1.0</t>
  </si>
  <si>
    <t>Montage_50_1.0</t>
  </si>
  <si>
    <t>Sipht_29_1.0</t>
  </si>
  <si>
    <t>Sipht_58_1.0</t>
  </si>
  <si>
    <t>Sipht_97_1.0</t>
  </si>
  <si>
    <t>GRPHEFT</t>
  </si>
  <si>
    <t>makespan:</t>
  </si>
  <si>
    <t>cost: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</si>
</sst>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00_);[Red]\(0.000\)"/>
    <numFmt numFmtId="178" formatCode="0.00_);[Red]\(0.00\)"/>
    <numFmt numFmtId="179" formatCode="0.0000_);[Red]\(0.0000\)"/>
    <numFmt numFmtId="180" formatCode="0.00000_);[Red]\(0.00000\)"/>
    <numFmt numFmtId="181" formatCode="0.000_ "/>
    <numFmt numFmtId="182" formatCode="0.0000_ "/>
  </numFmts>
  <fonts count="26">
    <font>
      <sz val="11"/>
      <color theme="1"/>
      <name val="等线"/>
      <charset val="134"/>
      <scheme val="minor"/>
    </font>
    <font>
      <i/>
      <sz val="9"/>
      <color theme="1"/>
      <name val="Times New Roman"/>
      <charset val="134"/>
    </font>
    <font>
      <sz val="9"/>
      <color rgb="FF000000"/>
      <name val="宋体"/>
      <charset val="134"/>
    </font>
    <font>
      <sz val="9"/>
      <color theme="1"/>
      <name val="Times New Roman"/>
      <charset val="134"/>
    </font>
    <font>
      <sz val="10"/>
      <name val="Times New Roman"/>
      <charset val="134"/>
    </font>
    <font>
      <sz val="9"/>
      <color rgb="FF000000"/>
      <name val="Times New Roman"/>
      <charset val="134"/>
    </font>
    <font>
      <sz val="9"/>
      <color rgb="FFFF0000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178" fontId="3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82" fontId="3" fillId="0" borderId="0" xfId="0" applyNumberFormat="1" applyFont="1">
      <alignment vertical="center"/>
    </xf>
    <xf numFmtId="182" fontId="6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5"/>
          <c:y val="0.0509259259259259"/>
          <c:w val="0.891583333333333"/>
          <c:h val="0.822853795153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'案例HV-IGD'!$AC$1</c:f>
              <c:strCache>
                <c:ptCount val="1"/>
                <c:pt idx="0">
                  <c:v>GRP-HEFT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'案例HV-IGD'!$AC$2:$AC$16</c:f>
              <c:numCache>
                <c:formatCode>0.0000_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'案例HV-IGD'!$AD$1</c:f>
              <c:strCache>
                <c:ptCount val="1"/>
                <c:pt idx="0">
                  <c:v>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'案例HV-IGD'!$AD$2:$AD$16</c:f>
              <c:numCache>
                <c:formatCode>0.0000_ </c:formatCode>
                <c:ptCount val="15"/>
                <c:pt idx="0">
                  <c:v>0.274125729912596</c:v>
                </c:pt>
                <c:pt idx="1">
                  <c:v>0.041354120272488</c:v>
                </c:pt>
                <c:pt idx="2">
                  <c:v>-0.0271052912621527</c:v>
                </c:pt>
                <c:pt idx="3">
                  <c:v>0.0148654916505253</c:v>
                </c:pt>
                <c:pt idx="4">
                  <c:v>0.0323624863891303</c:v>
                </c:pt>
                <c:pt idx="5">
                  <c:v>-0.000894162253616183</c:v>
                </c:pt>
                <c:pt idx="6">
                  <c:v>0.652464607936079</c:v>
                </c:pt>
                <c:pt idx="7">
                  <c:v>0.618699346416722</c:v>
                </c:pt>
                <c:pt idx="8">
                  <c:v>0.494191998358495</c:v>
                </c:pt>
                <c:pt idx="9">
                  <c:v>0.0491074536849733</c:v>
                </c:pt>
                <c:pt idx="10">
                  <c:v>0.0090241749544703</c:v>
                </c:pt>
                <c:pt idx="11">
                  <c:v>0.022814576205511</c:v>
                </c:pt>
                <c:pt idx="12">
                  <c:v>0.161161643688651</c:v>
                </c:pt>
                <c:pt idx="13">
                  <c:v>0.108956171595598</c:v>
                </c:pt>
                <c:pt idx="14">
                  <c:v>0.0662785429559353</c:v>
                </c:pt>
              </c:numCache>
            </c:numRef>
          </c:val>
        </c:ser>
        <c:ser>
          <c:idx val="2"/>
          <c:order val="2"/>
          <c:tx>
            <c:strRef>
              <c:f>'案例HV-IGD'!$AE$1</c:f>
              <c:strCache>
                <c:ptCount val="1"/>
                <c:pt idx="0">
                  <c:v>HMCMB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'案例HV-IGD'!$AE$2:$AE$16</c:f>
              <c:numCache>
                <c:formatCode>0.0000_ </c:formatCode>
                <c:ptCount val="15"/>
                <c:pt idx="0">
                  <c:v>0.235832883230711</c:v>
                </c:pt>
                <c:pt idx="1">
                  <c:v>-0.00448787575250262</c:v>
                </c:pt>
                <c:pt idx="2">
                  <c:v>0.0263129886307082</c:v>
                </c:pt>
                <c:pt idx="3">
                  <c:v>0.0180720241355003</c:v>
                </c:pt>
                <c:pt idx="4">
                  <c:v>0.0252843131777559</c:v>
                </c:pt>
                <c:pt idx="5">
                  <c:v>0.00933553059702788</c:v>
                </c:pt>
                <c:pt idx="6">
                  <c:v>0.709156455270484</c:v>
                </c:pt>
                <c:pt idx="7">
                  <c:v>0.656951673753682</c:v>
                </c:pt>
                <c:pt idx="8">
                  <c:v>0.526461578368991</c:v>
                </c:pt>
                <c:pt idx="9">
                  <c:v>0.0454702304225513</c:v>
                </c:pt>
                <c:pt idx="10">
                  <c:v>0.0142541030344827</c:v>
                </c:pt>
                <c:pt idx="11">
                  <c:v>0.0280916943531969</c:v>
                </c:pt>
                <c:pt idx="12">
                  <c:v>0.229487664854111</c:v>
                </c:pt>
                <c:pt idx="13">
                  <c:v>0.137272612056089</c:v>
                </c:pt>
                <c:pt idx="14">
                  <c:v>0.0899623690693078</c:v>
                </c:pt>
              </c:numCache>
            </c:numRef>
          </c:val>
        </c:ser>
        <c:ser>
          <c:idx val="3"/>
          <c:order val="3"/>
          <c:tx>
            <c:strRef>
              <c:f>'案例HV-IGD'!$AF$1</c:f>
              <c:strCache>
                <c:ptCount val="1"/>
                <c:pt idx="0">
                  <c:v>MOELS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'案例HV-IGD'!$AF$2:$AF$16</c:f>
              <c:numCache>
                <c:formatCode>0.0000_ </c:formatCode>
                <c:ptCount val="15"/>
                <c:pt idx="0">
                  <c:v>0.295216363677555</c:v>
                </c:pt>
                <c:pt idx="1">
                  <c:v>0.104978766503124</c:v>
                </c:pt>
                <c:pt idx="2">
                  <c:v>0.0623809454737225</c:v>
                </c:pt>
                <c:pt idx="3">
                  <c:v>0.0385063873141306</c:v>
                </c:pt>
                <c:pt idx="4">
                  <c:v>0.051547531036436</c:v>
                </c:pt>
                <c:pt idx="5">
                  <c:v>0.0174303360831123</c:v>
                </c:pt>
                <c:pt idx="6">
                  <c:v>0.776377522302672</c:v>
                </c:pt>
                <c:pt idx="7">
                  <c:v>0.713955818213353</c:v>
                </c:pt>
                <c:pt idx="8">
                  <c:v>0.579375284922344</c:v>
                </c:pt>
                <c:pt idx="9">
                  <c:v>0.0567135619054789</c:v>
                </c:pt>
                <c:pt idx="10">
                  <c:v>0.0220574075464173</c:v>
                </c:pt>
                <c:pt idx="11">
                  <c:v>0.0312141133313298</c:v>
                </c:pt>
                <c:pt idx="12">
                  <c:v>0.320618091450887</c:v>
                </c:pt>
                <c:pt idx="13">
                  <c:v>0.163530069790467</c:v>
                </c:pt>
                <c:pt idx="14">
                  <c:v>0.106690108732926</c:v>
                </c:pt>
              </c:numCache>
            </c:numRef>
          </c:val>
        </c:ser>
        <c:ser>
          <c:idx val="4"/>
          <c:order val="4"/>
          <c:tx>
            <c:strRef>
              <c:f>'案例HV-IGD'!$AG$1</c:f>
              <c:strCache>
                <c:ptCount val="1"/>
                <c:pt idx="0">
                  <c:v>MOHEFT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'案例HV-IGD'!$AG$2:$AG$16</c:f>
              <c:numCache>
                <c:formatCode>0.0000_ </c:formatCode>
                <c:ptCount val="15"/>
                <c:pt idx="0">
                  <c:v>0.236114695817084</c:v>
                </c:pt>
                <c:pt idx="1">
                  <c:v>-0.00997170431893502</c:v>
                </c:pt>
                <c:pt idx="2">
                  <c:v>-0.00775541760998406</c:v>
                </c:pt>
                <c:pt idx="3">
                  <c:v>-0.0280305584393593</c:v>
                </c:pt>
                <c:pt idx="4">
                  <c:v>-0.0201466540843552</c:v>
                </c:pt>
                <c:pt idx="5">
                  <c:v>-0.0509190166835416</c:v>
                </c:pt>
                <c:pt idx="6">
                  <c:v>0.652737190029159</c:v>
                </c:pt>
                <c:pt idx="7">
                  <c:v>0.64157645866628</c:v>
                </c:pt>
                <c:pt idx="8">
                  <c:v>0.535555975001053</c:v>
                </c:pt>
                <c:pt idx="9">
                  <c:v>0.0268992924550494</c:v>
                </c:pt>
                <c:pt idx="10">
                  <c:v>0.00479143310546205</c:v>
                </c:pt>
                <c:pt idx="11">
                  <c:v>0.0239763966964442</c:v>
                </c:pt>
                <c:pt idx="12">
                  <c:v>0.323363173429362</c:v>
                </c:pt>
                <c:pt idx="13">
                  <c:v>0.139383330984369</c:v>
                </c:pt>
                <c:pt idx="14">
                  <c:v>0.0905859322189637</c:v>
                </c:pt>
              </c:numCache>
            </c:numRef>
          </c:val>
        </c:ser>
        <c:ser>
          <c:idx val="5"/>
          <c:order val="5"/>
          <c:tx>
            <c:strRef>
              <c:f>'案例HV-IGD'!$AH$1</c:f>
              <c:strCache>
                <c:ptCount val="1"/>
                <c:pt idx="0">
                  <c:v>MDMOGA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'案例HV-IGD'!$AH$2:$AH$16</c:f>
              <c:numCache>
                <c:formatCode>0.0000_ </c:formatCode>
                <c:ptCount val="15"/>
                <c:pt idx="0">
                  <c:v>0.310351880384425</c:v>
                </c:pt>
                <c:pt idx="1">
                  <c:v>0.0709706967767452</c:v>
                </c:pt>
                <c:pt idx="2">
                  <c:v>0.0458047177126512</c:v>
                </c:pt>
                <c:pt idx="3">
                  <c:v>0.0497551013205629</c:v>
                </c:pt>
                <c:pt idx="4">
                  <c:v>0.0527152459785401</c:v>
                </c:pt>
                <c:pt idx="5">
                  <c:v>0.0182832580520606</c:v>
                </c:pt>
                <c:pt idx="6">
                  <c:v>0.765147753307835</c:v>
                </c:pt>
                <c:pt idx="7">
                  <c:v>0.717603108585312</c:v>
                </c:pt>
                <c:pt idx="8">
                  <c:v>0.584455645426005</c:v>
                </c:pt>
                <c:pt idx="9">
                  <c:v>0.0578630872293782</c:v>
                </c:pt>
                <c:pt idx="10">
                  <c:v>0.0257964588220443</c:v>
                </c:pt>
                <c:pt idx="11">
                  <c:v>0.0373229804970182</c:v>
                </c:pt>
                <c:pt idx="12">
                  <c:v>0.354891338395918</c:v>
                </c:pt>
                <c:pt idx="13">
                  <c:v>0.158799400096295</c:v>
                </c:pt>
                <c:pt idx="14">
                  <c:v>0.0987145453284116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20122"/>
        <c:axId val="946359131"/>
      </c:barChart>
      <c:catAx>
        <c:axId val="619020122"/>
        <c:scaling>
          <c:orientation val="minMax"/>
        </c:scaling>
        <c:delete val="0"/>
        <c:axPos val="b"/>
        <c:numFmt formatCode="_ &quot;￥&quot;* #,##0.00_ ;_ &quot;￥&quot;* \-#,##0.00_ ;_ &quot;￥&quot;* &quot;-&quot;??_ ;_ 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46359131"/>
        <c:crosses val="autoZero"/>
        <c:auto val="1"/>
        <c:lblAlgn val="ctr"/>
        <c:lblOffset val="300"/>
        <c:noMultiLvlLbl val="0"/>
      </c:catAx>
      <c:valAx>
        <c:axId val="946359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190201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65347222222222"/>
          <c:y val="0.9155092592592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6388888888889"/>
          <c:y val="0.0556776556776557"/>
          <c:w val="0.920194444444444"/>
          <c:h val="0.914041514041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'案例HV-IGD'!$AJ$1</c:f>
              <c:strCache>
                <c:ptCount val="1"/>
                <c:pt idx="0">
                  <c:v>GRP-HEFT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'案例HV-IGD'!$AJ$2:$AJ$16</c:f>
              <c:numCache>
                <c:formatCode>0.0000_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'案例HV-IGD'!$AK$1</c:f>
              <c:strCache>
                <c:ptCount val="1"/>
                <c:pt idx="0">
                  <c:v>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'案例HV-IGD'!$AK$2:$AK$16</c:f>
              <c:numCache>
                <c:formatCode>0.0000_ </c:formatCode>
                <c:ptCount val="15"/>
                <c:pt idx="0">
                  <c:v>0.602310231023102</c:v>
                </c:pt>
                <c:pt idx="1">
                  <c:v>-0.113333333333333</c:v>
                </c:pt>
                <c:pt idx="2">
                  <c:v>0.357777777777778</c:v>
                </c:pt>
                <c:pt idx="3">
                  <c:v>0.673684210526316</c:v>
                </c:pt>
                <c:pt idx="4">
                  <c:v>0.681159420289855</c:v>
                </c:pt>
                <c:pt idx="5">
                  <c:v>0.309782608695652</c:v>
                </c:pt>
                <c:pt idx="6">
                  <c:v>0.677745664739884</c:v>
                </c:pt>
                <c:pt idx="7">
                  <c:v>0.653266331658291</c:v>
                </c:pt>
                <c:pt idx="8">
                  <c:v>0.629251700680272</c:v>
                </c:pt>
                <c:pt idx="9">
                  <c:v>0.543778801843318</c:v>
                </c:pt>
                <c:pt idx="10">
                  <c:v>0.381165919282511</c:v>
                </c:pt>
                <c:pt idx="11">
                  <c:v>0.342857142857143</c:v>
                </c:pt>
                <c:pt idx="12">
                  <c:v>0.235668789808917</c:v>
                </c:pt>
                <c:pt idx="13">
                  <c:v>0.641025641025641</c:v>
                </c:pt>
                <c:pt idx="14">
                  <c:v>0.457142857142857</c:v>
                </c:pt>
              </c:numCache>
            </c:numRef>
          </c:val>
        </c:ser>
        <c:ser>
          <c:idx val="2"/>
          <c:order val="2"/>
          <c:tx>
            <c:strRef>
              <c:f>'案例HV-IGD'!$AL$1</c:f>
              <c:strCache>
                <c:ptCount val="1"/>
                <c:pt idx="0">
                  <c:v>HMCMB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'案例HV-IGD'!$AL$2:$AL$16</c:f>
              <c:numCache>
                <c:formatCode>0.0000_ </c:formatCode>
                <c:ptCount val="15"/>
                <c:pt idx="0">
                  <c:v>0.67986798679868</c:v>
                </c:pt>
                <c:pt idx="1">
                  <c:v>0.0977443609022555</c:v>
                </c:pt>
                <c:pt idx="2">
                  <c:v>0.213333333333333</c:v>
                </c:pt>
                <c:pt idx="3">
                  <c:v>0.631578947368421</c:v>
                </c:pt>
                <c:pt idx="4">
                  <c:v>0.420289855072464</c:v>
                </c:pt>
                <c:pt idx="5">
                  <c:v>0.603260869565217</c:v>
                </c:pt>
                <c:pt idx="6">
                  <c:v>0.761560693641618</c:v>
                </c:pt>
                <c:pt idx="7">
                  <c:v>0.820770519262982</c:v>
                </c:pt>
                <c:pt idx="8">
                  <c:v>0.790816326530612</c:v>
                </c:pt>
                <c:pt idx="9">
                  <c:v>0.299539170506913</c:v>
                </c:pt>
                <c:pt idx="10">
                  <c:v>0.134529147982063</c:v>
                </c:pt>
                <c:pt idx="11">
                  <c:v>-0.204545454545454</c:v>
                </c:pt>
                <c:pt idx="12">
                  <c:v>0.0254777070063694</c:v>
                </c:pt>
                <c:pt idx="13">
                  <c:v>0.831908831908832</c:v>
                </c:pt>
                <c:pt idx="14">
                  <c:v>0.76734693877551</c:v>
                </c:pt>
              </c:numCache>
            </c:numRef>
          </c:val>
        </c:ser>
        <c:ser>
          <c:idx val="3"/>
          <c:order val="3"/>
          <c:tx>
            <c:strRef>
              <c:f>'案例HV-IGD'!$AM$1</c:f>
              <c:strCache>
                <c:ptCount val="1"/>
                <c:pt idx="0">
                  <c:v>MOELS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'案例HV-IGD'!$AM$2:$AM$16</c:f>
              <c:numCache>
                <c:formatCode>0.0000_ </c:formatCode>
                <c:ptCount val="15"/>
                <c:pt idx="0">
                  <c:v>0.892739273927393</c:v>
                </c:pt>
                <c:pt idx="1">
                  <c:v>0.68796992481203</c:v>
                </c:pt>
                <c:pt idx="2">
                  <c:v>0.311111111111111</c:v>
                </c:pt>
                <c:pt idx="3">
                  <c:v>0.83859649122807</c:v>
                </c:pt>
                <c:pt idx="4">
                  <c:v>0.898550724637681</c:v>
                </c:pt>
                <c:pt idx="5">
                  <c:v>0.847826086956522</c:v>
                </c:pt>
                <c:pt idx="6">
                  <c:v>0.921965317919075</c:v>
                </c:pt>
                <c:pt idx="7">
                  <c:v>0.927973199329983</c:v>
                </c:pt>
                <c:pt idx="8">
                  <c:v>0.872448979591837</c:v>
                </c:pt>
                <c:pt idx="9">
                  <c:v>0.617511520737327</c:v>
                </c:pt>
                <c:pt idx="10">
                  <c:v>0.663677130044843</c:v>
                </c:pt>
                <c:pt idx="11">
                  <c:v>0.342857142857143</c:v>
                </c:pt>
                <c:pt idx="12">
                  <c:v>0.767515923566879</c:v>
                </c:pt>
                <c:pt idx="13">
                  <c:v>0.948717948717949</c:v>
                </c:pt>
                <c:pt idx="14">
                  <c:v>0.893877551020408</c:v>
                </c:pt>
              </c:numCache>
            </c:numRef>
          </c:val>
        </c:ser>
        <c:ser>
          <c:idx val="4"/>
          <c:order val="4"/>
          <c:tx>
            <c:strRef>
              <c:f>'案例HV-IGD'!$AN$1</c:f>
              <c:strCache>
                <c:ptCount val="1"/>
                <c:pt idx="0">
                  <c:v>MOHEFT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'案例HV-IGD'!$AN$2:$AN$16</c:f>
              <c:numCache>
                <c:formatCode>0.0000_ </c:formatCode>
                <c:ptCount val="15"/>
                <c:pt idx="0">
                  <c:v>0.739273927392739</c:v>
                </c:pt>
                <c:pt idx="1">
                  <c:v>0</c:v>
                </c:pt>
                <c:pt idx="2">
                  <c:v>0.115555555555555</c:v>
                </c:pt>
                <c:pt idx="3">
                  <c:v>0.407017543859649</c:v>
                </c:pt>
                <c:pt idx="4">
                  <c:v>0.0434782608695653</c:v>
                </c:pt>
                <c:pt idx="5">
                  <c:v>-0.230125523012552</c:v>
                </c:pt>
                <c:pt idx="6">
                  <c:v>0.664739884393064</c:v>
                </c:pt>
                <c:pt idx="7">
                  <c:v>0.731993299832496</c:v>
                </c:pt>
                <c:pt idx="8">
                  <c:v>0.57312925170068</c:v>
                </c:pt>
                <c:pt idx="9">
                  <c:v>-0.372832369942197</c:v>
                </c:pt>
                <c:pt idx="10">
                  <c:v>-0.122047244094488</c:v>
                </c:pt>
                <c:pt idx="11">
                  <c:v>-0.669811320754717</c:v>
                </c:pt>
                <c:pt idx="12">
                  <c:v>0.914012738853503</c:v>
                </c:pt>
                <c:pt idx="13">
                  <c:v>0.837606837606838</c:v>
                </c:pt>
                <c:pt idx="14">
                  <c:v>0.738775510204082</c:v>
                </c:pt>
              </c:numCache>
            </c:numRef>
          </c:val>
        </c:ser>
        <c:ser>
          <c:idx val="5"/>
          <c:order val="5"/>
          <c:tx>
            <c:strRef>
              <c:f>'案例HV-IGD'!$AO$1</c:f>
              <c:strCache>
                <c:ptCount val="1"/>
                <c:pt idx="0">
                  <c:v>MDMOGA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'案例HV-IGD'!$AO$2:$AO$16</c:f>
              <c:numCache>
                <c:formatCode>0.0000_ </c:formatCode>
                <c:ptCount val="15"/>
                <c:pt idx="0">
                  <c:v>0.914191419141914</c:v>
                </c:pt>
                <c:pt idx="1">
                  <c:v>0.635338345864662</c:v>
                </c:pt>
                <c:pt idx="2">
                  <c:v>0.277777777777778</c:v>
                </c:pt>
                <c:pt idx="3">
                  <c:v>0.954385964912281</c:v>
                </c:pt>
                <c:pt idx="4">
                  <c:v>0.91304347826087</c:v>
                </c:pt>
                <c:pt idx="5">
                  <c:v>0.983695652173913</c:v>
                </c:pt>
                <c:pt idx="6">
                  <c:v>0.888728323699422</c:v>
                </c:pt>
                <c:pt idx="7">
                  <c:v>0.944723618090452</c:v>
                </c:pt>
                <c:pt idx="8">
                  <c:v>0.931972789115646</c:v>
                </c:pt>
                <c:pt idx="9">
                  <c:v>0.502304147465438</c:v>
                </c:pt>
                <c:pt idx="10">
                  <c:v>0.887892376681614</c:v>
                </c:pt>
                <c:pt idx="11">
                  <c:v>0.834285714285714</c:v>
                </c:pt>
                <c:pt idx="12">
                  <c:v>1</c:v>
                </c:pt>
                <c:pt idx="13">
                  <c:v>0.977207977207977</c:v>
                </c:pt>
                <c:pt idx="14">
                  <c:v>0.857142857142857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91142"/>
        <c:axId val="544014207"/>
      </c:barChart>
      <c:catAx>
        <c:axId val="58189114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4014207"/>
        <c:crosses val="autoZero"/>
        <c:auto val="1"/>
        <c:lblAlgn val="ctr"/>
        <c:lblOffset val="400"/>
        <c:noMultiLvlLbl val="0"/>
      </c:catAx>
      <c:valAx>
        <c:axId val="5440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18911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200763888888889"/>
          <c:y val="0.9078282828282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94157493649"/>
          <c:y val="0.0573962953300287"/>
          <c:w val="0.806672311600339"/>
          <c:h val="0.590242629793895"/>
        </c:manualLayout>
      </c:layout>
      <c:scatterChart>
        <c:scatterStyle val="marker"/>
        <c:varyColors val="0"/>
        <c:ser>
          <c:idx val="0"/>
          <c:order val="0"/>
          <c:tx>
            <c:strRef>
              <c:f>Sheet4!$A$9</c:f>
              <c:strCache>
                <c:ptCount val="1"/>
                <c:pt idx="0">
                  <c:v>MDMOGA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Sheet4!$C$9:$AH$9</c:f>
              <c:numCache>
                <c:formatCode>General</c:formatCode>
                <c:ptCount val="32"/>
                <c:pt idx="0">
                  <c:v>182.855</c:v>
                </c:pt>
                <c:pt idx="1">
                  <c:v>188.9</c:v>
                </c:pt>
                <c:pt idx="2">
                  <c:v>194.261</c:v>
                </c:pt>
                <c:pt idx="3">
                  <c:v>194.261</c:v>
                </c:pt>
                <c:pt idx="4">
                  <c:v>203.164</c:v>
                </c:pt>
                <c:pt idx="5">
                  <c:v>209.547</c:v>
                </c:pt>
                <c:pt idx="6">
                  <c:v>211.397</c:v>
                </c:pt>
                <c:pt idx="7">
                  <c:v>232.757</c:v>
                </c:pt>
                <c:pt idx="8">
                  <c:v>236.646</c:v>
                </c:pt>
                <c:pt idx="9">
                  <c:v>236.737</c:v>
                </c:pt>
                <c:pt idx="10">
                  <c:v>295.89</c:v>
                </c:pt>
                <c:pt idx="11">
                  <c:v>298.48</c:v>
                </c:pt>
                <c:pt idx="12">
                  <c:v>320.521</c:v>
                </c:pt>
                <c:pt idx="13">
                  <c:v>331.215</c:v>
                </c:pt>
                <c:pt idx="14">
                  <c:v>378.804</c:v>
                </c:pt>
                <c:pt idx="15">
                  <c:v>390.051</c:v>
                </c:pt>
                <c:pt idx="16">
                  <c:v>394.435</c:v>
                </c:pt>
                <c:pt idx="17">
                  <c:v>412.75</c:v>
                </c:pt>
                <c:pt idx="18">
                  <c:v>479.492</c:v>
                </c:pt>
                <c:pt idx="19">
                  <c:v>479.9</c:v>
                </c:pt>
                <c:pt idx="20">
                  <c:v>483.429</c:v>
                </c:pt>
                <c:pt idx="21">
                  <c:v>483.721</c:v>
                </c:pt>
                <c:pt idx="22">
                  <c:v>500.767</c:v>
                </c:pt>
                <c:pt idx="23">
                  <c:v>538.238</c:v>
                </c:pt>
                <c:pt idx="24">
                  <c:v>571.889</c:v>
                </c:pt>
                <c:pt idx="25">
                  <c:v>597.265</c:v>
                </c:pt>
                <c:pt idx="26">
                  <c:v>598.936</c:v>
                </c:pt>
                <c:pt idx="27">
                  <c:v>600.442</c:v>
                </c:pt>
                <c:pt idx="28">
                  <c:v>629.504</c:v>
                </c:pt>
                <c:pt idx="29">
                  <c:v>656.286</c:v>
                </c:pt>
                <c:pt idx="30">
                  <c:v>665.305</c:v>
                </c:pt>
                <c:pt idx="31">
                  <c:v>721.992</c:v>
                </c:pt>
              </c:numCache>
            </c:numRef>
          </c:xVal>
          <c:yVal>
            <c:numRef>
              <c:f>Sheet4!$C$10:$AH$10</c:f>
              <c:numCache>
                <c:formatCode>General</c:formatCode>
                <c:ptCount val="32"/>
                <c:pt idx="0">
                  <c:v>6.69</c:v>
                </c:pt>
                <c:pt idx="1">
                  <c:v>6.34</c:v>
                </c:pt>
                <c:pt idx="2">
                  <c:v>6.23</c:v>
                </c:pt>
                <c:pt idx="3">
                  <c:v>6.04</c:v>
                </c:pt>
                <c:pt idx="4">
                  <c:v>5.84</c:v>
                </c:pt>
                <c:pt idx="5">
                  <c:v>5.85</c:v>
                </c:pt>
                <c:pt idx="6">
                  <c:v>5.7</c:v>
                </c:pt>
                <c:pt idx="7">
                  <c:v>5.69</c:v>
                </c:pt>
                <c:pt idx="8">
                  <c:v>5.66</c:v>
                </c:pt>
                <c:pt idx="9">
                  <c:v>5.54</c:v>
                </c:pt>
                <c:pt idx="10">
                  <c:v>5.52</c:v>
                </c:pt>
                <c:pt idx="11">
                  <c:v>5.48</c:v>
                </c:pt>
                <c:pt idx="12">
                  <c:v>5.46</c:v>
                </c:pt>
                <c:pt idx="13">
                  <c:v>5.43</c:v>
                </c:pt>
                <c:pt idx="14">
                  <c:v>5.38</c:v>
                </c:pt>
                <c:pt idx="15">
                  <c:v>5.36</c:v>
                </c:pt>
                <c:pt idx="16">
                  <c:v>5.25</c:v>
                </c:pt>
                <c:pt idx="17">
                  <c:v>5.23</c:v>
                </c:pt>
                <c:pt idx="18">
                  <c:v>5.21</c:v>
                </c:pt>
                <c:pt idx="19">
                  <c:v>5.15</c:v>
                </c:pt>
                <c:pt idx="20">
                  <c:v>5.14</c:v>
                </c:pt>
                <c:pt idx="21">
                  <c:v>5.1</c:v>
                </c:pt>
                <c:pt idx="22">
                  <c:v>5.05</c:v>
                </c:pt>
                <c:pt idx="23">
                  <c:v>5.02</c:v>
                </c:pt>
                <c:pt idx="24">
                  <c:v>4.94</c:v>
                </c:pt>
                <c:pt idx="25">
                  <c:v>4.93</c:v>
                </c:pt>
                <c:pt idx="26">
                  <c:v>4.92</c:v>
                </c:pt>
                <c:pt idx="27">
                  <c:v>4.87</c:v>
                </c:pt>
                <c:pt idx="28">
                  <c:v>4.86</c:v>
                </c:pt>
                <c:pt idx="29">
                  <c:v>4.84</c:v>
                </c:pt>
                <c:pt idx="30">
                  <c:v>4.83</c:v>
                </c:pt>
                <c:pt idx="31">
                  <c:v>4.8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Sheet4!$A$11</c:f>
              <c:strCache>
                <c:ptCount val="1"/>
                <c:pt idx="0">
                  <c:v>EMS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Sheet4!$C$11:$AO$11</c:f>
              <c:numCache>
                <c:formatCode>General</c:formatCode>
                <c:ptCount val="39"/>
                <c:pt idx="0">
                  <c:v>213.104</c:v>
                </c:pt>
                <c:pt idx="1">
                  <c:v>278.986</c:v>
                </c:pt>
                <c:pt idx="2">
                  <c:v>287.103</c:v>
                </c:pt>
                <c:pt idx="3">
                  <c:v>288.967</c:v>
                </c:pt>
                <c:pt idx="4">
                  <c:v>298.277</c:v>
                </c:pt>
                <c:pt idx="5">
                  <c:v>417.223</c:v>
                </c:pt>
                <c:pt idx="6">
                  <c:v>455.92</c:v>
                </c:pt>
                <c:pt idx="7">
                  <c:v>457.956</c:v>
                </c:pt>
                <c:pt idx="8">
                  <c:v>465.04</c:v>
                </c:pt>
                <c:pt idx="9">
                  <c:v>472.557</c:v>
                </c:pt>
                <c:pt idx="10">
                  <c:v>479.269</c:v>
                </c:pt>
                <c:pt idx="11">
                  <c:v>537.183</c:v>
                </c:pt>
                <c:pt idx="12">
                  <c:v>538.24</c:v>
                </c:pt>
                <c:pt idx="13">
                  <c:v>639.165</c:v>
                </c:pt>
                <c:pt idx="14">
                  <c:v>649.74</c:v>
                </c:pt>
                <c:pt idx="15">
                  <c:v>694.925</c:v>
                </c:pt>
                <c:pt idx="16">
                  <c:v>709.415</c:v>
                </c:pt>
                <c:pt idx="17">
                  <c:v>712.765</c:v>
                </c:pt>
                <c:pt idx="18">
                  <c:v>837.855</c:v>
                </c:pt>
                <c:pt idx="19">
                  <c:v>890.092</c:v>
                </c:pt>
                <c:pt idx="20">
                  <c:v>892.992</c:v>
                </c:pt>
                <c:pt idx="21">
                  <c:v>925.553</c:v>
                </c:pt>
                <c:pt idx="22">
                  <c:v>939.737</c:v>
                </c:pt>
                <c:pt idx="23">
                  <c:v>976.572</c:v>
                </c:pt>
                <c:pt idx="24">
                  <c:v>999.687</c:v>
                </c:pt>
                <c:pt idx="25">
                  <c:v>1009.09</c:v>
                </c:pt>
                <c:pt idx="26">
                  <c:v>1009.32</c:v>
                </c:pt>
                <c:pt idx="27">
                  <c:v>1103.15</c:v>
                </c:pt>
                <c:pt idx="28">
                  <c:v>1428.45</c:v>
                </c:pt>
                <c:pt idx="29">
                  <c:v>1791.48</c:v>
                </c:pt>
                <c:pt idx="30">
                  <c:v>1915.31</c:v>
                </c:pt>
                <c:pt idx="31">
                  <c:v>1918.16</c:v>
                </c:pt>
                <c:pt idx="32">
                  <c:v>2032.65</c:v>
                </c:pt>
                <c:pt idx="33">
                  <c:v>2094.64</c:v>
                </c:pt>
                <c:pt idx="34">
                  <c:v>2324.48</c:v>
                </c:pt>
                <c:pt idx="35">
                  <c:v>2578.89</c:v>
                </c:pt>
                <c:pt idx="36">
                  <c:v>2632.73</c:v>
                </c:pt>
                <c:pt idx="37">
                  <c:v>2637.16</c:v>
                </c:pt>
                <c:pt idx="38">
                  <c:v>2694.4</c:v>
                </c:pt>
              </c:numCache>
            </c:numRef>
          </c:xVal>
          <c:yVal>
            <c:numRef>
              <c:f>Sheet4!$C$12:$AO$12</c:f>
              <c:numCache>
                <c:formatCode>General</c:formatCode>
                <c:ptCount val="39"/>
                <c:pt idx="0">
                  <c:v>6.76</c:v>
                </c:pt>
                <c:pt idx="1">
                  <c:v>6.64</c:v>
                </c:pt>
                <c:pt idx="2">
                  <c:v>6.36</c:v>
                </c:pt>
                <c:pt idx="3">
                  <c:v>6.07</c:v>
                </c:pt>
                <c:pt idx="4">
                  <c:v>5.94</c:v>
                </c:pt>
                <c:pt idx="5">
                  <c:v>5.86</c:v>
                </c:pt>
                <c:pt idx="6">
                  <c:v>5.77</c:v>
                </c:pt>
                <c:pt idx="7">
                  <c:v>5.76</c:v>
                </c:pt>
                <c:pt idx="8">
                  <c:v>5.66</c:v>
                </c:pt>
                <c:pt idx="9">
                  <c:v>5.61</c:v>
                </c:pt>
                <c:pt idx="10">
                  <c:v>5.58</c:v>
                </c:pt>
                <c:pt idx="11">
                  <c:v>5.57</c:v>
                </c:pt>
                <c:pt idx="12">
                  <c:v>5.52</c:v>
                </c:pt>
                <c:pt idx="13">
                  <c:v>5.42</c:v>
                </c:pt>
                <c:pt idx="14">
                  <c:v>5.29</c:v>
                </c:pt>
                <c:pt idx="15">
                  <c:v>5.27</c:v>
                </c:pt>
                <c:pt idx="16">
                  <c:v>5.22</c:v>
                </c:pt>
                <c:pt idx="17">
                  <c:v>5.19</c:v>
                </c:pt>
                <c:pt idx="18">
                  <c:v>5.18</c:v>
                </c:pt>
                <c:pt idx="19">
                  <c:v>5.08</c:v>
                </c:pt>
                <c:pt idx="20">
                  <c:v>5.06</c:v>
                </c:pt>
                <c:pt idx="21">
                  <c:v>5.03</c:v>
                </c:pt>
                <c:pt idx="22">
                  <c:v>5.01</c:v>
                </c:pt>
                <c:pt idx="23">
                  <c:v>4.99</c:v>
                </c:pt>
                <c:pt idx="24">
                  <c:v>4.98</c:v>
                </c:pt>
                <c:pt idx="25">
                  <c:v>4.96</c:v>
                </c:pt>
                <c:pt idx="26">
                  <c:v>4.89</c:v>
                </c:pt>
                <c:pt idx="27">
                  <c:v>4.88</c:v>
                </c:pt>
                <c:pt idx="28">
                  <c:v>4.86</c:v>
                </c:pt>
                <c:pt idx="29">
                  <c:v>4.84</c:v>
                </c:pt>
                <c:pt idx="30">
                  <c:v>4.82</c:v>
                </c:pt>
                <c:pt idx="31">
                  <c:v>4.81</c:v>
                </c:pt>
                <c:pt idx="32">
                  <c:v>4.78</c:v>
                </c:pt>
                <c:pt idx="33">
                  <c:v>4.76</c:v>
                </c:pt>
                <c:pt idx="34">
                  <c:v>4.74</c:v>
                </c:pt>
                <c:pt idx="35">
                  <c:v>4.73</c:v>
                </c:pt>
                <c:pt idx="36">
                  <c:v>4.72</c:v>
                </c:pt>
                <c:pt idx="37">
                  <c:v>4.71</c:v>
                </c:pt>
                <c:pt idx="38">
                  <c:v>4.68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Sheet4!$A$7</c:f>
              <c:strCache>
                <c:ptCount val="1"/>
                <c:pt idx="0">
                  <c:v>MOELS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Sheet4!$C$7:$AV$7</c:f>
              <c:numCache>
                <c:formatCode>General</c:formatCode>
                <c:ptCount val="46"/>
                <c:pt idx="0">
                  <c:v>177.793</c:v>
                </c:pt>
                <c:pt idx="1">
                  <c:v>178.204</c:v>
                </c:pt>
                <c:pt idx="2">
                  <c:v>178.551</c:v>
                </c:pt>
                <c:pt idx="3">
                  <c:v>181.901</c:v>
                </c:pt>
                <c:pt idx="4">
                  <c:v>187.203</c:v>
                </c:pt>
                <c:pt idx="5">
                  <c:v>189.26</c:v>
                </c:pt>
                <c:pt idx="6">
                  <c:v>192.315</c:v>
                </c:pt>
                <c:pt idx="7">
                  <c:v>195.801</c:v>
                </c:pt>
                <c:pt idx="8">
                  <c:v>198.282</c:v>
                </c:pt>
                <c:pt idx="9">
                  <c:v>202.493</c:v>
                </c:pt>
                <c:pt idx="10">
                  <c:v>206.606</c:v>
                </c:pt>
                <c:pt idx="11">
                  <c:v>208.016</c:v>
                </c:pt>
                <c:pt idx="12">
                  <c:v>208.124</c:v>
                </c:pt>
                <c:pt idx="13">
                  <c:v>209.221</c:v>
                </c:pt>
                <c:pt idx="14">
                  <c:v>209.354</c:v>
                </c:pt>
                <c:pt idx="15">
                  <c:v>212.75</c:v>
                </c:pt>
                <c:pt idx="16">
                  <c:v>215.476</c:v>
                </c:pt>
                <c:pt idx="17">
                  <c:v>220.627</c:v>
                </c:pt>
                <c:pt idx="18">
                  <c:v>220.639</c:v>
                </c:pt>
                <c:pt idx="19">
                  <c:v>229.166</c:v>
                </c:pt>
                <c:pt idx="20">
                  <c:v>230.351</c:v>
                </c:pt>
                <c:pt idx="21">
                  <c:v>232.943</c:v>
                </c:pt>
                <c:pt idx="22">
                  <c:v>233.757</c:v>
                </c:pt>
                <c:pt idx="23">
                  <c:v>242.582</c:v>
                </c:pt>
                <c:pt idx="24">
                  <c:v>246.055</c:v>
                </c:pt>
                <c:pt idx="25">
                  <c:v>289.853</c:v>
                </c:pt>
                <c:pt idx="26">
                  <c:v>289.853</c:v>
                </c:pt>
                <c:pt idx="27">
                  <c:v>292.565</c:v>
                </c:pt>
                <c:pt idx="28">
                  <c:v>322.46</c:v>
                </c:pt>
                <c:pt idx="29">
                  <c:v>346.084</c:v>
                </c:pt>
                <c:pt idx="30">
                  <c:v>412.383</c:v>
                </c:pt>
                <c:pt idx="31">
                  <c:v>418.044</c:v>
                </c:pt>
                <c:pt idx="32">
                  <c:v>456.567</c:v>
                </c:pt>
                <c:pt idx="33">
                  <c:v>471.46</c:v>
                </c:pt>
                <c:pt idx="34">
                  <c:v>489.946</c:v>
                </c:pt>
                <c:pt idx="35">
                  <c:v>520.105</c:v>
                </c:pt>
                <c:pt idx="36">
                  <c:v>527.54</c:v>
                </c:pt>
                <c:pt idx="37">
                  <c:v>527.623</c:v>
                </c:pt>
                <c:pt idx="38">
                  <c:v>599.15</c:v>
                </c:pt>
                <c:pt idx="39">
                  <c:v>600.579</c:v>
                </c:pt>
                <c:pt idx="40">
                  <c:v>621.239</c:v>
                </c:pt>
                <c:pt idx="41">
                  <c:v>622.699</c:v>
                </c:pt>
                <c:pt idx="42">
                  <c:v>709.638</c:v>
                </c:pt>
                <c:pt idx="43">
                  <c:v>710.373</c:v>
                </c:pt>
                <c:pt idx="44">
                  <c:v>741.801</c:v>
                </c:pt>
                <c:pt idx="45">
                  <c:v>1041.18</c:v>
                </c:pt>
              </c:numCache>
            </c:numRef>
          </c:xVal>
          <c:yVal>
            <c:numRef>
              <c:f>Sheet4!$C$8:$AV$8</c:f>
              <c:numCache>
                <c:formatCode>General</c:formatCode>
                <c:ptCount val="46"/>
                <c:pt idx="0">
                  <c:v>9</c:v>
                </c:pt>
                <c:pt idx="1">
                  <c:v>8.94</c:v>
                </c:pt>
                <c:pt idx="2">
                  <c:v>8.92</c:v>
                </c:pt>
                <c:pt idx="3">
                  <c:v>8.42</c:v>
                </c:pt>
                <c:pt idx="4">
                  <c:v>7.88</c:v>
                </c:pt>
                <c:pt idx="5">
                  <c:v>7.64</c:v>
                </c:pt>
                <c:pt idx="6">
                  <c:v>7.32</c:v>
                </c:pt>
                <c:pt idx="7">
                  <c:v>6.9</c:v>
                </c:pt>
                <c:pt idx="8">
                  <c:v>6.76</c:v>
                </c:pt>
                <c:pt idx="9">
                  <c:v>6.64</c:v>
                </c:pt>
                <c:pt idx="10">
                  <c:v>6.62</c:v>
                </c:pt>
                <c:pt idx="11">
                  <c:v>6.6</c:v>
                </c:pt>
                <c:pt idx="12">
                  <c:v>6.39</c:v>
                </c:pt>
                <c:pt idx="13">
                  <c:v>6.36</c:v>
                </c:pt>
                <c:pt idx="14">
                  <c:v>6.34</c:v>
                </c:pt>
                <c:pt idx="15">
                  <c:v>6.24</c:v>
                </c:pt>
                <c:pt idx="16">
                  <c:v>6.12</c:v>
                </c:pt>
                <c:pt idx="17">
                  <c:v>6.08</c:v>
                </c:pt>
                <c:pt idx="18">
                  <c:v>6</c:v>
                </c:pt>
                <c:pt idx="19">
                  <c:v>5.97</c:v>
                </c:pt>
                <c:pt idx="20">
                  <c:v>5.88</c:v>
                </c:pt>
                <c:pt idx="21">
                  <c:v>5.86</c:v>
                </c:pt>
                <c:pt idx="22">
                  <c:v>5.76</c:v>
                </c:pt>
                <c:pt idx="23">
                  <c:v>5.72</c:v>
                </c:pt>
                <c:pt idx="24">
                  <c:v>5.69</c:v>
                </c:pt>
                <c:pt idx="25">
                  <c:v>5.66</c:v>
                </c:pt>
                <c:pt idx="26">
                  <c:v>5.62</c:v>
                </c:pt>
                <c:pt idx="27">
                  <c:v>5.58</c:v>
                </c:pt>
                <c:pt idx="28">
                  <c:v>5.57</c:v>
                </c:pt>
                <c:pt idx="29">
                  <c:v>5.49</c:v>
                </c:pt>
                <c:pt idx="30">
                  <c:v>5.47</c:v>
                </c:pt>
                <c:pt idx="31">
                  <c:v>5.42</c:v>
                </c:pt>
                <c:pt idx="32">
                  <c:v>5.32</c:v>
                </c:pt>
                <c:pt idx="33">
                  <c:v>5.29</c:v>
                </c:pt>
                <c:pt idx="34">
                  <c:v>5.26</c:v>
                </c:pt>
                <c:pt idx="35">
                  <c:v>5.25</c:v>
                </c:pt>
                <c:pt idx="36">
                  <c:v>5.23</c:v>
                </c:pt>
                <c:pt idx="37">
                  <c:v>5.15</c:v>
                </c:pt>
                <c:pt idx="38">
                  <c:v>5.13</c:v>
                </c:pt>
                <c:pt idx="39">
                  <c:v>5.02</c:v>
                </c:pt>
                <c:pt idx="40">
                  <c:v>4.99</c:v>
                </c:pt>
                <c:pt idx="41">
                  <c:v>4.95</c:v>
                </c:pt>
                <c:pt idx="42">
                  <c:v>4.94</c:v>
                </c:pt>
                <c:pt idx="43">
                  <c:v>4.86</c:v>
                </c:pt>
                <c:pt idx="44">
                  <c:v>4.82</c:v>
                </c:pt>
                <c:pt idx="45">
                  <c:v>4.8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MOHEFT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Sheet4!$C$5:$Q$5</c:f>
              <c:numCache>
                <c:formatCode>General</c:formatCode>
                <c:ptCount val="15"/>
                <c:pt idx="0">
                  <c:v>209.068</c:v>
                </c:pt>
                <c:pt idx="1">
                  <c:v>215.118</c:v>
                </c:pt>
                <c:pt idx="2">
                  <c:v>220.304</c:v>
                </c:pt>
                <c:pt idx="3">
                  <c:v>220.403</c:v>
                </c:pt>
                <c:pt idx="4">
                  <c:v>220.653</c:v>
                </c:pt>
                <c:pt idx="5">
                  <c:v>226.383</c:v>
                </c:pt>
                <c:pt idx="6">
                  <c:v>227.357</c:v>
                </c:pt>
                <c:pt idx="7">
                  <c:v>232.589</c:v>
                </c:pt>
                <c:pt idx="8">
                  <c:v>235.234</c:v>
                </c:pt>
                <c:pt idx="9">
                  <c:v>255.798</c:v>
                </c:pt>
                <c:pt idx="10">
                  <c:v>447.694</c:v>
                </c:pt>
                <c:pt idx="11">
                  <c:v>448.114</c:v>
                </c:pt>
                <c:pt idx="12">
                  <c:v>570.381</c:v>
                </c:pt>
                <c:pt idx="13">
                  <c:v>570.556</c:v>
                </c:pt>
                <c:pt idx="14">
                  <c:v>593.8</c:v>
                </c:pt>
              </c:numCache>
            </c:numRef>
          </c:xVal>
          <c:yVal>
            <c:numRef>
              <c:f>Sheet4!$C$6:$Q$6</c:f>
              <c:numCache>
                <c:formatCode>General</c:formatCode>
                <c:ptCount val="15"/>
                <c:pt idx="0">
                  <c:v>6.49</c:v>
                </c:pt>
                <c:pt idx="1">
                  <c:v>6.21</c:v>
                </c:pt>
                <c:pt idx="2">
                  <c:v>6.17</c:v>
                </c:pt>
                <c:pt idx="3">
                  <c:v>6.09</c:v>
                </c:pt>
                <c:pt idx="4">
                  <c:v>6.01</c:v>
                </c:pt>
                <c:pt idx="5">
                  <c:v>5.86</c:v>
                </c:pt>
                <c:pt idx="6">
                  <c:v>5.78</c:v>
                </c:pt>
                <c:pt idx="7">
                  <c:v>5.71</c:v>
                </c:pt>
                <c:pt idx="8">
                  <c:v>5.63</c:v>
                </c:pt>
                <c:pt idx="9">
                  <c:v>5.59</c:v>
                </c:pt>
                <c:pt idx="10">
                  <c:v>5.55</c:v>
                </c:pt>
                <c:pt idx="11">
                  <c:v>5.4</c:v>
                </c:pt>
                <c:pt idx="12">
                  <c:v>5.31</c:v>
                </c:pt>
                <c:pt idx="13">
                  <c:v>5.16</c:v>
                </c:pt>
                <c:pt idx="14">
                  <c:v>5.08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Sheet4!$A$3</c:f>
              <c:strCache>
                <c:ptCount val="1"/>
                <c:pt idx="0">
                  <c:v>HMCMB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Sheet4!$C$3:$AD$3</c:f>
              <c:numCache>
                <c:formatCode>General</c:formatCode>
                <c:ptCount val="28"/>
                <c:pt idx="0">
                  <c:v>198.926</c:v>
                </c:pt>
                <c:pt idx="1">
                  <c:v>200.872</c:v>
                </c:pt>
                <c:pt idx="2">
                  <c:v>202.493</c:v>
                </c:pt>
                <c:pt idx="3">
                  <c:v>203.709</c:v>
                </c:pt>
                <c:pt idx="4">
                  <c:v>208.016</c:v>
                </c:pt>
                <c:pt idx="5">
                  <c:v>208.571</c:v>
                </c:pt>
                <c:pt idx="6">
                  <c:v>211.322</c:v>
                </c:pt>
                <c:pt idx="7">
                  <c:v>211.937</c:v>
                </c:pt>
                <c:pt idx="8">
                  <c:v>223.964</c:v>
                </c:pt>
                <c:pt idx="9">
                  <c:v>224.256</c:v>
                </c:pt>
                <c:pt idx="10">
                  <c:v>225.877</c:v>
                </c:pt>
                <c:pt idx="11">
                  <c:v>229.42</c:v>
                </c:pt>
                <c:pt idx="12">
                  <c:v>229.599</c:v>
                </c:pt>
                <c:pt idx="13">
                  <c:v>235.574</c:v>
                </c:pt>
                <c:pt idx="14">
                  <c:v>237.419</c:v>
                </c:pt>
                <c:pt idx="15">
                  <c:v>245.439</c:v>
                </c:pt>
                <c:pt idx="16">
                  <c:v>288.235</c:v>
                </c:pt>
                <c:pt idx="17">
                  <c:v>290.458</c:v>
                </c:pt>
                <c:pt idx="18">
                  <c:v>291.718</c:v>
                </c:pt>
                <c:pt idx="19">
                  <c:v>295.35</c:v>
                </c:pt>
                <c:pt idx="20">
                  <c:v>446.922</c:v>
                </c:pt>
                <c:pt idx="21">
                  <c:v>456.567</c:v>
                </c:pt>
                <c:pt idx="22">
                  <c:v>471.46</c:v>
                </c:pt>
                <c:pt idx="23">
                  <c:v>498.105</c:v>
                </c:pt>
                <c:pt idx="24">
                  <c:v>623.789</c:v>
                </c:pt>
                <c:pt idx="25">
                  <c:v>633.092</c:v>
                </c:pt>
                <c:pt idx="26">
                  <c:v>723.592</c:v>
                </c:pt>
                <c:pt idx="27">
                  <c:v>754.689</c:v>
                </c:pt>
              </c:numCache>
            </c:numRef>
          </c:xVal>
          <c:yVal>
            <c:numRef>
              <c:f>Sheet4!$C$4:$AD$4</c:f>
              <c:numCache>
                <c:formatCode>General</c:formatCode>
                <c:ptCount val="28"/>
                <c:pt idx="0">
                  <c:v>7.25</c:v>
                </c:pt>
                <c:pt idx="1">
                  <c:v>7.18</c:v>
                </c:pt>
                <c:pt idx="2">
                  <c:v>7.04</c:v>
                </c:pt>
                <c:pt idx="3">
                  <c:v>6.6</c:v>
                </c:pt>
                <c:pt idx="4">
                  <c:v>6.58</c:v>
                </c:pt>
                <c:pt idx="5">
                  <c:v>6.45</c:v>
                </c:pt>
                <c:pt idx="6">
                  <c:v>6.4</c:v>
                </c:pt>
                <c:pt idx="7">
                  <c:v>6.24</c:v>
                </c:pt>
                <c:pt idx="8">
                  <c:v>6.16</c:v>
                </c:pt>
                <c:pt idx="9">
                  <c:v>6.13</c:v>
                </c:pt>
                <c:pt idx="10">
                  <c:v>6.1</c:v>
                </c:pt>
                <c:pt idx="11">
                  <c:v>6.01</c:v>
                </c:pt>
                <c:pt idx="12">
                  <c:v>5.97</c:v>
                </c:pt>
                <c:pt idx="13">
                  <c:v>5.88</c:v>
                </c:pt>
                <c:pt idx="14">
                  <c:v>5.78</c:v>
                </c:pt>
                <c:pt idx="15">
                  <c:v>5.74</c:v>
                </c:pt>
                <c:pt idx="16">
                  <c:v>5.72</c:v>
                </c:pt>
                <c:pt idx="17">
                  <c:v>5.64</c:v>
                </c:pt>
                <c:pt idx="18">
                  <c:v>5.59</c:v>
                </c:pt>
                <c:pt idx="19">
                  <c:v>5.53</c:v>
                </c:pt>
                <c:pt idx="20">
                  <c:v>5.46</c:v>
                </c:pt>
                <c:pt idx="21">
                  <c:v>5.34</c:v>
                </c:pt>
                <c:pt idx="22">
                  <c:v>5.29</c:v>
                </c:pt>
                <c:pt idx="23">
                  <c:v>5.19</c:v>
                </c:pt>
                <c:pt idx="24">
                  <c:v>5.11</c:v>
                </c:pt>
                <c:pt idx="25">
                  <c:v>5.06</c:v>
                </c:pt>
                <c:pt idx="26">
                  <c:v>5.05</c:v>
                </c:pt>
                <c:pt idx="27">
                  <c:v>4.9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Sheet4!$A$1</c:f>
              <c:strCache>
                <c:ptCount val="1"/>
                <c:pt idx="0">
                  <c:v>GRPHEFT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Sheet4!$C$1:$M$1</c:f>
              <c:numCache>
                <c:formatCode>General</c:formatCode>
                <c:ptCount val="11"/>
                <c:pt idx="0">
                  <c:v>213.104</c:v>
                </c:pt>
                <c:pt idx="1">
                  <c:v>215.625</c:v>
                </c:pt>
                <c:pt idx="2">
                  <c:v>224.336</c:v>
                </c:pt>
                <c:pt idx="3">
                  <c:v>224.636</c:v>
                </c:pt>
                <c:pt idx="4">
                  <c:v>337.189</c:v>
                </c:pt>
                <c:pt idx="5">
                  <c:v>350.914</c:v>
                </c:pt>
                <c:pt idx="6">
                  <c:v>578.533</c:v>
                </c:pt>
                <c:pt idx="7">
                  <c:v>582.533</c:v>
                </c:pt>
                <c:pt idx="8">
                  <c:v>586.599</c:v>
                </c:pt>
                <c:pt idx="9">
                  <c:v>590.599</c:v>
                </c:pt>
                <c:pt idx="10">
                  <c:v>597.356</c:v>
                </c:pt>
              </c:numCache>
            </c:numRef>
          </c:xVal>
          <c:yVal>
            <c:numRef>
              <c:f>Sheet4!$C$2:$M$2</c:f>
              <c:numCache>
                <c:formatCode>General</c:formatCode>
                <c:ptCount val="11"/>
                <c:pt idx="0">
                  <c:v>8.32</c:v>
                </c:pt>
                <c:pt idx="1">
                  <c:v>7.8</c:v>
                </c:pt>
                <c:pt idx="2">
                  <c:v>6.69</c:v>
                </c:pt>
                <c:pt idx="3">
                  <c:v>6.24</c:v>
                </c:pt>
                <c:pt idx="4">
                  <c:v>5.88</c:v>
                </c:pt>
                <c:pt idx="5">
                  <c:v>5.75</c:v>
                </c:pt>
                <c:pt idx="6">
                  <c:v>5.3</c:v>
                </c:pt>
                <c:pt idx="7">
                  <c:v>5.28</c:v>
                </c:pt>
                <c:pt idx="8">
                  <c:v>5.18</c:v>
                </c:pt>
                <c:pt idx="9">
                  <c:v>5.1</c:v>
                </c:pt>
                <c:pt idx="10">
                  <c:v>4.98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31245"/>
        <c:axId val="635238888"/>
      </c:scatterChart>
      <c:valAx>
        <c:axId val="5432312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>
                    <a:solidFill>
                      <a:schemeClr val="tx1"/>
                    </a:solidFill>
                    <a:latin typeface="仿宋" panose="02010609060101010101" charset="-122"/>
                    <a:ea typeface="仿宋" panose="02010609060101010101" charset="-122"/>
                  </a:rPr>
                  <a:t>成本</a:t>
                </a:r>
                <a:endParaRPr lang="en-US" altLang="en-US">
                  <a:solidFill>
                    <a:schemeClr val="tx1"/>
                  </a:solidFill>
                  <a:latin typeface="仿宋" panose="02010609060101010101" charset="-122"/>
                  <a:ea typeface="仿宋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5038127090301"/>
              <c:y val="0.7778540379775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35238888"/>
        <c:crosses val="autoZero"/>
        <c:crossBetween val="midCat"/>
      </c:valAx>
      <c:valAx>
        <c:axId val="6352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  <a:latin typeface="仿宋" panose="02010609060101010101" charset="-122"/>
                    <a:ea typeface="仿宋" panose="02010609060101010101" charset="-122"/>
                  </a:rPr>
                  <a:t>时间</a:t>
                </a:r>
                <a:endParaRPr>
                  <a:solidFill>
                    <a:schemeClr val="tx1"/>
                  </a:solidFill>
                  <a:latin typeface="仿宋" panose="02010609060101010101" charset="-122"/>
                  <a:ea typeface="仿宋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0419815281276238"/>
              <c:y val="0.4140509259259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32312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ayout>
        <c:manualLayout>
          <c:xMode val="edge"/>
          <c:yMode val="edge"/>
          <c:x val="0.189569155873504"/>
          <c:y val="0.8333247942200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仿宋" panose="02010609060101010101" charset="-122"/>
              <a:ea typeface="仿宋" panose="02010609060101010101" charset="-122"/>
              <a:cs typeface="仿宋" panose="02010609060101010101" charset="-122"/>
              <a:sym typeface="仿宋" panose="02010609060101010101" charset="-122"/>
            </a:defRPr>
          </a:pPr>
        </a:p>
      </c:txPr>
    </c:legend>
    <c:plotVisOnly val="1"/>
    <c:dispBlanksAs val="gap"/>
    <c:showDLblsOverMax val="0"/>
  </c:chart>
  <c:spPr>
    <a:noFill/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anchor="t" anchorCtr="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Sheet4!$C$44</c:f>
              <c:strCache>
                <c:ptCount val="1"/>
                <c:pt idx="0">
                  <c:v>GRP-HEFT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dash"/>
              <a:round/>
            </a:ln>
            <a:effectLst/>
            <a:sp3d contourW="6350"/>
          </c:spPr>
          <c:marker>
            <c:symbol val="square"/>
            <c:size val="5"/>
            <c:spPr>
              <a:noFill/>
              <a:ln w="63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Sheet4!$B$45:$B$59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Sheet4!$C$45:$C$59</c:f>
              <c:numCache>
                <c:formatCode>0.0_);[Red]\(0.0\)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Sheet4!$D$44</c:f>
              <c:strCache>
                <c:ptCount val="1"/>
                <c:pt idx="0">
                  <c:v>MOHEFT</c:v>
                </c:pt>
              </c:strCache>
            </c:strRef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  <a:sp3d contourW="6350"/>
          </c:spPr>
          <c:marker>
            <c:symbol val="diamond"/>
            <c:size val="5"/>
            <c:spPr>
              <a:noFill/>
              <a:ln w="6350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cat>
            <c:strRef>
              <c:f>Sheet4!$B$45:$B$59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Sheet4!$D$45:$D$59</c:f>
              <c:numCache>
                <c:formatCode>0.0_);[Red]\(0.0\)</c:formatCode>
                <c:ptCount val="15"/>
                <c:pt idx="0">
                  <c:v>1.2465055554746</c:v>
                </c:pt>
                <c:pt idx="1">
                  <c:v>0.996678735664411</c:v>
                </c:pt>
                <c:pt idx="2">
                  <c:v>0.99359692273387</c:v>
                </c:pt>
                <c:pt idx="3">
                  <c:v>0.972107062743525</c:v>
                </c:pt>
                <c:pt idx="4">
                  <c:v>0.979518579273026</c:v>
                </c:pt>
                <c:pt idx="5">
                  <c:v>0.948321767260694</c:v>
                </c:pt>
                <c:pt idx="6">
                  <c:v>1.59009954629578</c:v>
                </c:pt>
                <c:pt idx="7">
                  <c:v>1.62245012417666</c:v>
                </c:pt>
                <c:pt idx="8">
                  <c:v>1.54057046605541</c:v>
                </c:pt>
                <c:pt idx="9">
                  <c:v>1.0264281548669</c:v>
                </c:pt>
                <c:pt idx="10">
                  <c:v>1.00481199702573</c:v>
                </c:pt>
                <c:pt idx="11">
                  <c:v>1.02492920155264</c:v>
                </c:pt>
                <c:pt idx="12">
                  <c:v>1.32336317342936</c:v>
                </c:pt>
                <c:pt idx="13">
                  <c:v>1.13931782365606</c:v>
                </c:pt>
                <c:pt idx="14">
                  <c:v>1.0904031428077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Sheet4!$E$44</c:f>
              <c:strCache>
                <c:ptCount val="1"/>
                <c:pt idx="0">
                  <c:v>HMCMB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  <a:sp3d contourW="6350"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Sheet4!$B$45:$B$59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Sheet4!$E$45:$E$59</c:f>
              <c:numCache>
                <c:formatCode>0.0_);[Red]\(0.0\)</c:formatCode>
                <c:ptCount val="15"/>
                <c:pt idx="0">
                  <c:v>1.24090349270023</c:v>
                </c:pt>
                <c:pt idx="1">
                  <c:v>0.997551487759923</c:v>
                </c:pt>
                <c:pt idx="2">
                  <c:v>1.02991103687569</c:v>
                </c:pt>
                <c:pt idx="3">
                  <c:v>1.01342394024852</c:v>
                </c:pt>
                <c:pt idx="4">
                  <c:v>1.02563524668833</c:v>
                </c:pt>
                <c:pt idx="5">
                  <c:v>1.01099055833076</c:v>
                </c:pt>
                <c:pt idx="6">
                  <c:v>1.64309464429959</c:v>
                </c:pt>
                <c:pt idx="7">
                  <c:v>1.63940082998161</c:v>
                </c:pt>
                <c:pt idx="8">
                  <c:v>1.5320297522718</c:v>
                </c:pt>
                <c:pt idx="9">
                  <c:v>1.04543410070979</c:v>
                </c:pt>
                <c:pt idx="10">
                  <c:v>1.01435869427511</c:v>
                </c:pt>
                <c:pt idx="11">
                  <c:v>1.02858092598079</c:v>
                </c:pt>
                <c:pt idx="12">
                  <c:v>1.23073154964163</c:v>
                </c:pt>
                <c:pt idx="13">
                  <c:v>1.13665674501834</c:v>
                </c:pt>
                <c:pt idx="14">
                  <c:v>1.08923826977904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Sheet4!$F$44</c:f>
              <c:strCache>
                <c:ptCount val="1"/>
                <c:pt idx="0">
                  <c:v>EMS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  <a:sp3d contourW="6350"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Sheet4!$B$45:$B$59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Sheet4!$F$45:$F$59</c:f>
              <c:numCache>
                <c:formatCode>0.0_);[Red]\(0.0\)</c:formatCode>
                <c:ptCount val="15"/>
                <c:pt idx="0">
                  <c:v>1.26591913617128</c:v>
                </c:pt>
                <c:pt idx="1">
                  <c:v>1.06565971469818</c:v>
                </c:pt>
                <c:pt idx="2">
                  <c:v>0.979291004136045</c:v>
                </c:pt>
                <c:pt idx="3">
                  <c:v>1.01425111071199</c:v>
                </c:pt>
                <c:pt idx="4">
                  <c:v>1.01616708417099</c:v>
                </c:pt>
                <c:pt idx="5">
                  <c:v>1.00300176170622</c:v>
                </c:pt>
                <c:pt idx="6">
                  <c:v>1.57707860184077</c:v>
                </c:pt>
                <c:pt idx="7">
                  <c:v>1.57650457099395</c:v>
                </c:pt>
                <c:pt idx="8">
                  <c:v>1.52393049017285</c:v>
                </c:pt>
                <c:pt idx="9">
                  <c:v>1.04792427062095</c:v>
                </c:pt>
                <c:pt idx="10">
                  <c:v>1.00922400868302</c:v>
                </c:pt>
                <c:pt idx="11">
                  <c:v>1.02399841281899</c:v>
                </c:pt>
                <c:pt idx="12">
                  <c:v>1.18506992472123</c:v>
                </c:pt>
                <c:pt idx="13">
                  <c:v>1.0987126822894</c:v>
                </c:pt>
                <c:pt idx="14">
                  <c:v>1.0691876752037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Sheet4!$G$44</c:f>
              <c:strCache>
                <c:ptCount val="1"/>
                <c:pt idx="0">
                  <c:v>MOELS</c:v>
                </c:pt>
              </c:strCache>
            </c:strRef>
          </c:tx>
          <c:spPr>
            <a:ln w="12700" cap="rnd" cmpd="sng">
              <a:solidFill>
                <a:srgbClr val="FFC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Sheet4!$B$45:$B$59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Sheet4!$G$45:$G$59</c:f>
              <c:numCache>
                <c:formatCode>0.0_);[Red]\(0.0\)</c:formatCode>
                <c:ptCount val="15"/>
                <c:pt idx="0">
                  <c:v>1.30264651761099</c:v>
                </c:pt>
                <c:pt idx="1">
                  <c:v>1.10758598717266</c:v>
                </c:pt>
                <c:pt idx="2">
                  <c:v>1.07021151768438</c:v>
                </c:pt>
                <c:pt idx="3">
                  <c:v>1.03788695618406</c:v>
                </c:pt>
                <c:pt idx="4">
                  <c:v>1.05077137090685</c:v>
                </c:pt>
                <c:pt idx="5">
                  <c:v>1.01956685234205</c:v>
                </c:pt>
                <c:pt idx="6">
                  <c:v>1.69547969113758</c:v>
                </c:pt>
                <c:pt idx="7">
                  <c:v>1.69729769502296</c:v>
                </c:pt>
                <c:pt idx="8">
                  <c:v>1.58416330780927</c:v>
                </c:pt>
                <c:pt idx="9">
                  <c:v>1.05714127267514</c:v>
                </c:pt>
                <c:pt idx="10">
                  <c:v>1.02153089363488</c:v>
                </c:pt>
                <c:pt idx="11">
                  <c:v>1.03198951549322</c:v>
                </c:pt>
                <c:pt idx="12">
                  <c:v>1.32376145479655</c:v>
                </c:pt>
                <c:pt idx="13">
                  <c:v>1.16353717793047</c:v>
                </c:pt>
                <c:pt idx="14">
                  <c:v>1.10746873228735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Sheet4!$H$44</c:f>
              <c:strCache>
                <c:ptCount val="1"/>
                <c:pt idx="0">
                  <c:v>MDMOGA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  <a:sp3d contourW="6350"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Sheet4!$B$45:$B$59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Sheet4!$H$45:$H$59</c:f>
              <c:numCache>
                <c:formatCode>0.0_);[Red]\(0.0\)</c:formatCode>
                <c:ptCount val="15"/>
                <c:pt idx="0">
                  <c:v>1.32476596616594</c:v>
                </c:pt>
                <c:pt idx="1">
                  <c:v>1.07871601303886</c:v>
                </c:pt>
                <c:pt idx="2">
                  <c:v>1.06330088617796</c:v>
                </c:pt>
                <c:pt idx="3">
                  <c:v>1.04992364549818</c:v>
                </c:pt>
                <c:pt idx="4">
                  <c:v>1.05134606604237</c:v>
                </c:pt>
                <c:pt idx="5">
                  <c:v>1.02025489188648</c:v>
                </c:pt>
                <c:pt idx="6">
                  <c:v>1.69701957775033</c:v>
                </c:pt>
                <c:pt idx="7">
                  <c:v>1.70543745179673</c:v>
                </c:pt>
                <c:pt idx="8">
                  <c:v>1.59437517391536</c:v>
                </c:pt>
                <c:pt idx="9">
                  <c:v>1.06193939870983</c:v>
                </c:pt>
                <c:pt idx="10">
                  <c:v>1.02517418317357</c:v>
                </c:pt>
                <c:pt idx="11">
                  <c:v>1.03844200021573</c:v>
                </c:pt>
                <c:pt idx="12">
                  <c:v>1.35695240141261</c:v>
                </c:pt>
                <c:pt idx="13">
                  <c:v>1.15934825367446</c:v>
                </c:pt>
                <c:pt idx="14">
                  <c:v>1.10066750365617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032510"/>
        <c:axId val="547868413"/>
      </c:lineChart>
      <c:catAx>
        <c:axId val="95903251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7868413"/>
        <c:crosses val="autoZero"/>
        <c:auto val="1"/>
        <c:lblAlgn val="ctr"/>
        <c:lblOffset val="100"/>
        <c:noMultiLvlLbl val="0"/>
      </c:catAx>
      <c:valAx>
        <c:axId val="54786841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0325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388888888889"/>
          <c:y val="0.87037037037037"/>
          <c:w val="0.608472222222222"/>
          <c:h val="0.11458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Sheet4!$J$44</c:f>
              <c:strCache>
                <c:ptCount val="1"/>
                <c:pt idx="0">
                  <c:v>GRP-HEFT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dash"/>
              <a:round/>
            </a:ln>
            <a:effectLst/>
            <a:sp3d contourW="6350"/>
          </c:spPr>
          <c:marker>
            <c:symbol val="square"/>
            <c:size val="5"/>
            <c:spPr>
              <a:noFill/>
              <a:ln w="63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Sheet4!$I$45:$I$59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Sheet4!$J$45:$J$59</c:f>
              <c:numCache>
                <c:formatCode>0.0_);[Red]\(0.0\)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Sheet4!$K$44</c:f>
              <c:strCache>
                <c:ptCount val="1"/>
                <c:pt idx="0">
                  <c:v>MOHEFT</c:v>
                </c:pt>
              </c:strCache>
            </c:strRef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  <a:sp3d contourW="6350"/>
          </c:spPr>
          <c:marker>
            <c:symbol val="diamond"/>
            <c:size val="5"/>
            <c:spPr>
              <a:noFill/>
              <a:ln w="6350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cat>
            <c:strRef>
              <c:f>Sheet4!$I$45:$I$59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Sheet4!$K$45:$K$59</c:f>
              <c:numCache>
                <c:formatCode>0.0_);[Red]\(0.0\)</c:formatCode>
                <c:ptCount val="15"/>
                <c:pt idx="0">
                  <c:v>0.233552631578947</c:v>
                </c:pt>
                <c:pt idx="1">
                  <c:v>1.02066115702479</c:v>
                </c:pt>
                <c:pt idx="2">
                  <c:v>0.849438202247191</c:v>
                </c:pt>
                <c:pt idx="3">
                  <c:v>0.644444444444444</c:v>
                </c:pt>
                <c:pt idx="4">
                  <c:v>0.994974874371859</c:v>
                </c:pt>
                <c:pt idx="5">
                  <c:v>1.17326732673267</c:v>
                </c:pt>
                <c:pt idx="6">
                  <c:v>0.359945872801083</c:v>
                </c:pt>
                <c:pt idx="7">
                  <c:v>0.252019386106624</c:v>
                </c:pt>
                <c:pt idx="8">
                  <c:v>0.406301824212272</c:v>
                </c:pt>
                <c:pt idx="9">
                  <c:v>1.46643109540636</c:v>
                </c:pt>
                <c:pt idx="10">
                  <c:v>1.30051813471503</c:v>
                </c:pt>
                <c:pt idx="11">
                  <c:v>3.23170731707317</c:v>
                </c:pt>
                <c:pt idx="12">
                  <c:v>0.0890625</c:v>
                </c:pt>
                <c:pt idx="13">
                  <c:v>0.161849710982659</c:v>
                </c:pt>
                <c:pt idx="14">
                  <c:v>0.181034482758621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Sheet4!$L$44</c:f>
              <c:strCache>
                <c:ptCount val="1"/>
                <c:pt idx="0">
                  <c:v>HMCMB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  <a:sp3d contourW="6350"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Sheet4!$I$45:$I$59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Sheet4!$L$45:$L$59</c:f>
              <c:numCache>
                <c:formatCode>0.0_);[Red]\(0.0\)</c:formatCode>
                <c:ptCount val="15"/>
                <c:pt idx="0">
                  <c:v>0.322368421052632</c:v>
                </c:pt>
                <c:pt idx="1">
                  <c:v>0.859504132231405</c:v>
                </c:pt>
                <c:pt idx="2">
                  <c:v>0.750561797752809</c:v>
                </c:pt>
                <c:pt idx="3">
                  <c:v>0.433333333333333</c:v>
                </c:pt>
                <c:pt idx="4">
                  <c:v>0.467336683417085</c:v>
                </c:pt>
                <c:pt idx="5">
                  <c:v>0.371287128712871</c:v>
                </c:pt>
                <c:pt idx="6">
                  <c:v>0.230040595399188</c:v>
                </c:pt>
                <c:pt idx="7">
                  <c:v>0.201938610662359</c:v>
                </c:pt>
                <c:pt idx="8">
                  <c:v>0.190713101160862</c:v>
                </c:pt>
                <c:pt idx="9">
                  <c:v>0.731448763250883</c:v>
                </c:pt>
                <c:pt idx="10">
                  <c:v>0.974093264248705</c:v>
                </c:pt>
                <c:pt idx="11">
                  <c:v>1.25</c:v>
                </c:pt>
                <c:pt idx="12">
                  <c:v>0.9578125</c:v>
                </c:pt>
                <c:pt idx="13">
                  <c:v>0.176300578034682</c:v>
                </c:pt>
                <c:pt idx="14">
                  <c:v>0.211206896551724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Sheet4!$M$44</c:f>
              <c:strCache>
                <c:ptCount val="1"/>
                <c:pt idx="0">
                  <c:v>EMS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  <a:sp3d contourW="6350"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Sheet4!$I$45:$I$59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Sheet4!$M$45:$M$59</c:f>
              <c:numCache>
                <c:formatCode>0.0_);[Red]\(0.0\)</c:formatCode>
                <c:ptCount val="15"/>
                <c:pt idx="0">
                  <c:v>0.511513157894737</c:v>
                </c:pt>
                <c:pt idx="1">
                  <c:v>0.913223140495868</c:v>
                </c:pt>
                <c:pt idx="2">
                  <c:v>0.631460674157303</c:v>
                </c:pt>
                <c:pt idx="3">
                  <c:v>0.340740740740741</c:v>
                </c:pt>
                <c:pt idx="4">
                  <c:v>0.532663316582915</c:v>
                </c:pt>
                <c:pt idx="5">
                  <c:v>0.688118811881188</c:v>
                </c:pt>
                <c:pt idx="6">
                  <c:v>0.311231393775372</c:v>
                </c:pt>
                <c:pt idx="7">
                  <c:v>0.387722132471729</c:v>
                </c:pt>
                <c:pt idx="8">
                  <c:v>0.280265339966833</c:v>
                </c:pt>
                <c:pt idx="9">
                  <c:v>0.512367491166078</c:v>
                </c:pt>
                <c:pt idx="10">
                  <c:v>0.678756476683938</c:v>
                </c:pt>
                <c:pt idx="11">
                  <c:v>0.670731707317073</c:v>
                </c:pt>
                <c:pt idx="12">
                  <c:v>0.7609375</c:v>
                </c:pt>
                <c:pt idx="13">
                  <c:v>0.450867052023121</c:v>
                </c:pt>
                <c:pt idx="14">
                  <c:v>0.504310344827586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Sheet4!$N$44</c:f>
              <c:strCache>
                <c:ptCount val="1"/>
                <c:pt idx="0">
                  <c:v>MOELS</c:v>
                </c:pt>
              </c:strCache>
            </c:strRef>
          </c:tx>
          <c:spPr>
            <a:ln w="12700" cap="rnd" cmpd="sng">
              <a:solidFill>
                <a:srgbClr val="FFC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Sheet4!$I$45:$I$59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Sheet4!$N$45:$N$59</c:f>
              <c:numCache>
                <c:formatCode>0.0_);[Red]\(0.0\)</c:formatCode>
                <c:ptCount val="15"/>
                <c:pt idx="0">
                  <c:v>0.180921052631579</c:v>
                </c:pt>
                <c:pt idx="1">
                  <c:v>0.181818181818182</c:v>
                </c:pt>
                <c:pt idx="2">
                  <c:v>0.649438202247191</c:v>
                </c:pt>
                <c:pt idx="3">
                  <c:v>0.159259259259259</c:v>
                </c:pt>
                <c:pt idx="4">
                  <c:v>0.100502512562814</c:v>
                </c:pt>
                <c:pt idx="5">
                  <c:v>0.128712871287129</c:v>
                </c:pt>
                <c:pt idx="6">
                  <c:v>0.0893098782138024</c:v>
                </c:pt>
                <c:pt idx="7">
                  <c:v>0.0662358642972536</c:v>
                </c:pt>
                <c:pt idx="8">
                  <c:v>0.0961857379767827</c:v>
                </c:pt>
                <c:pt idx="9">
                  <c:v>0.424028268551237</c:v>
                </c:pt>
                <c:pt idx="10">
                  <c:v>0.404145077720207</c:v>
                </c:pt>
                <c:pt idx="11">
                  <c:v>0.646341463414634</c:v>
                </c:pt>
                <c:pt idx="12">
                  <c:v>0.184375</c:v>
                </c:pt>
                <c:pt idx="13">
                  <c:v>0.0520231213872832</c:v>
                </c:pt>
                <c:pt idx="14">
                  <c:v>0.021551724137931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Sheet4!$O$44</c:f>
              <c:strCache>
                <c:ptCount val="1"/>
                <c:pt idx="0">
                  <c:v>MDMOGA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  <a:sp3d contourW="6350"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Sheet4!$I$45:$I$59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Sheet4!$O$45:$O$59</c:f>
              <c:numCache>
                <c:formatCode>0.0_);[Red]\(0.0\)</c:formatCode>
                <c:ptCount val="15"/>
                <c:pt idx="0">
                  <c:v>0.0921052631578947</c:v>
                </c:pt>
                <c:pt idx="1">
                  <c:v>0.392561983471074</c:v>
                </c:pt>
                <c:pt idx="2">
                  <c:v>0.71685393258427</c:v>
                </c:pt>
                <c:pt idx="3">
                  <c:v>0.0296296296296296</c:v>
                </c:pt>
                <c:pt idx="4">
                  <c:v>0.105527638190955</c:v>
                </c:pt>
                <c:pt idx="5">
                  <c:v>0.0297029702970297</c:v>
                </c:pt>
                <c:pt idx="6">
                  <c:v>0.133964817320704</c:v>
                </c:pt>
                <c:pt idx="7">
                  <c:v>0.0662358642972536</c:v>
                </c:pt>
                <c:pt idx="8">
                  <c:v>0.169154228855721</c:v>
                </c:pt>
                <c:pt idx="9">
                  <c:v>0.0918727915194346</c:v>
                </c:pt>
                <c:pt idx="10">
                  <c:v>0.196891191709845</c:v>
                </c:pt>
                <c:pt idx="11">
                  <c:v>0.164634146341463</c:v>
                </c:pt>
                <c:pt idx="12">
                  <c:v>0</c:v>
                </c:pt>
                <c:pt idx="13">
                  <c:v>0.023121387283237</c:v>
                </c:pt>
                <c:pt idx="14">
                  <c:v>0.0646551724137931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032510"/>
        <c:axId val="547868413"/>
      </c:lineChart>
      <c:catAx>
        <c:axId val="95903251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7868413"/>
        <c:crosses val="autoZero"/>
        <c:auto val="1"/>
        <c:lblAlgn val="ctr"/>
        <c:lblOffset val="100"/>
        <c:noMultiLvlLbl val="0"/>
      </c:catAx>
      <c:valAx>
        <c:axId val="547868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0325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388888888889"/>
          <c:y val="0.87037037037037"/>
          <c:w val="0.608472222222222"/>
          <c:h val="0.11458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Sheet4!$J$27</c:f>
              <c:strCache>
                <c:ptCount val="1"/>
                <c:pt idx="0">
                  <c:v>GRP-HEFT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dash"/>
              <a:round/>
            </a:ln>
            <a:effectLst/>
            <a:sp3d contourW="6350"/>
          </c:spPr>
          <c:marker>
            <c:symbol val="square"/>
            <c:size val="5"/>
            <c:spPr>
              <a:noFill/>
              <a:ln w="63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Sheet4!$I$28:$I$42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Sheet4!$J$28:$J$42</c:f>
              <c:numCache>
                <c:formatCode>General</c:formatCode>
                <c:ptCount val="15"/>
                <c:pt idx="0">
                  <c:v>0.1216</c:v>
                </c:pt>
                <c:pt idx="1">
                  <c:v>0.0484</c:v>
                </c:pt>
                <c:pt idx="2">
                  <c:v>0.089</c:v>
                </c:pt>
                <c:pt idx="3">
                  <c:v>0.054</c:v>
                </c:pt>
                <c:pt idx="4">
                  <c:v>0.0398</c:v>
                </c:pt>
                <c:pt idx="5">
                  <c:v>0.0404</c:v>
                </c:pt>
                <c:pt idx="6">
                  <c:v>0.1478</c:v>
                </c:pt>
                <c:pt idx="7">
                  <c:v>0.1238</c:v>
                </c:pt>
                <c:pt idx="8">
                  <c:v>0.1206</c:v>
                </c:pt>
                <c:pt idx="9">
                  <c:v>0.0566</c:v>
                </c:pt>
                <c:pt idx="10">
                  <c:v>0.0386</c:v>
                </c:pt>
                <c:pt idx="11">
                  <c:v>0.0328</c:v>
                </c:pt>
                <c:pt idx="12">
                  <c:v>0.128</c:v>
                </c:pt>
                <c:pt idx="13">
                  <c:v>0.0692</c:v>
                </c:pt>
                <c:pt idx="14">
                  <c:v>0.0464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Sheet4!$K$27</c:f>
              <c:strCache>
                <c:ptCount val="1"/>
                <c:pt idx="0">
                  <c:v>MOHEFT</c:v>
                </c:pt>
              </c:strCache>
            </c:strRef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  <a:sp3d contourW="6350"/>
          </c:spPr>
          <c:marker>
            <c:symbol val="diamond"/>
            <c:size val="5"/>
            <c:spPr>
              <a:noFill/>
              <a:ln w="6350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cat>
            <c:strRef>
              <c:f>Sheet4!$I$28:$I$42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Sheet4!$K$28:$K$42</c:f>
              <c:numCache>
                <c:formatCode>General</c:formatCode>
                <c:ptCount val="15"/>
                <c:pt idx="0">
                  <c:v>0.0284</c:v>
                </c:pt>
                <c:pt idx="1">
                  <c:v>0.0494</c:v>
                </c:pt>
                <c:pt idx="2">
                  <c:v>0.0756</c:v>
                </c:pt>
                <c:pt idx="3">
                  <c:v>0.0348</c:v>
                </c:pt>
                <c:pt idx="4">
                  <c:v>0.0396</c:v>
                </c:pt>
                <c:pt idx="5">
                  <c:v>0.0474</c:v>
                </c:pt>
                <c:pt idx="6">
                  <c:v>0.0532</c:v>
                </c:pt>
                <c:pt idx="7">
                  <c:v>0.0312</c:v>
                </c:pt>
                <c:pt idx="8">
                  <c:v>0.049</c:v>
                </c:pt>
                <c:pt idx="9">
                  <c:v>0.083</c:v>
                </c:pt>
                <c:pt idx="10">
                  <c:v>0.0502</c:v>
                </c:pt>
                <c:pt idx="11">
                  <c:v>0.106</c:v>
                </c:pt>
                <c:pt idx="12">
                  <c:v>0.0114</c:v>
                </c:pt>
                <c:pt idx="13">
                  <c:v>0.0112</c:v>
                </c:pt>
                <c:pt idx="14">
                  <c:v>0.0084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Sheet4!$L$27</c:f>
              <c:strCache>
                <c:ptCount val="1"/>
                <c:pt idx="0">
                  <c:v>HMCMB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  <a:sp3d contourW="6350"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Sheet4!$I$28:$I$42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Sheet4!$L$28:$L$42</c:f>
              <c:numCache>
                <c:formatCode>General</c:formatCode>
                <c:ptCount val="15"/>
                <c:pt idx="0">
                  <c:v>0.0392</c:v>
                </c:pt>
                <c:pt idx="1">
                  <c:v>0.0416</c:v>
                </c:pt>
                <c:pt idx="2">
                  <c:v>0.0668</c:v>
                </c:pt>
                <c:pt idx="3">
                  <c:v>0.0234</c:v>
                </c:pt>
                <c:pt idx="4">
                  <c:v>0.0186</c:v>
                </c:pt>
                <c:pt idx="5">
                  <c:v>0.015</c:v>
                </c:pt>
                <c:pt idx="6">
                  <c:v>0.034</c:v>
                </c:pt>
                <c:pt idx="7">
                  <c:v>0.025</c:v>
                </c:pt>
                <c:pt idx="8">
                  <c:v>0.023</c:v>
                </c:pt>
                <c:pt idx="9">
                  <c:v>0.0414</c:v>
                </c:pt>
                <c:pt idx="10">
                  <c:v>0.0376</c:v>
                </c:pt>
                <c:pt idx="11">
                  <c:v>0.041</c:v>
                </c:pt>
                <c:pt idx="12">
                  <c:v>0.1226</c:v>
                </c:pt>
                <c:pt idx="13">
                  <c:v>0.0122</c:v>
                </c:pt>
                <c:pt idx="14">
                  <c:v>0.0098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Sheet4!$M$27</c:f>
              <c:strCache>
                <c:ptCount val="1"/>
                <c:pt idx="0">
                  <c:v>EMS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  <a:sp3d contourW="6350"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Sheet4!$I$28:$I$42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Sheet4!$M$28:$M$42</c:f>
              <c:numCache>
                <c:formatCode>General</c:formatCode>
                <c:ptCount val="15"/>
                <c:pt idx="0">
                  <c:v>0.0622</c:v>
                </c:pt>
                <c:pt idx="1">
                  <c:v>0.0442</c:v>
                </c:pt>
                <c:pt idx="2">
                  <c:v>0.0562</c:v>
                </c:pt>
                <c:pt idx="3">
                  <c:v>0.0184</c:v>
                </c:pt>
                <c:pt idx="4">
                  <c:v>0.0212</c:v>
                </c:pt>
                <c:pt idx="5">
                  <c:v>0.0278</c:v>
                </c:pt>
                <c:pt idx="6">
                  <c:v>0.046</c:v>
                </c:pt>
                <c:pt idx="7">
                  <c:v>0.048</c:v>
                </c:pt>
                <c:pt idx="8">
                  <c:v>0.0338</c:v>
                </c:pt>
                <c:pt idx="9">
                  <c:v>0.029</c:v>
                </c:pt>
                <c:pt idx="10">
                  <c:v>0.0262</c:v>
                </c:pt>
                <c:pt idx="11">
                  <c:v>0.022</c:v>
                </c:pt>
                <c:pt idx="12">
                  <c:v>0.0974</c:v>
                </c:pt>
                <c:pt idx="13">
                  <c:v>0.0312</c:v>
                </c:pt>
                <c:pt idx="14">
                  <c:v>0.0234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Sheet4!$N$27</c:f>
              <c:strCache>
                <c:ptCount val="1"/>
                <c:pt idx="0">
                  <c:v>MOELS</c:v>
                </c:pt>
              </c:strCache>
            </c:strRef>
          </c:tx>
          <c:spPr>
            <a:ln w="12700" cap="rnd" cmpd="sng">
              <a:solidFill>
                <a:srgbClr val="FFC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Sheet4!$I$28:$I$42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Sheet4!$N$28:$N$42</c:f>
              <c:numCache>
                <c:formatCode>General</c:formatCode>
                <c:ptCount val="15"/>
                <c:pt idx="0">
                  <c:v>0.022</c:v>
                </c:pt>
                <c:pt idx="1">
                  <c:v>0.0088</c:v>
                </c:pt>
                <c:pt idx="2">
                  <c:v>0.0578</c:v>
                </c:pt>
                <c:pt idx="3">
                  <c:v>0.0086</c:v>
                </c:pt>
                <c:pt idx="4">
                  <c:v>0.004</c:v>
                </c:pt>
                <c:pt idx="5">
                  <c:v>0.0052</c:v>
                </c:pt>
                <c:pt idx="6">
                  <c:v>0.0132</c:v>
                </c:pt>
                <c:pt idx="7">
                  <c:v>0.0082</c:v>
                </c:pt>
                <c:pt idx="8">
                  <c:v>0.0116</c:v>
                </c:pt>
                <c:pt idx="9">
                  <c:v>0.024</c:v>
                </c:pt>
                <c:pt idx="10">
                  <c:v>0.0156</c:v>
                </c:pt>
                <c:pt idx="11">
                  <c:v>0.0212</c:v>
                </c:pt>
                <c:pt idx="12">
                  <c:v>0.0236</c:v>
                </c:pt>
                <c:pt idx="13">
                  <c:v>0.0036</c:v>
                </c:pt>
                <c:pt idx="14">
                  <c:v>0.001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Sheet4!$O$27</c:f>
              <c:strCache>
                <c:ptCount val="1"/>
                <c:pt idx="0">
                  <c:v>MDMOGA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  <a:sp3d contourW="6350"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Sheet4!$I$28:$I$42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I,S</c:v>
                </c:pt>
                <c:pt idx="7">
                  <c:v>I,M</c:v>
                </c:pt>
                <c:pt idx="8">
                  <c:v>I,L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Sheet4!$O$28:$O$42</c:f>
              <c:numCache>
                <c:formatCode>General</c:formatCode>
                <c:ptCount val="15"/>
                <c:pt idx="0">
                  <c:v>0.0112</c:v>
                </c:pt>
                <c:pt idx="1">
                  <c:v>0.019</c:v>
                </c:pt>
                <c:pt idx="2">
                  <c:v>0.0638</c:v>
                </c:pt>
                <c:pt idx="3">
                  <c:v>0.0016</c:v>
                </c:pt>
                <c:pt idx="4">
                  <c:v>0.0042</c:v>
                </c:pt>
                <c:pt idx="5">
                  <c:v>0.0012</c:v>
                </c:pt>
                <c:pt idx="6">
                  <c:v>0.0198</c:v>
                </c:pt>
                <c:pt idx="7">
                  <c:v>0.0082</c:v>
                </c:pt>
                <c:pt idx="8">
                  <c:v>0.0204</c:v>
                </c:pt>
                <c:pt idx="9">
                  <c:v>0.0052</c:v>
                </c:pt>
                <c:pt idx="10">
                  <c:v>0.0076</c:v>
                </c:pt>
                <c:pt idx="11">
                  <c:v>0.0054</c:v>
                </c:pt>
                <c:pt idx="12">
                  <c:v>0</c:v>
                </c:pt>
                <c:pt idx="13">
                  <c:v>0.0016</c:v>
                </c:pt>
                <c:pt idx="14">
                  <c:v>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032510"/>
        <c:axId val="547868413"/>
      </c:lineChart>
      <c:catAx>
        <c:axId val="95903251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7868413"/>
        <c:crosses val="autoZero"/>
        <c:auto val="1"/>
        <c:lblAlgn val="ctr"/>
        <c:lblOffset val="100"/>
        <c:noMultiLvlLbl val="0"/>
      </c:catAx>
      <c:valAx>
        <c:axId val="547868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0325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388888888889"/>
          <c:y val="0.87037037037037"/>
          <c:w val="0.608472222222222"/>
          <c:h val="0.11458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355600</xdr:colOff>
      <xdr:row>18</xdr:row>
      <xdr:rowOff>155575</xdr:rowOff>
    </xdr:from>
    <xdr:to>
      <xdr:col>35</xdr:col>
      <xdr:colOff>441325</xdr:colOff>
      <xdr:row>34</xdr:row>
      <xdr:rowOff>3175</xdr:rowOff>
    </xdr:to>
    <xdr:graphicFrame>
      <xdr:nvGraphicFramePr>
        <xdr:cNvPr id="3" name="图表 2"/>
        <xdr:cNvGraphicFramePr/>
      </xdr:nvGraphicFramePr>
      <xdr:xfrm>
        <a:off x="22053550" y="3413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63500</xdr:colOff>
      <xdr:row>18</xdr:row>
      <xdr:rowOff>155575</xdr:rowOff>
    </xdr:from>
    <xdr:to>
      <xdr:col>41</xdr:col>
      <xdr:colOff>149225</xdr:colOff>
      <xdr:row>33</xdr:row>
      <xdr:rowOff>41275</xdr:rowOff>
    </xdr:to>
    <xdr:graphicFrame>
      <xdr:nvGraphicFramePr>
        <xdr:cNvPr id="4" name="图表 3"/>
        <xdr:cNvGraphicFramePr/>
      </xdr:nvGraphicFramePr>
      <xdr:xfrm>
        <a:off x="25876250" y="3413125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416560</xdr:colOff>
      <xdr:row>12</xdr:row>
      <xdr:rowOff>34925</xdr:rowOff>
    </xdr:from>
    <xdr:to>
      <xdr:col>7</xdr:col>
      <xdr:colOff>626745</xdr:colOff>
      <xdr:row>25</xdr:row>
      <xdr:rowOff>91440</xdr:rowOff>
    </xdr:to>
    <xdr:graphicFrame>
      <xdr:nvGraphicFramePr>
        <xdr:cNvPr id="3" name="图表 2"/>
        <xdr:cNvGraphicFramePr>
          <a:graphicFrameLocks noChangeAspect="1"/>
        </xdr:cNvGraphicFramePr>
      </xdr:nvGraphicFramePr>
      <xdr:xfrm>
        <a:off x="2016760" y="2206625"/>
        <a:ext cx="4763135" cy="2409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 fLocksWithSheet="0"/>
  </xdr:twoCellAnchor>
  <xdr:twoCellAnchor>
    <xdr:from>
      <xdr:col>2</xdr:col>
      <xdr:colOff>0</xdr:colOff>
      <xdr:row>61</xdr:row>
      <xdr:rowOff>0</xdr:rowOff>
    </xdr:from>
    <xdr:to>
      <xdr:col>7</xdr:col>
      <xdr:colOff>19050</xdr:colOff>
      <xdr:row>76</xdr:row>
      <xdr:rowOff>28575</xdr:rowOff>
    </xdr:to>
    <xdr:graphicFrame>
      <xdr:nvGraphicFramePr>
        <xdr:cNvPr id="2" name="图表 1"/>
        <xdr:cNvGraphicFramePr/>
      </xdr:nvGraphicFramePr>
      <xdr:xfrm>
        <a:off x="1600200" y="11039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13</xdr:col>
      <xdr:colOff>723900</xdr:colOff>
      <xdr:row>76</xdr:row>
      <xdr:rowOff>28575</xdr:rowOff>
    </xdr:to>
    <xdr:graphicFrame>
      <xdr:nvGraphicFramePr>
        <xdr:cNvPr id="4" name="图表 3"/>
        <xdr:cNvGraphicFramePr/>
      </xdr:nvGraphicFramePr>
      <xdr:xfrm>
        <a:off x="8077200" y="11039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450215</xdr:colOff>
      <xdr:row>27</xdr:row>
      <xdr:rowOff>90805</xdr:rowOff>
    </xdr:from>
    <xdr:to>
      <xdr:col>22</xdr:col>
      <xdr:colOff>221615</xdr:colOff>
      <xdr:row>42</xdr:row>
      <xdr:rowOff>119380</xdr:rowOff>
    </xdr:to>
    <xdr:graphicFrame>
      <xdr:nvGraphicFramePr>
        <xdr:cNvPr id="5" name="图表 4"/>
        <xdr:cNvGraphicFramePr/>
      </xdr:nvGraphicFramePr>
      <xdr:xfrm>
        <a:off x="14299565" y="49771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76"/>
  <sheetViews>
    <sheetView topLeftCell="AK1" workbookViewId="0">
      <selection activeCell="AS16" sqref="AS16"/>
    </sheetView>
  </sheetViews>
  <sheetFormatPr defaultColWidth="9" defaultRowHeight="14.25"/>
  <cols>
    <col min="1" max="1" width="18.5" customWidth="1"/>
    <col min="2" max="7" width="12.625"/>
    <col min="8" max="9" width="10.375"/>
    <col min="10" max="11" width="9.375"/>
    <col min="12" max="12" width="10.375"/>
    <col min="13" max="13" width="9.375"/>
  </cols>
  <sheetData>
    <row r="1" spans="1:49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 s="4" t="s">
        <v>49</v>
      </c>
      <c r="B2" s="7">
        <v>63449.966</v>
      </c>
      <c r="C2" s="9">
        <v>62005.924</v>
      </c>
      <c r="D2" s="7">
        <v>63719.208</v>
      </c>
      <c r="E2" s="7">
        <v>63965.67</v>
      </c>
      <c r="F2" s="7">
        <v>63492.644</v>
      </c>
      <c r="G2" s="7">
        <v>64322.552</v>
      </c>
      <c r="H2" s="7">
        <v>0.022</v>
      </c>
      <c r="I2" s="7">
        <v>0.031</v>
      </c>
      <c r="J2" s="7">
        <v>0.04</v>
      </c>
      <c r="K2" s="7">
        <v>0.021</v>
      </c>
      <c r="L2" s="7">
        <v>0.104</v>
      </c>
      <c r="M2" s="7">
        <v>0.006</v>
      </c>
      <c r="N2">
        <v>0</v>
      </c>
      <c r="O2">
        <v>0</v>
      </c>
      <c r="P2">
        <v>0.037</v>
      </c>
      <c r="Q2">
        <v>0.02</v>
      </c>
      <c r="R2">
        <v>0.05</v>
      </c>
      <c r="S2">
        <v>0</v>
      </c>
      <c r="T2">
        <v>0.8</v>
      </c>
      <c r="U2">
        <v>0</v>
      </c>
      <c r="V2">
        <v>0.407</v>
      </c>
      <c r="W2">
        <v>0.42</v>
      </c>
      <c r="X2">
        <v>0.75</v>
      </c>
      <c r="Y2">
        <v>0.54</v>
      </c>
      <c r="Z2">
        <v>0.84</v>
      </c>
      <c r="AA2">
        <v>0.03</v>
      </c>
      <c r="AB2">
        <v>0</v>
      </c>
      <c r="AC2">
        <v>0.16</v>
      </c>
      <c r="AD2">
        <v>0.65</v>
      </c>
      <c r="AE2">
        <v>0.12</v>
      </c>
      <c r="AF2">
        <v>0.86</v>
      </c>
      <c r="AG2">
        <v>0.152</v>
      </c>
      <c r="AH2">
        <v>0.63</v>
      </c>
      <c r="AI2">
        <v>0</v>
      </c>
      <c r="AJ2">
        <v>0.85</v>
      </c>
      <c r="AK2">
        <v>0.34</v>
      </c>
      <c r="AL2">
        <v>0.64</v>
      </c>
      <c r="AM2">
        <v>0</v>
      </c>
      <c r="AN2">
        <v>0.222</v>
      </c>
      <c r="AO2">
        <v>0.02</v>
      </c>
      <c r="AP2">
        <v>0</v>
      </c>
      <c r="AQ2">
        <v>0</v>
      </c>
      <c r="AR2">
        <v>1</v>
      </c>
      <c r="AS2">
        <v>0.136</v>
      </c>
      <c r="AT2">
        <v>0.556</v>
      </c>
      <c r="AU2">
        <v>0.32</v>
      </c>
      <c r="AV2">
        <v>0.95</v>
      </c>
      <c r="AW2">
        <v>0</v>
      </c>
    </row>
    <row r="3" spans="1:49">
      <c r="A3" s="4" t="s">
        <v>49</v>
      </c>
      <c r="B3" s="7">
        <v>63424.209</v>
      </c>
      <c r="C3" s="9">
        <v>62005.924</v>
      </c>
      <c r="D3" s="7">
        <v>63832.393</v>
      </c>
      <c r="E3" s="7">
        <v>63932.554</v>
      </c>
      <c r="F3" s="7">
        <v>63492.644</v>
      </c>
      <c r="G3" s="7">
        <v>64307.918</v>
      </c>
      <c r="H3" s="7">
        <v>0.02</v>
      </c>
      <c r="I3" s="7">
        <v>0.026</v>
      </c>
      <c r="J3" s="7">
        <v>0.04</v>
      </c>
      <c r="K3" s="7">
        <v>0.013</v>
      </c>
      <c r="L3" s="7">
        <v>0.101</v>
      </c>
      <c r="M3" s="7">
        <v>0.005</v>
      </c>
      <c r="N3">
        <v>0</v>
      </c>
      <c r="O3">
        <v>0</v>
      </c>
      <c r="P3">
        <v>0.042</v>
      </c>
      <c r="Q3">
        <v>0.02</v>
      </c>
      <c r="R3">
        <v>0.05</v>
      </c>
      <c r="S3">
        <v>0</v>
      </c>
      <c r="T3">
        <v>0.8</v>
      </c>
      <c r="U3">
        <v>0</v>
      </c>
      <c r="V3">
        <v>0.375</v>
      </c>
      <c r="W3">
        <v>0.6</v>
      </c>
      <c r="X3">
        <v>0.75</v>
      </c>
      <c r="Y3">
        <v>0.44</v>
      </c>
      <c r="Z3">
        <v>0.84</v>
      </c>
      <c r="AA3">
        <v>0.03</v>
      </c>
      <c r="AB3">
        <v>0</v>
      </c>
      <c r="AC3">
        <v>0.16</v>
      </c>
      <c r="AD3">
        <v>0.7</v>
      </c>
      <c r="AE3">
        <v>0.08</v>
      </c>
      <c r="AF3">
        <v>0.92</v>
      </c>
      <c r="AG3">
        <v>0.061</v>
      </c>
      <c r="AH3">
        <v>0.542</v>
      </c>
      <c r="AI3">
        <v>0</v>
      </c>
      <c r="AJ3">
        <v>0.85</v>
      </c>
      <c r="AK3">
        <v>0.18</v>
      </c>
      <c r="AL3">
        <v>0.62</v>
      </c>
      <c r="AM3">
        <v>0</v>
      </c>
      <c r="AN3">
        <v>0.167</v>
      </c>
      <c r="AO3">
        <v>0</v>
      </c>
      <c r="AP3">
        <v>0</v>
      </c>
      <c r="AQ3">
        <v>0</v>
      </c>
      <c r="AR3">
        <v>1</v>
      </c>
      <c r="AS3">
        <v>0.091</v>
      </c>
      <c r="AT3">
        <v>0.542</v>
      </c>
      <c r="AU3">
        <v>0.52</v>
      </c>
      <c r="AV3">
        <v>0.9</v>
      </c>
      <c r="AW3">
        <v>0</v>
      </c>
    </row>
    <row r="4" spans="1:49">
      <c r="A4" s="4" t="s">
        <v>49</v>
      </c>
      <c r="B4" s="7">
        <v>63419.812</v>
      </c>
      <c r="C4" s="9">
        <v>62005.924</v>
      </c>
      <c r="D4" s="7">
        <v>63765.273</v>
      </c>
      <c r="E4" s="7">
        <v>63934.756</v>
      </c>
      <c r="F4" s="7">
        <v>63492.644</v>
      </c>
      <c r="G4" s="7">
        <v>64355.904</v>
      </c>
      <c r="H4" s="7">
        <v>0.025</v>
      </c>
      <c r="I4" s="7">
        <v>0.041</v>
      </c>
      <c r="J4" s="7">
        <v>0.049</v>
      </c>
      <c r="K4" s="7">
        <v>0.021</v>
      </c>
      <c r="L4" s="7">
        <v>0.109</v>
      </c>
      <c r="M4" s="7">
        <v>0.006</v>
      </c>
      <c r="N4">
        <v>0</v>
      </c>
      <c r="O4">
        <v>0</v>
      </c>
      <c r="P4">
        <v>0.074</v>
      </c>
      <c r="Q4">
        <v>0.02</v>
      </c>
      <c r="R4">
        <v>0.05</v>
      </c>
      <c r="S4">
        <v>0</v>
      </c>
      <c r="T4">
        <v>0.82</v>
      </c>
      <c r="U4">
        <v>0</v>
      </c>
      <c r="V4">
        <v>0.444</v>
      </c>
      <c r="W4">
        <v>0.74</v>
      </c>
      <c r="X4">
        <v>0.75</v>
      </c>
      <c r="Y4">
        <v>0.52</v>
      </c>
      <c r="Z4">
        <v>0.76</v>
      </c>
      <c r="AA4">
        <v>0.03</v>
      </c>
      <c r="AB4">
        <v>0</v>
      </c>
      <c r="AC4">
        <v>0.22</v>
      </c>
      <c r="AD4">
        <v>0.55</v>
      </c>
      <c r="AE4">
        <v>0.08</v>
      </c>
      <c r="AF4">
        <v>0.92</v>
      </c>
      <c r="AG4">
        <v>0.015</v>
      </c>
      <c r="AH4">
        <v>0.519</v>
      </c>
      <c r="AI4">
        <v>0</v>
      </c>
      <c r="AJ4">
        <v>0.85</v>
      </c>
      <c r="AK4">
        <v>0.22</v>
      </c>
      <c r="AL4">
        <v>0.58</v>
      </c>
      <c r="AM4">
        <v>0</v>
      </c>
      <c r="AN4">
        <v>0.111</v>
      </c>
      <c r="AO4">
        <v>0.02</v>
      </c>
      <c r="AP4">
        <v>0</v>
      </c>
      <c r="AQ4">
        <v>0</v>
      </c>
      <c r="AR4">
        <v>1</v>
      </c>
      <c r="AS4">
        <v>0.091</v>
      </c>
      <c r="AT4">
        <v>0.667</v>
      </c>
      <c r="AU4">
        <v>0.6</v>
      </c>
      <c r="AV4">
        <v>0.95</v>
      </c>
      <c r="AW4">
        <v>0</v>
      </c>
    </row>
    <row r="5" spans="1:49">
      <c r="A5" s="4" t="s">
        <v>49</v>
      </c>
      <c r="B5" s="7">
        <v>63436.671</v>
      </c>
      <c r="C5" s="9">
        <v>62005.924</v>
      </c>
      <c r="D5" s="7">
        <v>63708.384</v>
      </c>
      <c r="E5" s="7">
        <v>63902.286</v>
      </c>
      <c r="F5" s="7">
        <v>63492.644</v>
      </c>
      <c r="G5" s="7">
        <v>64311.925</v>
      </c>
      <c r="H5" s="7">
        <v>0.024</v>
      </c>
      <c r="I5" s="7">
        <v>0.04</v>
      </c>
      <c r="J5" s="7">
        <v>0.045</v>
      </c>
      <c r="K5" s="7">
        <v>0.019</v>
      </c>
      <c r="L5" s="7">
        <v>0.109</v>
      </c>
      <c r="M5" s="7">
        <v>0.006</v>
      </c>
      <c r="N5">
        <v>0</v>
      </c>
      <c r="O5">
        <v>0</v>
      </c>
      <c r="P5">
        <v>0.037</v>
      </c>
      <c r="Q5">
        <v>0.06</v>
      </c>
      <c r="R5">
        <v>0.05</v>
      </c>
      <c r="S5">
        <v>0</v>
      </c>
      <c r="T5">
        <v>0.78</v>
      </c>
      <c r="U5">
        <v>0</v>
      </c>
      <c r="V5">
        <v>0.444</v>
      </c>
      <c r="W5">
        <v>0.76</v>
      </c>
      <c r="X5">
        <v>0.75</v>
      </c>
      <c r="Y5">
        <v>0.42</v>
      </c>
      <c r="Z5">
        <v>0.8</v>
      </c>
      <c r="AA5">
        <v>0.03</v>
      </c>
      <c r="AB5">
        <v>0</v>
      </c>
      <c r="AC5">
        <v>0.22</v>
      </c>
      <c r="AD5">
        <v>0.65</v>
      </c>
      <c r="AE5">
        <v>0.14</v>
      </c>
      <c r="AF5">
        <v>0.88</v>
      </c>
      <c r="AG5">
        <v>0.03</v>
      </c>
      <c r="AH5">
        <v>0.296</v>
      </c>
      <c r="AI5">
        <v>0</v>
      </c>
      <c r="AJ5">
        <v>0.85</v>
      </c>
      <c r="AK5">
        <v>0.2</v>
      </c>
      <c r="AL5">
        <v>0.62</v>
      </c>
      <c r="AM5">
        <v>0</v>
      </c>
      <c r="AN5">
        <v>0.148</v>
      </c>
      <c r="AO5">
        <v>0</v>
      </c>
      <c r="AP5">
        <v>0</v>
      </c>
      <c r="AQ5">
        <v>0</v>
      </c>
      <c r="AR5">
        <v>1</v>
      </c>
      <c r="AS5">
        <v>0.197</v>
      </c>
      <c r="AT5">
        <v>0.63</v>
      </c>
      <c r="AU5">
        <v>0.58</v>
      </c>
      <c r="AV5">
        <v>1</v>
      </c>
      <c r="AW5">
        <v>0</v>
      </c>
    </row>
    <row r="6" spans="1:49">
      <c r="A6" s="4" t="s">
        <v>49</v>
      </c>
      <c r="B6" s="7">
        <v>63372.363</v>
      </c>
      <c r="C6" s="9">
        <v>62006.126</v>
      </c>
      <c r="D6" s="7">
        <v>63713.827</v>
      </c>
      <c r="E6" s="7">
        <v>63971.862</v>
      </c>
      <c r="F6" s="7">
        <v>63492.644</v>
      </c>
      <c r="G6" s="7">
        <v>64302.76</v>
      </c>
      <c r="H6" s="7">
        <v>0.024</v>
      </c>
      <c r="I6" s="7">
        <v>0.037</v>
      </c>
      <c r="J6" s="7">
        <v>0.046</v>
      </c>
      <c r="K6" s="7">
        <v>0.041</v>
      </c>
      <c r="L6" s="7">
        <v>0.107</v>
      </c>
      <c r="M6" s="7">
        <v>0.006</v>
      </c>
      <c r="N6">
        <v>0</v>
      </c>
      <c r="O6">
        <v>0</v>
      </c>
      <c r="P6">
        <v>0.04</v>
      </c>
      <c r="Q6">
        <v>0.04</v>
      </c>
      <c r="R6">
        <v>0</v>
      </c>
      <c r="S6">
        <v>0</v>
      </c>
      <c r="T6">
        <v>0.82</v>
      </c>
      <c r="U6">
        <v>0</v>
      </c>
      <c r="V6">
        <v>0.32</v>
      </c>
      <c r="W6">
        <v>0.34</v>
      </c>
      <c r="X6">
        <v>0.75</v>
      </c>
      <c r="Y6">
        <v>0.5</v>
      </c>
      <c r="Z6">
        <v>0.76</v>
      </c>
      <c r="AA6">
        <v>0.03</v>
      </c>
      <c r="AB6">
        <v>0</v>
      </c>
      <c r="AC6">
        <v>0.08</v>
      </c>
      <c r="AD6">
        <v>0.65</v>
      </c>
      <c r="AE6">
        <v>0.08</v>
      </c>
      <c r="AF6">
        <v>0.72</v>
      </c>
      <c r="AG6">
        <v>0.182</v>
      </c>
      <c r="AH6">
        <v>0.64</v>
      </c>
      <c r="AI6">
        <v>0</v>
      </c>
      <c r="AJ6">
        <v>0.95</v>
      </c>
      <c r="AK6">
        <v>0.36</v>
      </c>
      <c r="AL6">
        <v>0.62</v>
      </c>
      <c r="AM6">
        <v>0</v>
      </c>
      <c r="AN6">
        <v>0.16</v>
      </c>
      <c r="AO6">
        <v>0</v>
      </c>
      <c r="AP6">
        <v>0</v>
      </c>
      <c r="AQ6">
        <v>0.02</v>
      </c>
      <c r="AR6">
        <v>1</v>
      </c>
      <c r="AS6">
        <v>0.152</v>
      </c>
      <c r="AT6">
        <v>0.64</v>
      </c>
      <c r="AU6">
        <v>0.26</v>
      </c>
      <c r="AV6">
        <v>0.95</v>
      </c>
      <c r="AW6">
        <v>0</v>
      </c>
    </row>
    <row r="7" spans="1:13">
      <c r="A7" s="4"/>
      <c r="B7" s="7"/>
      <c r="C7" s="9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4"/>
      <c r="B8" s="7"/>
      <c r="C8" s="9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4"/>
      <c r="B9" s="7"/>
      <c r="C9" s="9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4"/>
      <c r="B10" s="7"/>
      <c r="C10" s="9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4"/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4"/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4"/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4"/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4"/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4"/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2:13"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4"/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4"/>
      <c r="B19" s="7"/>
      <c r="C19" s="9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4"/>
      <c r="B20" s="7"/>
      <c r="C20" s="9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4"/>
      <c r="B21" s="7"/>
      <c r="C21" s="9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4"/>
      <c r="B22" s="7"/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4"/>
      <c r="B23" s="7"/>
      <c r="C23" s="9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4"/>
      <c r="B24" s="7"/>
      <c r="C24" s="9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4"/>
      <c r="B25" s="7"/>
      <c r="C25" s="9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4"/>
      <c r="B26" s="7"/>
      <c r="C26" s="9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4"/>
      <c r="B27" s="7"/>
      <c r="C27" s="9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4"/>
      <c r="B28" s="7"/>
      <c r="C28" s="9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4"/>
      <c r="B29" s="7"/>
      <c r="C29" s="9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A30" s="4"/>
      <c r="B30" s="7"/>
      <c r="C30" s="9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A31" s="4"/>
      <c r="B31" s="7"/>
      <c r="C31" s="9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>
      <c r="A32" s="4"/>
      <c r="B32" s="7"/>
      <c r="C32" s="9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>
      <c r="A33" s="4"/>
      <c r="B33" s="7"/>
      <c r="C33" s="9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2:13">
      <c r="B34" s="7"/>
      <c r="C34" s="9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2:13">
      <c r="B35" s="7"/>
      <c r="C35" s="9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2:13">
      <c r="B36" s="7"/>
      <c r="C36" s="9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2:13">
      <c r="B37" s="7"/>
      <c r="C37" s="9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2:13">
      <c r="B38" s="7"/>
      <c r="C38" s="9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2:13">
      <c r="B39" s="7"/>
      <c r="C39" s="9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2:13">
      <c r="B40" s="7"/>
      <c r="C40" s="9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2:13">
      <c r="B41" s="7"/>
      <c r="C41" s="9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2:13">
      <c r="B42" s="7"/>
      <c r="C42" s="9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2:13">
      <c r="B43" s="7"/>
      <c r="C43" s="9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2:13">
      <c r="B44" s="7"/>
      <c r="C44" s="9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2:13">
      <c r="B45" s="7"/>
      <c r="C45" s="9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2:13">
      <c r="B46" s="7"/>
      <c r="C46" s="9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2:13">
      <c r="B47" s="7"/>
      <c r="C47" s="9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2:13">
      <c r="B48" s="7"/>
      <c r="C48" s="9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2:13">
      <c r="B49" s="7"/>
      <c r="C49" s="9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2:13">
      <c r="B50" s="7"/>
      <c r="C50" s="9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2:13">
      <c r="B51" s="7"/>
      <c r="C51" s="9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2:13">
      <c r="B52" s="7"/>
      <c r="C52" s="9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13">
      <c r="B53" s="7"/>
      <c r="C53" s="9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2:13">
      <c r="B54" s="7"/>
      <c r="C54" s="9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2:13">
      <c r="B55" s="7"/>
      <c r="C55" s="9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2:13">
      <c r="B56" s="7"/>
      <c r="C56" s="9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2:13">
      <c r="B57" s="7"/>
      <c r="C57" s="9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2:13">
      <c r="B58" s="7"/>
      <c r="C58" s="9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2:13">
      <c r="B59" s="7"/>
      <c r="C59" s="9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2:13">
      <c r="B60" s="7"/>
      <c r="C60" s="9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2:13">
      <c r="B61" s="7"/>
      <c r="C61" s="9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>
      <c r="B62" s="7"/>
      <c r="C62" s="9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2:13">
      <c r="B63" s="7"/>
      <c r="C63" s="9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2:13">
      <c r="B64" s="7"/>
      <c r="C64" s="9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2:13">
      <c r="B65" s="7"/>
      <c r="C65" s="9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2:13">
      <c r="B66" s="7"/>
      <c r="C66" s="9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2:13">
      <c r="B67" s="7"/>
      <c r="C67" s="9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2:13">
      <c r="B68" s="7"/>
      <c r="C68" s="9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2:13">
      <c r="B69" s="7"/>
      <c r="C69" s="9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2:13">
      <c r="B70" s="7"/>
      <c r="C70" s="9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2:13">
      <c r="B71" s="7"/>
      <c r="C71" s="9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2:13">
      <c r="B72" s="7"/>
      <c r="C72" s="9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2:13">
      <c r="B73" s="7"/>
      <c r="C73" s="9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2:13">
      <c r="B74" s="7"/>
      <c r="C74" s="9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2:13">
      <c r="B75" s="7"/>
      <c r="C75" s="9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2:13">
      <c r="B76" s="7"/>
      <c r="C76" s="9"/>
      <c r="D76" s="7"/>
      <c r="E76" s="7"/>
      <c r="F76" s="7"/>
      <c r="G76" s="7"/>
      <c r="H76" s="7"/>
      <c r="I76" s="7"/>
      <c r="J76" s="7"/>
      <c r="K76" s="7"/>
      <c r="L76" s="7"/>
      <c r="M76" s="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76"/>
  <sheetViews>
    <sheetView topLeftCell="J19" workbookViewId="0">
      <selection activeCell="J57" sqref="J57:M61"/>
    </sheetView>
  </sheetViews>
  <sheetFormatPr defaultColWidth="9" defaultRowHeight="14.25"/>
  <cols>
    <col min="1" max="1" width="12.5" customWidth="1"/>
    <col min="2" max="7" width="12.625"/>
    <col min="8" max="9" width="10.375"/>
    <col min="10" max="11" width="9.375"/>
    <col min="12" max="12" width="10.375"/>
    <col min="13" max="13" width="9.375"/>
    <col min="15" max="15" width="4.875" customWidth="1"/>
    <col min="16" max="21" width="10.375" customWidth="1"/>
    <col min="22" max="22" width="9.625"/>
    <col min="23" max="23" width="8.75" customWidth="1"/>
    <col min="24" max="27" width="9.625" customWidth="1"/>
    <col min="28" max="28" width="4.25" customWidth="1"/>
    <col min="35" max="35" width="4.875" customWidth="1"/>
  </cols>
  <sheetData>
    <row r="1" spans="1:41">
      <c r="A1" s="4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s="5"/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50</v>
      </c>
      <c r="W1" s="5" t="s">
        <v>51</v>
      </c>
      <c r="X1" s="5" t="s">
        <v>52</v>
      </c>
      <c r="Y1" s="5" t="s">
        <v>53</v>
      </c>
      <c r="Z1" s="5" t="s">
        <v>54</v>
      </c>
      <c r="AA1" s="5" t="s">
        <v>55</v>
      </c>
      <c r="AB1" s="5"/>
      <c r="AC1" s="5" t="s">
        <v>50</v>
      </c>
      <c r="AD1" s="5" t="s">
        <v>51</v>
      </c>
      <c r="AE1" s="5" t="s">
        <v>56</v>
      </c>
      <c r="AF1" s="5" t="s">
        <v>53</v>
      </c>
      <c r="AG1" s="5" t="s">
        <v>54</v>
      </c>
      <c r="AH1" s="5" t="s">
        <v>57</v>
      </c>
      <c r="AJ1" s="5" t="s">
        <v>50</v>
      </c>
      <c r="AK1" s="5" t="s">
        <v>51</v>
      </c>
      <c r="AL1" s="5" t="s">
        <v>56</v>
      </c>
      <c r="AM1" s="5" t="s">
        <v>53</v>
      </c>
      <c r="AN1" s="5" t="s">
        <v>54</v>
      </c>
      <c r="AO1" s="5" t="s">
        <v>57</v>
      </c>
    </row>
    <row r="2" spans="1:41">
      <c r="A2" s="4" t="s">
        <v>58</v>
      </c>
      <c r="B2" s="9">
        <v>924.304</v>
      </c>
      <c r="C2" s="7">
        <v>1157.87</v>
      </c>
      <c r="D2" s="7">
        <v>1148.073</v>
      </c>
      <c r="E2" s="7">
        <v>1197.406</v>
      </c>
      <c r="F2" s="7">
        <v>1147.47</v>
      </c>
      <c r="G2" s="7">
        <v>1218.116</v>
      </c>
      <c r="H2" s="7">
        <v>0.114</v>
      </c>
      <c r="I2" s="7">
        <v>0.066</v>
      </c>
      <c r="J2" s="7">
        <v>0.034</v>
      </c>
      <c r="K2" s="7">
        <v>0.013</v>
      </c>
      <c r="L2" s="7">
        <v>0.034</v>
      </c>
      <c r="M2" s="7">
        <v>0.006</v>
      </c>
      <c r="N2" s="5"/>
      <c r="O2" s="5" t="s">
        <v>59</v>
      </c>
      <c r="P2" s="10">
        <f>AVERAGE(B2:B6)</f>
        <v>944.5994</v>
      </c>
      <c r="Q2" s="10">
        <f t="shared" ref="Q2:AA2" si="0">AVERAGE(C2:C6)</f>
        <v>1203.5384</v>
      </c>
      <c r="R2" s="10">
        <f t="shared" si="0"/>
        <v>1167.367</v>
      </c>
      <c r="S2" s="10">
        <f t="shared" si="0"/>
        <v>1223.4606</v>
      </c>
      <c r="T2" s="10">
        <f t="shared" si="0"/>
        <v>1167.6332</v>
      </c>
      <c r="U2" s="10">
        <f t="shared" si="0"/>
        <v>1237.7576</v>
      </c>
      <c r="V2" s="12">
        <f t="shared" si="0"/>
        <v>0.1212</v>
      </c>
      <c r="W2" s="12">
        <f t="shared" si="0"/>
        <v>0.0482</v>
      </c>
      <c r="X2" s="12">
        <f t="shared" si="0"/>
        <v>0.0388</v>
      </c>
      <c r="Y2" s="12">
        <f t="shared" si="0"/>
        <v>0.013</v>
      </c>
      <c r="Z2" s="12">
        <f t="shared" si="0"/>
        <v>0.0316</v>
      </c>
      <c r="AA2" s="12">
        <f t="shared" si="0"/>
        <v>0.0104</v>
      </c>
      <c r="AB2" s="5" t="s">
        <v>59</v>
      </c>
      <c r="AC2" s="17">
        <f t="shared" ref="AC2:AH2" si="1">(P2-$P2)/$P2</f>
        <v>0</v>
      </c>
      <c r="AD2" s="17">
        <f t="shared" si="1"/>
        <v>0.274125729912596</v>
      </c>
      <c r="AE2" s="17">
        <f t="shared" si="1"/>
        <v>0.235832883230711</v>
      </c>
      <c r="AF2" s="17">
        <f t="shared" si="1"/>
        <v>0.295216363677555</v>
      </c>
      <c r="AG2" s="17">
        <f t="shared" si="1"/>
        <v>0.236114695817084</v>
      </c>
      <c r="AH2" s="17">
        <f t="shared" si="1"/>
        <v>0.310351880384425</v>
      </c>
      <c r="AI2" s="5" t="s">
        <v>59</v>
      </c>
      <c r="AJ2" s="17">
        <f>($V2-V2)/MAX($V2,V2)</f>
        <v>0</v>
      </c>
      <c r="AK2" s="17">
        <f>($V2-W2)/MAX($V2,W2)</f>
        <v>0.602310231023102</v>
      </c>
      <c r="AL2" s="17">
        <f t="shared" ref="AJ2:AO2" si="2">($V2-X2)/MAX($V2,X2)</f>
        <v>0.67986798679868</v>
      </c>
      <c r="AM2" s="17">
        <f t="shared" si="2"/>
        <v>0.892739273927393</v>
      </c>
      <c r="AN2" s="17">
        <f t="shared" si="2"/>
        <v>0.739273927392739</v>
      </c>
      <c r="AO2" s="17">
        <f t="shared" si="2"/>
        <v>0.914191419141914</v>
      </c>
    </row>
    <row r="3" spans="1:41">
      <c r="A3" s="4" t="s">
        <v>58</v>
      </c>
      <c r="B3" s="9">
        <v>797.942</v>
      </c>
      <c r="C3" s="7">
        <v>1059.858</v>
      </c>
      <c r="D3" s="7">
        <v>1018.071</v>
      </c>
      <c r="E3" s="7">
        <v>1057.895</v>
      </c>
      <c r="F3" s="7">
        <v>1021.933</v>
      </c>
      <c r="G3" s="7">
        <v>1083.068</v>
      </c>
      <c r="H3" s="7">
        <v>0.132</v>
      </c>
      <c r="I3" s="7">
        <v>0.049</v>
      </c>
      <c r="J3" s="7">
        <v>0.04</v>
      </c>
      <c r="K3" s="7">
        <v>0.012</v>
      </c>
      <c r="L3" s="7">
        <v>0.039</v>
      </c>
      <c r="M3" s="7">
        <v>0.002</v>
      </c>
      <c r="N3" s="5"/>
      <c r="O3" s="5" t="s">
        <v>60</v>
      </c>
      <c r="P3" s="10">
        <f>AVERAGE(B7:B11)</f>
        <v>1363.3176</v>
      </c>
      <c r="Q3" s="10">
        <f t="shared" ref="Q3:AA3" si="3">AVERAGE(C7:C11)</f>
        <v>1419.6964</v>
      </c>
      <c r="R3" s="10">
        <f t="shared" si="3"/>
        <v>1357.1992</v>
      </c>
      <c r="S3" s="10">
        <f t="shared" si="3"/>
        <v>1506.437</v>
      </c>
      <c r="T3" s="10">
        <f t="shared" si="3"/>
        <v>1349.723</v>
      </c>
      <c r="U3" s="10">
        <f t="shared" si="3"/>
        <v>1460.0732</v>
      </c>
      <c r="V3" s="12">
        <f t="shared" si="3"/>
        <v>0.0532</v>
      </c>
      <c r="W3" s="12">
        <f t="shared" si="3"/>
        <v>0.06</v>
      </c>
      <c r="X3" s="12">
        <f t="shared" si="3"/>
        <v>0.048</v>
      </c>
      <c r="Y3" s="12">
        <f t="shared" si="3"/>
        <v>0.0166</v>
      </c>
      <c r="Z3" s="12">
        <f t="shared" si="3"/>
        <v>0.0532</v>
      </c>
      <c r="AA3" s="12">
        <f t="shared" si="3"/>
        <v>0.0194</v>
      </c>
      <c r="AB3" s="5" t="s">
        <v>60</v>
      </c>
      <c r="AC3" s="17">
        <f t="shared" ref="AC3:AH3" si="4">(P3-$P3)/$P3</f>
        <v>0</v>
      </c>
      <c r="AD3" s="17">
        <f t="shared" si="4"/>
        <v>0.041354120272488</v>
      </c>
      <c r="AE3" s="17">
        <f t="shared" si="4"/>
        <v>-0.00448787575250262</v>
      </c>
      <c r="AF3" s="17">
        <f t="shared" si="4"/>
        <v>0.104978766503124</v>
      </c>
      <c r="AG3" s="17">
        <f t="shared" si="4"/>
        <v>-0.00997170431893502</v>
      </c>
      <c r="AH3" s="17">
        <f t="shared" si="4"/>
        <v>0.0709706967767452</v>
      </c>
      <c r="AI3" s="5" t="s">
        <v>60</v>
      </c>
      <c r="AJ3" s="17">
        <f t="shared" ref="AJ3:AO3" si="5">($V3-V3)/MAX($V3,V3)</f>
        <v>0</v>
      </c>
      <c r="AK3" s="17">
        <f t="shared" si="5"/>
        <v>-0.113333333333333</v>
      </c>
      <c r="AL3" s="17">
        <f t="shared" si="5"/>
        <v>0.0977443609022555</v>
      </c>
      <c r="AM3" s="17">
        <f t="shared" si="5"/>
        <v>0.68796992481203</v>
      </c>
      <c r="AN3" s="17">
        <f t="shared" si="5"/>
        <v>0</v>
      </c>
      <c r="AO3" s="17">
        <f t="shared" si="5"/>
        <v>0.635338345864662</v>
      </c>
    </row>
    <row r="4" spans="1:41">
      <c r="A4" s="4" t="s">
        <v>58</v>
      </c>
      <c r="B4" s="9">
        <v>924.304</v>
      </c>
      <c r="C4" s="7">
        <v>1171.85</v>
      </c>
      <c r="D4" s="7">
        <v>1146.692</v>
      </c>
      <c r="E4" s="7">
        <v>1207.653</v>
      </c>
      <c r="F4" s="7">
        <v>1147.47</v>
      </c>
      <c r="G4" s="7">
        <v>1220.621</v>
      </c>
      <c r="H4" s="7">
        <v>0.121</v>
      </c>
      <c r="I4" s="7">
        <v>0.037</v>
      </c>
      <c r="J4" s="7">
        <v>0.043</v>
      </c>
      <c r="K4" s="7">
        <v>0.01</v>
      </c>
      <c r="L4" s="7">
        <v>0.022</v>
      </c>
      <c r="M4" s="7">
        <v>0.004</v>
      </c>
      <c r="N4" s="5"/>
      <c r="O4" s="5" t="s">
        <v>61</v>
      </c>
      <c r="P4" s="10">
        <f>AVERAGE(B12:B16)</f>
        <v>9886.1214</v>
      </c>
      <c r="Q4" s="10">
        <f t="shared" ref="Q4:AA4" si="6">AVERAGE(C12:C16)</f>
        <v>9618.1552</v>
      </c>
      <c r="R4" s="10">
        <f t="shared" si="6"/>
        <v>10146.2548</v>
      </c>
      <c r="S4" s="10">
        <f t="shared" si="6"/>
        <v>10502.827</v>
      </c>
      <c r="T4" s="10">
        <f t="shared" si="6"/>
        <v>9809.4504</v>
      </c>
      <c r="U4" s="10">
        <f t="shared" si="6"/>
        <v>10338.9524</v>
      </c>
      <c r="V4" s="12">
        <f t="shared" si="6"/>
        <v>0.09</v>
      </c>
      <c r="W4" s="12">
        <f t="shared" si="6"/>
        <v>0.0578</v>
      </c>
      <c r="X4" s="12">
        <f t="shared" si="6"/>
        <v>0.0708</v>
      </c>
      <c r="Y4" s="12">
        <f t="shared" si="6"/>
        <v>0.062</v>
      </c>
      <c r="Z4" s="12">
        <f t="shared" si="6"/>
        <v>0.0796</v>
      </c>
      <c r="AA4" s="12">
        <f t="shared" si="6"/>
        <v>0.065</v>
      </c>
      <c r="AB4" s="5" t="s">
        <v>61</v>
      </c>
      <c r="AC4" s="17">
        <f t="shared" ref="AC4:AH4" si="7">(P4-$P4)/$P4</f>
        <v>0</v>
      </c>
      <c r="AD4" s="17">
        <f t="shared" si="7"/>
        <v>-0.0271052912621527</v>
      </c>
      <c r="AE4" s="17">
        <f t="shared" si="7"/>
        <v>0.0263129886307082</v>
      </c>
      <c r="AF4" s="17">
        <f t="shared" si="7"/>
        <v>0.0623809454737225</v>
      </c>
      <c r="AG4" s="17">
        <f t="shared" si="7"/>
        <v>-0.00775541760998406</v>
      </c>
      <c r="AH4" s="17">
        <f t="shared" si="7"/>
        <v>0.0458047177126512</v>
      </c>
      <c r="AI4" s="5" t="s">
        <v>61</v>
      </c>
      <c r="AJ4" s="17">
        <f t="shared" ref="AJ4:AO4" si="8">($V4-V4)/MAX($V4,V4)</f>
        <v>0</v>
      </c>
      <c r="AK4" s="17">
        <f t="shared" si="8"/>
        <v>0.357777777777778</v>
      </c>
      <c r="AL4" s="17">
        <f t="shared" si="8"/>
        <v>0.213333333333333</v>
      </c>
      <c r="AM4" s="17">
        <f t="shared" si="8"/>
        <v>0.311111111111111</v>
      </c>
      <c r="AN4" s="17">
        <f t="shared" si="8"/>
        <v>0.115555555555555</v>
      </c>
      <c r="AO4" s="17">
        <f t="shared" si="8"/>
        <v>0.277777777777778</v>
      </c>
    </row>
    <row r="5" spans="1:41">
      <c r="A5" s="4" t="s">
        <v>58</v>
      </c>
      <c r="B5" s="9">
        <v>1172.014</v>
      </c>
      <c r="C5" s="7">
        <v>1457.086</v>
      </c>
      <c r="D5" s="7">
        <v>1423.119</v>
      </c>
      <c r="E5" s="7">
        <v>1481.528</v>
      </c>
      <c r="F5" s="7">
        <v>1393.564</v>
      </c>
      <c r="G5" s="7">
        <v>1477.624</v>
      </c>
      <c r="H5" s="7">
        <v>0.109</v>
      </c>
      <c r="I5" s="7">
        <v>0.043</v>
      </c>
      <c r="J5" s="7">
        <v>0.031</v>
      </c>
      <c r="K5" s="7">
        <v>0.008</v>
      </c>
      <c r="L5" s="7">
        <v>0.02</v>
      </c>
      <c r="M5" s="7">
        <v>0.018</v>
      </c>
      <c r="N5" s="5"/>
      <c r="O5" s="5" t="s">
        <v>62</v>
      </c>
      <c r="P5" s="10">
        <f>AVERAGE(B17:B21)</f>
        <v>279482.1522</v>
      </c>
      <c r="Q5" s="10">
        <f t="shared" ref="Q5:AA5" si="9">AVERAGE(C17:C21)</f>
        <v>283636.7918</v>
      </c>
      <c r="R5" s="10">
        <f t="shared" si="9"/>
        <v>284532.9604</v>
      </c>
      <c r="S5" s="10">
        <f t="shared" si="9"/>
        <v>290244.0002</v>
      </c>
      <c r="T5" s="10">
        <f t="shared" si="9"/>
        <v>271648.1114</v>
      </c>
      <c r="U5" s="10">
        <f t="shared" si="9"/>
        <v>293387.815</v>
      </c>
      <c r="V5" s="12">
        <f t="shared" si="9"/>
        <v>0.057</v>
      </c>
      <c r="W5" s="12">
        <f t="shared" si="9"/>
        <v>0.0186</v>
      </c>
      <c r="X5" s="12">
        <f t="shared" si="9"/>
        <v>0.021</v>
      </c>
      <c r="Y5" s="12">
        <f t="shared" si="9"/>
        <v>0.0092</v>
      </c>
      <c r="Z5" s="12">
        <f t="shared" si="9"/>
        <v>0.0338</v>
      </c>
      <c r="AA5" s="12">
        <f t="shared" si="9"/>
        <v>0.0026</v>
      </c>
      <c r="AB5" s="5" t="s">
        <v>62</v>
      </c>
      <c r="AC5" s="17">
        <f t="shared" ref="AC5:AH5" si="10">(P5-$P5)/$P5</f>
        <v>0</v>
      </c>
      <c r="AD5" s="17">
        <f t="shared" si="10"/>
        <v>0.0148654916505253</v>
      </c>
      <c r="AE5" s="17">
        <f t="shared" si="10"/>
        <v>0.0180720241355003</v>
      </c>
      <c r="AF5" s="17">
        <f t="shared" si="10"/>
        <v>0.0385063873141306</v>
      </c>
      <c r="AG5" s="17">
        <f t="shared" si="10"/>
        <v>-0.0280305584393593</v>
      </c>
      <c r="AH5" s="17">
        <f t="shared" si="10"/>
        <v>0.0497551013205629</v>
      </c>
      <c r="AI5" s="5" t="s">
        <v>62</v>
      </c>
      <c r="AJ5" s="17">
        <f t="shared" ref="AJ5:AO5" si="11">($V5-V5)/MAX($V5,V5)</f>
        <v>0</v>
      </c>
      <c r="AK5" s="17">
        <f t="shared" si="11"/>
        <v>0.673684210526316</v>
      </c>
      <c r="AL5" s="17">
        <f t="shared" si="11"/>
        <v>0.631578947368421</v>
      </c>
      <c r="AM5" s="17">
        <f t="shared" si="11"/>
        <v>0.83859649122807</v>
      </c>
      <c r="AN5" s="17">
        <f t="shared" si="11"/>
        <v>0.407017543859649</v>
      </c>
      <c r="AO5" s="17">
        <f t="shared" si="11"/>
        <v>0.954385964912281</v>
      </c>
    </row>
    <row r="6" spans="1:41">
      <c r="A6" s="4" t="s">
        <v>58</v>
      </c>
      <c r="B6" s="9">
        <v>904.433</v>
      </c>
      <c r="C6" s="7">
        <v>1171.028</v>
      </c>
      <c r="D6" s="7">
        <v>1100.88</v>
      </c>
      <c r="E6" s="7">
        <v>1172.821</v>
      </c>
      <c r="F6" s="7">
        <v>1127.729</v>
      </c>
      <c r="G6" s="7">
        <v>1189.359</v>
      </c>
      <c r="H6" s="7">
        <v>0.13</v>
      </c>
      <c r="I6" s="7">
        <v>0.046</v>
      </c>
      <c r="J6" s="7">
        <v>0.046</v>
      </c>
      <c r="K6" s="7">
        <v>0.022</v>
      </c>
      <c r="L6" s="7">
        <v>0.043</v>
      </c>
      <c r="M6" s="7">
        <v>0.022</v>
      </c>
      <c r="N6" s="5"/>
      <c r="O6" s="5" t="s">
        <v>63</v>
      </c>
      <c r="P6" s="10">
        <f>AVERAGE(B22:B26)</f>
        <v>1489611.837</v>
      </c>
      <c r="Q6" s="10">
        <f t="shared" ref="Q6:AA6" si="12">AVERAGE(C22:C26)</f>
        <v>1537819.3798</v>
      </c>
      <c r="R6" s="10">
        <f t="shared" si="12"/>
        <v>1527275.6492</v>
      </c>
      <c r="S6" s="10">
        <f t="shared" si="12"/>
        <v>1566397.6494</v>
      </c>
      <c r="T6" s="10">
        <f t="shared" si="12"/>
        <v>1459601.1426</v>
      </c>
      <c r="U6" s="10">
        <f t="shared" si="12"/>
        <v>1568137.0914</v>
      </c>
      <c r="V6" s="12">
        <f t="shared" si="12"/>
        <v>0.0414</v>
      </c>
      <c r="W6" s="12">
        <f t="shared" si="12"/>
        <v>0.0132</v>
      </c>
      <c r="X6" s="12">
        <f t="shared" si="12"/>
        <v>0.024</v>
      </c>
      <c r="Y6" s="12">
        <f t="shared" si="12"/>
        <v>0.0042</v>
      </c>
      <c r="Z6" s="12">
        <f t="shared" si="12"/>
        <v>0.0396</v>
      </c>
      <c r="AA6" s="12">
        <f t="shared" si="12"/>
        <v>0.0036</v>
      </c>
      <c r="AB6" s="5" t="s">
        <v>63</v>
      </c>
      <c r="AC6" s="17">
        <f t="shared" ref="AC6:AH6" si="13">(P6-$P6)/$P6</f>
        <v>0</v>
      </c>
      <c r="AD6" s="17">
        <f t="shared" si="13"/>
        <v>0.0323624863891303</v>
      </c>
      <c r="AE6" s="17">
        <f t="shared" si="13"/>
        <v>0.0252843131777559</v>
      </c>
      <c r="AF6" s="17">
        <f t="shared" si="13"/>
        <v>0.051547531036436</v>
      </c>
      <c r="AG6" s="17">
        <f t="shared" si="13"/>
        <v>-0.0201466540843552</v>
      </c>
      <c r="AH6" s="17">
        <f t="shared" si="13"/>
        <v>0.0527152459785401</v>
      </c>
      <c r="AI6" s="5" t="s">
        <v>63</v>
      </c>
      <c r="AJ6" s="17">
        <f t="shared" ref="AJ6:AO6" si="14">($V6-V6)/MAX($V6,V6)</f>
        <v>0</v>
      </c>
      <c r="AK6" s="17">
        <f t="shared" si="14"/>
        <v>0.681159420289855</v>
      </c>
      <c r="AL6" s="17">
        <f t="shared" si="14"/>
        <v>0.420289855072464</v>
      </c>
      <c r="AM6" s="17">
        <f t="shared" si="14"/>
        <v>0.898550724637681</v>
      </c>
      <c r="AN6" s="17">
        <f t="shared" si="14"/>
        <v>0.0434782608695653</v>
      </c>
      <c r="AO6" s="17">
        <f t="shared" si="14"/>
        <v>0.91304347826087</v>
      </c>
    </row>
    <row r="7" spans="1:41">
      <c r="A7" s="4" t="s">
        <v>64</v>
      </c>
      <c r="B7" s="9">
        <v>1377.66</v>
      </c>
      <c r="C7" s="7">
        <v>1434.555</v>
      </c>
      <c r="D7" s="7">
        <v>1382.627</v>
      </c>
      <c r="E7" s="7">
        <v>1522.378</v>
      </c>
      <c r="F7" s="7">
        <v>1368.121</v>
      </c>
      <c r="G7" s="7">
        <v>1486.335</v>
      </c>
      <c r="H7" s="7">
        <v>0.059</v>
      </c>
      <c r="I7" s="7">
        <v>0.072</v>
      </c>
      <c r="J7" s="7">
        <v>0.055</v>
      </c>
      <c r="K7" s="7">
        <v>0.026</v>
      </c>
      <c r="L7" s="7">
        <v>0.059</v>
      </c>
      <c r="M7" s="7">
        <v>0.02</v>
      </c>
      <c r="N7" s="5"/>
      <c r="O7" s="5" t="s">
        <v>65</v>
      </c>
      <c r="P7" s="10">
        <f>AVERAGE(B27:B31)</f>
        <v>144553206.845</v>
      </c>
      <c r="Q7" s="10">
        <f t="shared" ref="Q7:AA7" si="15">AVERAGE(C27:C31)</f>
        <v>144423952.8238</v>
      </c>
      <c r="R7" s="10">
        <f t="shared" si="15"/>
        <v>145902687.7304</v>
      </c>
      <c r="S7" s="10">
        <f t="shared" si="15"/>
        <v>147072817.8222</v>
      </c>
      <c r="T7" s="10">
        <f t="shared" si="15"/>
        <v>137192699.694</v>
      </c>
      <c r="U7" s="10">
        <f t="shared" si="15"/>
        <v>147196110.428</v>
      </c>
      <c r="V7" s="12">
        <f t="shared" si="15"/>
        <v>0.0368</v>
      </c>
      <c r="W7" s="12">
        <f t="shared" si="15"/>
        <v>0.0254</v>
      </c>
      <c r="X7" s="12">
        <f t="shared" si="15"/>
        <v>0.0146</v>
      </c>
      <c r="Y7" s="12">
        <f t="shared" si="15"/>
        <v>0.0056</v>
      </c>
      <c r="Z7" s="12">
        <f t="shared" si="15"/>
        <v>0.0478</v>
      </c>
      <c r="AA7" s="12">
        <f t="shared" si="15"/>
        <v>0.0006</v>
      </c>
      <c r="AB7" s="5" t="s">
        <v>65</v>
      </c>
      <c r="AC7" s="17">
        <f t="shared" ref="AC7:AH7" si="16">(P7-$P7)/$P7</f>
        <v>0</v>
      </c>
      <c r="AD7" s="17">
        <f t="shared" si="16"/>
        <v>-0.000894162253616183</v>
      </c>
      <c r="AE7" s="17">
        <f t="shared" si="16"/>
        <v>0.00933553059702788</v>
      </c>
      <c r="AF7" s="17">
        <f t="shared" si="16"/>
        <v>0.0174303360831123</v>
      </c>
      <c r="AG7" s="17">
        <f t="shared" si="16"/>
        <v>-0.0509190166835416</v>
      </c>
      <c r="AH7" s="17">
        <f t="shared" si="16"/>
        <v>0.0182832580520606</v>
      </c>
      <c r="AI7" s="5" t="s">
        <v>65</v>
      </c>
      <c r="AJ7" s="17">
        <f t="shared" ref="AJ7:AO7" si="17">($V7-V7)/MAX($V7,V7)</f>
        <v>0</v>
      </c>
      <c r="AK7" s="17">
        <f t="shared" si="17"/>
        <v>0.309782608695652</v>
      </c>
      <c r="AL7" s="17">
        <f t="shared" si="17"/>
        <v>0.603260869565217</v>
      </c>
      <c r="AM7" s="17">
        <f t="shared" si="17"/>
        <v>0.847826086956522</v>
      </c>
      <c r="AN7" s="17">
        <f t="shared" si="17"/>
        <v>-0.230125523012552</v>
      </c>
      <c r="AO7" s="17">
        <f t="shared" si="17"/>
        <v>0.983695652173913</v>
      </c>
    </row>
    <row r="8" spans="1:41">
      <c r="A8" s="4" t="s">
        <v>64</v>
      </c>
      <c r="B8" s="9">
        <v>1389.547</v>
      </c>
      <c r="C8" s="7">
        <v>1452.519</v>
      </c>
      <c r="D8" s="7">
        <v>1389.358</v>
      </c>
      <c r="E8" s="7">
        <v>1556.388</v>
      </c>
      <c r="F8" s="7">
        <v>1383.337</v>
      </c>
      <c r="G8" s="7">
        <v>1475.992</v>
      </c>
      <c r="H8" s="7">
        <v>0.054</v>
      </c>
      <c r="I8" s="7">
        <v>0.046</v>
      </c>
      <c r="J8" s="7">
        <v>0.052</v>
      </c>
      <c r="K8" s="7">
        <v>0.004</v>
      </c>
      <c r="L8" s="7">
        <v>0.044</v>
      </c>
      <c r="M8" s="7">
        <v>0.018</v>
      </c>
      <c r="N8" s="5"/>
      <c r="O8" s="5" t="s">
        <v>66</v>
      </c>
      <c r="P8" s="10">
        <f>AVERAGE(B32:B36)</f>
        <v>32287.5208</v>
      </c>
      <c r="Q8" s="10">
        <f t="shared" ref="Q8:AA8" si="18">AVERAGE(C32:C36)</f>
        <v>53353.9854</v>
      </c>
      <c r="R8" s="10">
        <f t="shared" si="18"/>
        <v>55184.4246</v>
      </c>
      <c r="S8" s="10">
        <f t="shared" si="18"/>
        <v>57354.8262</v>
      </c>
      <c r="T8" s="10">
        <f t="shared" si="18"/>
        <v>53362.7864</v>
      </c>
      <c r="U8" s="10">
        <f t="shared" si="18"/>
        <v>56992.2448</v>
      </c>
      <c r="V8" s="12">
        <f t="shared" si="18"/>
        <v>0.1384</v>
      </c>
      <c r="W8" s="12">
        <f t="shared" si="18"/>
        <v>0.0446</v>
      </c>
      <c r="X8" s="12">
        <f t="shared" si="18"/>
        <v>0.033</v>
      </c>
      <c r="Y8" s="12">
        <f t="shared" si="18"/>
        <v>0.0108</v>
      </c>
      <c r="Z8" s="12">
        <f t="shared" si="18"/>
        <v>0.0464</v>
      </c>
      <c r="AA8" s="12">
        <f t="shared" si="18"/>
        <v>0.0154</v>
      </c>
      <c r="AB8" s="5" t="s">
        <v>67</v>
      </c>
      <c r="AC8" s="17">
        <f t="shared" ref="AC8:AH8" si="19">(P8-$P8)/$P8</f>
        <v>0</v>
      </c>
      <c r="AD8" s="17">
        <f t="shared" si="19"/>
        <v>0.652464607936079</v>
      </c>
      <c r="AE8" s="17">
        <f t="shared" si="19"/>
        <v>0.709156455270484</v>
      </c>
      <c r="AF8" s="17">
        <f t="shared" si="19"/>
        <v>0.776377522302672</v>
      </c>
      <c r="AG8" s="17">
        <f t="shared" si="19"/>
        <v>0.652737190029159</v>
      </c>
      <c r="AH8" s="17">
        <f t="shared" si="19"/>
        <v>0.765147753307835</v>
      </c>
      <c r="AI8" s="5" t="s">
        <v>67</v>
      </c>
      <c r="AJ8" s="17">
        <f t="shared" ref="AJ8:AO8" si="20">($V8-V8)/MAX($V8,V8)</f>
        <v>0</v>
      </c>
      <c r="AK8" s="17">
        <f t="shared" si="20"/>
        <v>0.677745664739884</v>
      </c>
      <c r="AL8" s="17">
        <f t="shared" si="20"/>
        <v>0.761560693641618</v>
      </c>
      <c r="AM8" s="17">
        <f t="shared" si="20"/>
        <v>0.921965317919075</v>
      </c>
      <c r="AN8" s="17">
        <f t="shared" si="20"/>
        <v>0.664739884393064</v>
      </c>
      <c r="AO8" s="17">
        <f t="shared" si="20"/>
        <v>0.888728323699422</v>
      </c>
    </row>
    <row r="9" spans="1:41">
      <c r="A9" s="4" t="s">
        <v>64</v>
      </c>
      <c r="B9" s="9">
        <v>1280.628</v>
      </c>
      <c r="C9" s="7">
        <v>1350.049</v>
      </c>
      <c r="D9" s="7">
        <v>1268.472</v>
      </c>
      <c r="E9" s="7">
        <v>1422.785</v>
      </c>
      <c r="F9" s="7">
        <v>1263.311</v>
      </c>
      <c r="G9" s="7">
        <v>1377.108</v>
      </c>
      <c r="H9" s="7">
        <v>0.048</v>
      </c>
      <c r="I9" s="7">
        <v>0.06</v>
      </c>
      <c r="J9" s="7">
        <v>0.048</v>
      </c>
      <c r="K9" s="7">
        <v>0.005</v>
      </c>
      <c r="L9" s="7">
        <v>0.049</v>
      </c>
      <c r="M9" s="7">
        <v>0.025</v>
      </c>
      <c r="N9" s="5"/>
      <c r="O9" s="5" t="s">
        <v>68</v>
      </c>
      <c r="P9" s="10">
        <f>AVERAGE(B37:B41)</f>
        <v>119762.8254</v>
      </c>
      <c r="Q9" s="10">
        <f t="shared" ref="Q9:AA9" si="21">AVERAGE(C37:C41)</f>
        <v>193860.0072</v>
      </c>
      <c r="R9" s="10">
        <f t="shared" si="21"/>
        <v>198441.214</v>
      </c>
      <c r="S9" s="10">
        <f t="shared" si="21"/>
        <v>205268.1914</v>
      </c>
      <c r="T9" s="10">
        <f t="shared" si="21"/>
        <v>196599.8348</v>
      </c>
      <c r="U9" s="10">
        <f t="shared" si="21"/>
        <v>205705.0012</v>
      </c>
      <c r="V9" s="12">
        <f t="shared" si="21"/>
        <v>0.1194</v>
      </c>
      <c r="W9" s="12">
        <f t="shared" si="21"/>
        <v>0.0414</v>
      </c>
      <c r="X9" s="12">
        <f t="shared" si="21"/>
        <v>0.0214</v>
      </c>
      <c r="Y9" s="12">
        <f t="shared" si="21"/>
        <v>0.0086</v>
      </c>
      <c r="Z9" s="12">
        <f t="shared" si="21"/>
        <v>0.032</v>
      </c>
      <c r="AA9" s="12">
        <f t="shared" si="21"/>
        <v>0.0066</v>
      </c>
      <c r="AB9" s="5" t="s">
        <v>69</v>
      </c>
      <c r="AC9" s="17">
        <f t="shared" ref="AC9:AH9" si="22">(P9-$P9)/$P9</f>
        <v>0</v>
      </c>
      <c r="AD9" s="17">
        <f t="shared" si="22"/>
        <v>0.618699346416722</v>
      </c>
      <c r="AE9" s="17">
        <f t="shared" si="22"/>
        <v>0.656951673753682</v>
      </c>
      <c r="AF9" s="17">
        <f t="shared" si="22"/>
        <v>0.713955818213353</v>
      </c>
      <c r="AG9" s="17">
        <f t="shared" si="22"/>
        <v>0.64157645866628</v>
      </c>
      <c r="AH9" s="17">
        <f t="shared" si="22"/>
        <v>0.717603108585312</v>
      </c>
      <c r="AI9" s="5" t="s">
        <v>69</v>
      </c>
      <c r="AJ9" s="17">
        <f t="shared" ref="AJ9:AO9" si="23">($V9-V9)/MAX($V9,V9)</f>
        <v>0</v>
      </c>
      <c r="AK9" s="17">
        <f t="shared" si="23"/>
        <v>0.653266331658291</v>
      </c>
      <c r="AL9" s="17">
        <f t="shared" si="23"/>
        <v>0.820770519262982</v>
      </c>
      <c r="AM9" s="17">
        <f t="shared" si="23"/>
        <v>0.927973199329983</v>
      </c>
      <c r="AN9" s="17">
        <f t="shared" si="23"/>
        <v>0.731993299832496</v>
      </c>
      <c r="AO9" s="17">
        <f t="shared" si="23"/>
        <v>0.944723618090452</v>
      </c>
    </row>
    <row r="10" spans="1:41">
      <c r="A10" s="4" t="s">
        <v>64</v>
      </c>
      <c r="B10" s="9">
        <v>1147.439</v>
      </c>
      <c r="C10" s="7">
        <v>1202.052</v>
      </c>
      <c r="D10" s="7">
        <v>1128.283</v>
      </c>
      <c r="E10" s="7">
        <v>1262.693</v>
      </c>
      <c r="F10" s="7">
        <v>1129.753</v>
      </c>
      <c r="G10" s="7">
        <v>1244.512</v>
      </c>
      <c r="H10" s="7">
        <v>0.055</v>
      </c>
      <c r="I10" s="7">
        <v>0.074</v>
      </c>
      <c r="J10" s="7">
        <v>0.039</v>
      </c>
      <c r="K10" s="7">
        <v>0.039</v>
      </c>
      <c r="L10" s="7">
        <v>0.063</v>
      </c>
      <c r="M10" s="7">
        <v>0.016</v>
      </c>
      <c r="N10" s="5"/>
      <c r="O10" s="5" t="s">
        <v>70</v>
      </c>
      <c r="P10" s="10">
        <f>AVERAGE(B42:B46)</f>
        <v>463631.1534</v>
      </c>
      <c r="Q10" s="10">
        <f t="shared" ref="Q10:AA10" si="24">AVERAGE(C42:C46)</f>
        <v>692753.9596</v>
      </c>
      <c r="R10" s="10">
        <f t="shared" si="24"/>
        <v>707715.1422</v>
      </c>
      <c r="S10" s="10">
        <f t="shared" si="24"/>
        <v>732247.585</v>
      </c>
      <c r="T10" s="10">
        <f t="shared" si="24"/>
        <v>711931.5878</v>
      </c>
      <c r="U10" s="10">
        <f t="shared" si="24"/>
        <v>734602.9984</v>
      </c>
      <c r="V10" s="12">
        <f t="shared" si="24"/>
        <v>0.1176</v>
      </c>
      <c r="W10" s="12">
        <f t="shared" si="24"/>
        <v>0.0436</v>
      </c>
      <c r="X10" s="12">
        <f t="shared" si="24"/>
        <v>0.0246</v>
      </c>
      <c r="Y10" s="12">
        <f t="shared" si="24"/>
        <v>0.015</v>
      </c>
      <c r="Z10" s="12">
        <f t="shared" si="24"/>
        <v>0.0502</v>
      </c>
      <c r="AA10" s="12">
        <f t="shared" si="24"/>
        <v>0.008</v>
      </c>
      <c r="AB10" s="5" t="s">
        <v>71</v>
      </c>
      <c r="AC10" s="17">
        <f t="shared" ref="AC10:AH10" si="25">(P10-$P10)/$P10</f>
        <v>0</v>
      </c>
      <c r="AD10" s="17">
        <f t="shared" si="25"/>
        <v>0.494191998358495</v>
      </c>
      <c r="AE10" s="17">
        <f t="shared" si="25"/>
        <v>0.526461578368991</v>
      </c>
      <c r="AF10" s="17">
        <f t="shared" si="25"/>
        <v>0.579375284922344</v>
      </c>
      <c r="AG10" s="17">
        <f t="shared" si="25"/>
        <v>0.535555975001053</v>
      </c>
      <c r="AH10" s="17">
        <f t="shared" si="25"/>
        <v>0.584455645426005</v>
      </c>
      <c r="AI10" s="5" t="s">
        <v>71</v>
      </c>
      <c r="AJ10" s="17">
        <f t="shared" ref="AJ10:AO10" si="26">($V10-V10)/MAX($V10,V10)</f>
        <v>0</v>
      </c>
      <c r="AK10" s="17">
        <f t="shared" si="26"/>
        <v>0.629251700680272</v>
      </c>
      <c r="AL10" s="17">
        <f t="shared" si="26"/>
        <v>0.790816326530612</v>
      </c>
      <c r="AM10" s="17">
        <f t="shared" si="26"/>
        <v>0.872448979591837</v>
      </c>
      <c r="AN10" s="17">
        <f t="shared" si="26"/>
        <v>0.57312925170068</v>
      </c>
      <c r="AO10" s="17">
        <f t="shared" si="26"/>
        <v>0.931972789115646</v>
      </c>
    </row>
    <row r="11" spans="1:41">
      <c r="A11" s="4" t="s">
        <v>64</v>
      </c>
      <c r="B11" s="9">
        <v>1621.314</v>
      </c>
      <c r="C11" s="7">
        <v>1659.307</v>
      </c>
      <c r="D11" s="7">
        <v>1617.256</v>
      </c>
      <c r="E11" s="7">
        <v>1767.941</v>
      </c>
      <c r="F11" s="7">
        <v>1604.093</v>
      </c>
      <c r="G11" s="7">
        <v>1716.419</v>
      </c>
      <c r="H11" s="7">
        <v>0.05</v>
      </c>
      <c r="I11" s="7">
        <v>0.048</v>
      </c>
      <c r="J11" s="7">
        <v>0.046</v>
      </c>
      <c r="K11" s="7">
        <v>0.009</v>
      </c>
      <c r="L11" s="7">
        <v>0.051</v>
      </c>
      <c r="M11" s="7">
        <v>0.018</v>
      </c>
      <c r="N11" s="5"/>
      <c r="O11" s="5" t="s">
        <v>72</v>
      </c>
      <c r="P11" s="10">
        <f>AVERAGE(B47:B51)</f>
        <v>1700.528</v>
      </c>
      <c r="Q11" s="10">
        <f t="shared" ref="Q11:AA11" si="27">AVERAGE(C47:C51)</f>
        <v>1784.0366</v>
      </c>
      <c r="R11" s="10">
        <f t="shared" si="27"/>
        <v>1777.8514</v>
      </c>
      <c r="S11" s="10">
        <f t="shared" si="27"/>
        <v>1796.971</v>
      </c>
      <c r="T11" s="10">
        <f t="shared" si="27"/>
        <v>1746.271</v>
      </c>
      <c r="U11" s="10">
        <f t="shared" si="27"/>
        <v>1798.9258</v>
      </c>
      <c r="V11" s="12">
        <f t="shared" si="27"/>
        <v>0.0434</v>
      </c>
      <c r="W11" s="12">
        <f t="shared" si="27"/>
        <v>0.0198</v>
      </c>
      <c r="X11" s="12">
        <f t="shared" si="27"/>
        <v>0.0304</v>
      </c>
      <c r="Y11" s="12">
        <f t="shared" si="27"/>
        <v>0.0166</v>
      </c>
      <c r="Z11" s="12">
        <f t="shared" si="27"/>
        <v>0.0692</v>
      </c>
      <c r="AA11" s="12">
        <f t="shared" si="27"/>
        <v>0.0216</v>
      </c>
      <c r="AB11" s="5" t="s">
        <v>72</v>
      </c>
      <c r="AC11" s="17">
        <f t="shared" ref="AC11:AH11" si="28">(P11-$P11)/$P11</f>
        <v>0</v>
      </c>
      <c r="AD11" s="17">
        <f t="shared" si="28"/>
        <v>0.0491074536849733</v>
      </c>
      <c r="AE11" s="17">
        <f t="shared" si="28"/>
        <v>0.0454702304225513</v>
      </c>
      <c r="AF11" s="17">
        <f t="shared" si="28"/>
        <v>0.0567135619054789</v>
      </c>
      <c r="AG11" s="17">
        <f t="shared" si="28"/>
        <v>0.0268992924550494</v>
      </c>
      <c r="AH11" s="17">
        <f t="shared" si="28"/>
        <v>0.0578630872293782</v>
      </c>
      <c r="AI11" s="5" t="s">
        <v>72</v>
      </c>
      <c r="AJ11" s="17">
        <f t="shared" ref="AJ11:AO11" si="29">($V11-V11)/MAX($V11,V11)</f>
        <v>0</v>
      </c>
      <c r="AK11" s="17">
        <f t="shared" si="29"/>
        <v>0.543778801843318</v>
      </c>
      <c r="AL11" s="17">
        <f t="shared" si="29"/>
        <v>0.299539170506913</v>
      </c>
      <c r="AM11" s="17">
        <f t="shared" si="29"/>
        <v>0.617511520737327</v>
      </c>
      <c r="AN11" s="17">
        <f t="shared" si="29"/>
        <v>-0.372832369942197</v>
      </c>
      <c r="AO11" s="17">
        <f t="shared" si="29"/>
        <v>0.502304147465438</v>
      </c>
    </row>
    <row r="12" spans="1:41">
      <c r="A12" s="4" t="s">
        <v>73</v>
      </c>
      <c r="B12" s="9">
        <v>14203.156</v>
      </c>
      <c r="C12" s="7">
        <v>13708.931</v>
      </c>
      <c r="D12" s="7">
        <v>14414.681</v>
      </c>
      <c r="E12" s="7">
        <v>14817.89</v>
      </c>
      <c r="F12" s="7">
        <v>14131.831</v>
      </c>
      <c r="G12" s="7">
        <v>14623.33</v>
      </c>
      <c r="H12" s="7">
        <v>0.096</v>
      </c>
      <c r="I12" s="7">
        <v>0.068</v>
      </c>
      <c r="J12" s="7">
        <v>0.082</v>
      </c>
      <c r="K12" s="7">
        <v>0.079</v>
      </c>
      <c r="L12" s="7">
        <v>0.093</v>
      </c>
      <c r="M12" s="7">
        <v>0.073</v>
      </c>
      <c r="N12" s="5"/>
      <c r="O12" s="5" t="s">
        <v>74</v>
      </c>
      <c r="P12" s="10">
        <f>AVERAGE(B52:B56)</f>
        <v>13095.247</v>
      </c>
      <c r="Q12" s="10">
        <f t="shared" ref="Q12:AA12" si="30">AVERAGE(C52:C56)</f>
        <v>13213.4208</v>
      </c>
      <c r="R12" s="10">
        <f t="shared" si="30"/>
        <v>13281.908</v>
      </c>
      <c r="S12" s="10">
        <f t="shared" si="30"/>
        <v>13384.0942</v>
      </c>
      <c r="T12" s="10">
        <f t="shared" si="30"/>
        <v>13157.992</v>
      </c>
      <c r="U12" s="10">
        <f t="shared" si="30"/>
        <v>13433.058</v>
      </c>
      <c r="V12" s="12">
        <f t="shared" si="30"/>
        <v>0.0446</v>
      </c>
      <c r="W12" s="12">
        <f t="shared" si="30"/>
        <v>0.0276</v>
      </c>
      <c r="X12" s="12">
        <f t="shared" si="30"/>
        <v>0.0386</v>
      </c>
      <c r="Y12" s="12">
        <f t="shared" si="30"/>
        <v>0.015</v>
      </c>
      <c r="Z12" s="12">
        <f t="shared" si="30"/>
        <v>0.0508</v>
      </c>
      <c r="AA12" s="12">
        <f t="shared" si="30"/>
        <v>0.005</v>
      </c>
      <c r="AB12" s="5" t="s">
        <v>74</v>
      </c>
      <c r="AC12" s="17">
        <f t="shared" ref="AC12:AH12" si="31">(P12-$P12)/$P12</f>
        <v>0</v>
      </c>
      <c r="AD12" s="17">
        <f t="shared" si="31"/>
        <v>0.0090241749544703</v>
      </c>
      <c r="AE12" s="17">
        <f t="shared" si="31"/>
        <v>0.0142541030344827</v>
      </c>
      <c r="AF12" s="17">
        <f t="shared" si="31"/>
        <v>0.0220574075464173</v>
      </c>
      <c r="AG12" s="17">
        <f t="shared" si="31"/>
        <v>0.00479143310546205</v>
      </c>
      <c r="AH12" s="17">
        <f t="shared" si="31"/>
        <v>0.0257964588220443</v>
      </c>
      <c r="AI12" s="5" t="s">
        <v>74</v>
      </c>
      <c r="AJ12" s="17">
        <f t="shared" ref="AJ12:AO12" si="32">($V12-V12)/MAX($V12,V12)</f>
        <v>0</v>
      </c>
      <c r="AK12" s="17">
        <f t="shared" si="32"/>
        <v>0.381165919282511</v>
      </c>
      <c r="AL12" s="17">
        <f t="shared" si="32"/>
        <v>0.134529147982063</v>
      </c>
      <c r="AM12" s="17">
        <f t="shared" si="32"/>
        <v>0.663677130044843</v>
      </c>
      <c r="AN12" s="17">
        <f t="shared" si="32"/>
        <v>-0.122047244094488</v>
      </c>
      <c r="AO12" s="17">
        <f t="shared" si="32"/>
        <v>0.887892376681614</v>
      </c>
    </row>
    <row r="13" spans="1:41">
      <c r="A13" s="4" t="s">
        <v>73</v>
      </c>
      <c r="B13" s="9">
        <v>8666.636</v>
      </c>
      <c r="C13" s="7">
        <v>8154.297</v>
      </c>
      <c r="D13" s="7">
        <v>8950.547</v>
      </c>
      <c r="E13" s="7">
        <v>9184.645</v>
      </c>
      <c r="F13" s="7">
        <v>8590.546</v>
      </c>
      <c r="G13" s="7">
        <v>9223.661</v>
      </c>
      <c r="H13" s="7">
        <v>0.077</v>
      </c>
      <c r="I13" s="7">
        <v>0.055</v>
      </c>
      <c r="J13" s="7">
        <v>0.056</v>
      </c>
      <c r="K13" s="7">
        <v>0.049</v>
      </c>
      <c r="L13" s="7">
        <v>0.066</v>
      </c>
      <c r="M13" s="7">
        <v>0.051</v>
      </c>
      <c r="N13" s="5"/>
      <c r="O13" s="5" t="s">
        <v>75</v>
      </c>
      <c r="P13" s="10">
        <f>AVERAGE(B57:B61)</f>
        <v>62005.9644</v>
      </c>
      <c r="Q13" s="10">
        <f t="shared" ref="Q13:AA13" si="33">AVERAGE(C57:C61)</f>
        <v>63420.6042</v>
      </c>
      <c r="R13" s="10">
        <f t="shared" si="33"/>
        <v>63747.817</v>
      </c>
      <c r="S13" s="10">
        <f t="shared" si="33"/>
        <v>63941.4256</v>
      </c>
      <c r="T13" s="10">
        <f t="shared" si="33"/>
        <v>63492.644</v>
      </c>
      <c r="U13" s="10">
        <f t="shared" si="33"/>
        <v>64320.2118</v>
      </c>
      <c r="V13" s="12">
        <f t="shared" si="33"/>
        <v>0.035</v>
      </c>
      <c r="W13" s="12">
        <f t="shared" si="33"/>
        <v>0.023</v>
      </c>
      <c r="X13" s="12">
        <f t="shared" si="33"/>
        <v>0.044</v>
      </c>
      <c r="Y13" s="12">
        <f t="shared" si="33"/>
        <v>0.023</v>
      </c>
      <c r="Z13" s="12">
        <f t="shared" si="33"/>
        <v>0.106</v>
      </c>
      <c r="AA13" s="12">
        <f t="shared" si="33"/>
        <v>0.0058</v>
      </c>
      <c r="AB13" s="5" t="s">
        <v>75</v>
      </c>
      <c r="AC13" s="17">
        <f t="shared" ref="AC13:AH13" si="34">(P13-$P13)/$P13</f>
        <v>0</v>
      </c>
      <c r="AD13" s="17">
        <f t="shared" si="34"/>
        <v>0.022814576205511</v>
      </c>
      <c r="AE13" s="17">
        <f t="shared" si="34"/>
        <v>0.0280916943531969</v>
      </c>
      <c r="AF13" s="17">
        <f t="shared" si="34"/>
        <v>0.0312141133313298</v>
      </c>
      <c r="AG13" s="17">
        <f t="shared" si="34"/>
        <v>0.0239763966964442</v>
      </c>
      <c r="AH13" s="17">
        <f t="shared" si="34"/>
        <v>0.0373229804970182</v>
      </c>
      <c r="AI13" s="5" t="s">
        <v>75</v>
      </c>
      <c r="AJ13" s="17">
        <f t="shared" ref="AJ13:AO13" si="35">($V13-V13)/MAX($V13,V13)</f>
        <v>0</v>
      </c>
      <c r="AK13" s="17">
        <f t="shared" si="35"/>
        <v>0.342857142857143</v>
      </c>
      <c r="AL13" s="17">
        <f t="shared" si="35"/>
        <v>-0.204545454545454</v>
      </c>
      <c r="AM13" s="17">
        <f t="shared" si="35"/>
        <v>0.342857142857143</v>
      </c>
      <c r="AN13" s="17">
        <f t="shared" si="35"/>
        <v>-0.669811320754717</v>
      </c>
      <c r="AO13" s="17">
        <f t="shared" si="35"/>
        <v>0.834285714285714</v>
      </c>
    </row>
    <row r="14" spans="1:41">
      <c r="A14" s="4" t="s">
        <v>73</v>
      </c>
      <c r="B14" s="9">
        <v>8174.195</v>
      </c>
      <c r="C14" s="7">
        <v>8342.838</v>
      </c>
      <c r="D14" s="7">
        <v>8330.021</v>
      </c>
      <c r="E14" s="7">
        <v>8798.212</v>
      </c>
      <c r="F14" s="7">
        <v>8094.891</v>
      </c>
      <c r="G14" s="7">
        <v>8517.308</v>
      </c>
      <c r="H14" s="7">
        <v>0.081</v>
      </c>
      <c r="I14" s="7">
        <v>0.049</v>
      </c>
      <c r="J14" s="7">
        <v>0.062</v>
      </c>
      <c r="K14" s="7">
        <v>0.052</v>
      </c>
      <c r="L14" s="7">
        <v>0.066</v>
      </c>
      <c r="M14" s="7">
        <v>0.053</v>
      </c>
      <c r="N14" s="5"/>
      <c r="O14" s="5" t="s">
        <v>76</v>
      </c>
      <c r="P14" s="10">
        <f>AVERAGE(B62:B66)</f>
        <v>15211.859</v>
      </c>
      <c r="Q14" s="10">
        <f t="shared" ref="Q14:AA14" si="36">AVERAGE(C62:C66)</f>
        <v>17663.4272</v>
      </c>
      <c r="R14" s="10">
        <f t="shared" si="36"/>
        <v>18702.793</v>
      </c>
      <c r="S14" s="10">
        <f t="shared" si="36"/>
        <v>20089.0562</v>
      </c>
      <c r="T14" s="10">
        <f t="shared" si="36"/>
        <v>20130.814</v>
      </c>
      <c r="U14" s="10">
        <f t="shared" si="36"/>
        <v>20610.416</v>
      </c>
      <c r="V14" s="12">
        <f t="shared" si="36"/>
        <v>0.1256</v>
      </c>
      <c r="W14" s="12">
        <f t="shared" si="36"/>
        <v>0.096</v>
      </c>
      <c r="X14" s="12">
        <f t="shared" si="36"/>
        <v>0.1224</v>
      </c>
      <c r="Y14" s="12">
        <f t="shared" si="36"/>
        <v>0.0292</v>
      </c>
      <c r="Z14" s="12">
        <f t="shared" si="36"/>
        <v>0.0108</v>
      </c>
      <c r="AA14" s="12">
        <f t="shared" si="36"/>
        <v>0</v>
      </c>
      <c r="AB14" s="5" t="s">
        <v>76</v>
      </c>
      <c r="AC14" s="17">
        <f t="shared" ref="AC14:AH14" si="37">(P14-$P14)/$P14</f>
        <v>0</v>
      </c>
      <c r="AD14" s="17">
        <f t="shared" si="37"/>
        <v>0.161161643688651</v>
      </c>
      <c r="AE14" s="17">
        <f t="shared" si="37"/>
        <v>0.229487664854111</v>
      </c>
      <c r="AF14" s="17">
        <f t="shared" si="37"/>
        <v>0.320618091450887</v>
      </c>
      <c r="AG14" s="17">
        <f t="shared" si="37"/>
        <v>0.323363173429362</v>
      </c>
      <c r="AH14" s="17">
        <f t="shared" si="37"/>
        <v>0.354891338395918</v>
      </c>
      <c r="AI14" s="5" t="s">
        <v>76</v>
      </c>
      <c r="AJ14" s="17">
        <f t="shared" ref="AJ14:AO14" si="38">($V14-V14)/MAX($V14,V14)</f>
        <v>0</v>
      </c>
      <c r="AK14" s="17">
        <f t="shared" si="38"/>
        <v>0.235668789808917</v>
      </c>
      <c r="AL14" s="17">
        <f t="shared" si="38"/>
        <v>0.0254777070063694</v>
      </c>
      <c r="AM14" s="17">
        <f t="shared" si="38"/>
        <v>0.767515923566879</v>
      </c>
      <c r="AN14" s="17">
        <f t="shared" si="38"/>
        <v>0.914012738853503</v>
      </c>
      <c r="AO14" s="17">
        <f t="shared" si="38"/>
        <v>1</v>
      </c>
    </row>
    <row r="15" spans="1:41">
      <c r="A15" s="4" t="s">
        <v>73</v>
      </c>
      <c r="B15" s="9">
        <v>7675.734</v>
      </c>
      <c r="C15" s="7">
        <v>7157.208</v>
      </c>
      <c r="D15" s="7">
        <v>8012.777</v>
      </c>
      <c r="E15" s="7">
        <v>8357.845</v>
      </c>
      <c r="F15" s="7">
        <v>7593.727</v>
      </c>
      <c r="G15" s="7">
        <v>8177.773</v>
      </c>
      <c r="H15" s="7">
        <v>0.089</v>
      </c>
      <c r="I15" s="7">
        <v>0.071</v>
      </c>
      <c r="J15" s="7">
        <v>0.073</v>
      </c>
      <c r="K15" s="7">
        <v>0.056</v>
      </c>
      <c r="L15" s="7">
        <v>0.079</v>
      </c>
      <c r="M15" s="7">
        <v>0.066</v>
      </c>
      <c r="N15" s="5"/>
      <c r="O15" s="5" t="s">
        <v>77</v>
      </c>
      <c r="P15" s="10">
        <f>AVERAGE(B67:B71)</f>
        <v>95495.993</v>
      </c>
      <c r="Q15" s="10">
        <f t="shared" ref="Q15:AA15" si="39">AVERAGE(C67:C71)</f>
        <v>105900.8708</v>
      </c>
      <c r="R15" s="10">
        <f t="shared" si="39"/>
        <v>108604.9774</v>
      </c>
      <c r="S15" s="10">
        <f t="shared" si="39"/>
        <v>111112.4594</v>
      </c>
      <c r="T15" s="10">
        <f t="shared" si="39"/>
        <v>108806.5426</v>
      </c>
      <c r="U15" s="10">
        <f t="shared" si="39"/>
        <v>110660.6994</v>
      </c>
      <c r="V15" s="12">
        <f t="shared" si="39"/>
        <v>0.0702</v>
      </c>
      <c r="W15" s="12">
        <f t="shared" si="39"/>
        <v>0.0252</v>
      </c>
      <c r="X15" s="12">
        <f t="shared" si="39"/>
        <v>0.0118</v>
      </c>
      <c r="Y15" s="12">
        <f t="shared" si="39"/>
        <v>0.0036</v>
      </c>
      <c r="Z15" s="12">
        <f t="shared" si="39"/>
        <v>0.0114</v>
      </c>
      <c r="AA15" s="12">
        <f t="shared" si="39"/>
        <v>0.0016</v>
      </c>
      <c r="AB15" s="5" t="s">
        <v>77</v>
      </c>
      <c r="AC15" s="17">
        <f t="shared" ref="AC15:AH15" si="40">(P15-$P15)/$P15</f>
        <v>0</v>
      </c>
      <c r="AD15" s="17">
        <f t="shared" si="40"/>
        <v>0.108956171595598</v>
      </c>
      <c r="AE15" s="17">
        <f t="shared" si="40"/>
        <v>0.137272612056089</v>
      </c>
      <c r="AF15" s="17">
        <f t="shared" si="40"/>
        <v>0.163530069790467</v>
      </c>
      <c r="AG15" s="17">
        <f t="shared" si="40"/>
        <v>0.139383330984369</v>
      </c>
      <c r="AH15" s="17">
        <f t="shared" si="40"/>
        <v>0.158799400096295</v>
      </c>
      <c r="AI15" s="5" t="s">
        <v>77</v>
      </c>
      <c r="AJ15" s="17">
        <f t="shared" ref="AJ15:AO15" si="41">($V15-V15)/MAX($V15,V15)</f>
        <v>0</v>
      </c>
      <c r="AK15" s="17">
        <f t="shared" si="41"/>
        <v>0.641025641025641</v>
      </c>
      <c r="AL15" s="17">
        <f t="shared" si="41"/>
        <v>0.831908831908832</v>
      </c>
      <c r="AM15" s="17">
        <f t="shared" si="41"/>
        <v>0.948717948717949</v>
      </c>
      <c r="AN15" s="17">
        <f t="shared" si="41"/>
        <v>0.837606837606838</v>
      </c>
      <c r="AO15" s="17">
        <f t="shared" si="41"/>
        <v>0.977207977207977</v>
      </c>
    </row>
    <row r="16" spans="1:41">
      <c r="A16" s="4" t="s">
        <v>73</v>
      </c>
      <c r="B16" s="9">
        <v>10710.886</v>
      </c>
      <c r="C16" s="7">
        <v>10727.502</v>
      </c>
      <c r="D16" s="7">
        <v>11023.248</v>
      </c>
      <c r="E16" s="7">
        <v>11355.543</v>
      </c>
      <c r="F16" s="7">
        <v>10636.257</v>
      </c>
      <c r="G16" s="7">
        <v>11152.69</v>
      </c>
      <c r="H16" s="7">
        <v>0.107</v>
      </c>
      <c r="I16" s="7">
        <v>0.046</v>
      </c>
      <c r="J16" s="7">
        <v>0.081</v>
      </c>
      <c r="K16" s="7">
        <v>0.074</v>
      </c>
      <c r="L16" s="7">
        <v>0.094</v>
      </c>
      <c r="M16" s="7">
        <v>0.082</v>
      </c>
      <c r="N16" s="5"/>
      <c r="O16" s="5" t="s">
        <v>78</v>
      </c>
      <c r="P16" s="10">
        <f>AVERAGE(B72:B76)</f>
        <v>233220.9658</v>
      </c>
      <c r="Q16" s="10">
        <f t="shared" ref="Q16:AA16" si="42">AVERAGE(C72:C76)</f>
        <v>248678.5116</v>
      </c>
      <c r="R16" s="10">
        <f t="shared" si="42"/>
        <v>254202.0764</v>
      </c>
      <c r="S16" s="10">
        <f t="shared" si="42"/>
        <v>258103.336</v>
      </c>
      <c r="T16" s="10">
        <f t="shared" si="42"/>
        <v>254347.5044</v>
      </c>
      <c r="U16" s="10">
        <f t="shared" si="42"/>
        <v>256243.2674</v>
      </c>
      <c r="V16" s="12">
        <f t="shared" si="42"/>
        <v>0.049</v>
      </c>
      <c r="W16" s="12">
        <f t="shared" si="42"/>
        <v>0.0266</v>
      </c>
      <c r="X16" s="12">
        <f t="shared" si="42"/>
        <v>0.0114</v>
      </c>
      <c r="Y16" s="12">
        <f t="shared" si="42"/>
        <v>0.0052</v>
      </c>
      <c r="Z16" s="12">
        <f t="shared" si="42"/>
        <v>0.0128</v>
      </c>
      <c r="AA16" s="12">
        <f t="shared" si="42"/>
        <v>0.007</v>
      </c>
      <c r="AB16" s="5" t="s">
        <v>78</v>
      </c>
      <c r="AC16" s="17">
        <f t="shared" ref="AC16:AH16" si="43">(P16-$P16)/$P16</f>
        <v>0</v>
      </c>
      <c r="AD16" s="17">
        <f t="shared" si="43"/>
        <v>0.0662785429559353</v>
      </c>
      <c r="AE16" s="17">
        <f t="shared" si="43"/>
        <v>0.0899623690693078</v>
      </c>
      <c r="AF16" s="17">
        <f t="shared" si="43"/>
        <v>0.106690108732926</v>
      </c>
      <c r="AG16" s="17">
        <f t="shared" si="43"/>
        <v>0.0905859322189637</v>
      </c>
      <c r="AH16" s="17">
        <f t="shared" si="43"/>
        <v>0.0987145453284116</v>
      </c>
      <c r="AI16" s="5" t="s">
        <v>78</v>
      </c>
      <c r="AJ16" s="17">
        <f t="shared" ref="AJ16:AO16" si="44">($V16-V16)/MAX($V16,V16)</f>
        <v>0</v>
      </c>
      <c r="AK16" s="17">
        <f t="shared" si="44"/>
        <v>0.457142857142857</v>
      </c>
      <c r="AL16" s="17">
        <f t="shared" si="44"/>
        <v>0.76734693877551</v>
      </c>
      <c r="AM16" s="17">
        <f t="shared" si="44"/>
        <v>0.893877551020408</v>
      </c>
      <c r="AN16" s="17">
        <f t="shared" si="44"/>
        <v>0.738775510204082</v>
      </c>
      <c r="AO16" s="17">
        <f t="shared" si="44"/>
        <v>0.857142857142857</v>
      </c>
    </row>
    <row r="17" spans="1:41">
      <c r="A17" s="4" t="s">
        <v>79</v>
      </c>
      <c r="B17" s="9">
        <v>290134.058</v>
      </c>
      <c r="C17" s="7">
        <v>293004.568</v>
      </c>
      <c r="D17" s="7">
        <v>295686.268</v>
      </c>
      <c r="E17" s="7">
        <v>300908.92</v>
      </c>
      <c r="F17" s="7">
        <v>282148.514</v>
      </c>
      <c r="G17" s="7">
        <v>304069.334</v>
      </c>
      <c r="H17" s="7">
        <v>0.06</v>
      </c>
      <c r="I17" s="7">
        <v>0.023</v>
      </c>
      <c r="J17" s="7">
        <v>0.022</v>
      </c>
      <c r="K17" s="7">
        <v>0.012</v>
      </c>
      <c r="L17" s="7">
        <v>0.035</v>
      </c>
      <c r="M17" s="7">
        <v>0.007</v>
      </c>
      <c r="N17" s="5"/>
      <c r="O17" s="5"/>
      <c r="P17" s="11">
        <f t="shared" ref="P17:AA17" si="45">AVERAGE(P2:P16)</f>
        <v>9824727.12862667</v>
      </c>
      <c r="Q17" s="11">
        <f t="shared" si="45"/>
        <v>9843218.61392</v>
      </c>
      <c r="R17" s="11">
        <f t="shared" si="45"/>
        <v>9943255.02433333</v>
      </c>
      <c r="S17" s="11">
        <f t="shared" si="45"/>
        <v>10027066.0094267</v>
      </c>
      <c r="T17" s="11">
        <f t="shared" si="45"/>
        <v>9357323.44877334</v>
      </c>
      <c r="U17" s="11">
        <f t="shared" si="45"/>
        <v>10035669.2626933</v>
      </c>
      <c r="V17" s="13">
        <f t="shared" si="45"/>
        <v>0.0761866666666667</v>
      </c>
      <c r="W17" s="13">
        <f t="shared" si="45"/>
        <v>0.0380666666666667</v>
      </c>
      <c r="X17" s="13">
        <f t="shared" si="45"/>
        <v>0.0369866666666667</v>
      </c>
      <c r="Y17" s="13">
        <f t="shared" si="45"/>
        <v>0.01584</v>
      </c>
      <c r="Z17" s="13">
        <f t="shared" si="45"/>
        <v>0.0450133333333333</v>
      </c>
      <c r="AA17" s="13">
        <f t="shared" si="45"/>
        <v>0.0115066666666667</v>
      </c>
      <c r="AB17" s="11"/>
      <c r="AC17" s="18">
        <f t="shared" ref="AC17:AN17" si="46">AVERAGE(AC2:AC16)</f>
        <v>0</v>
      </c>
      <c r="AD17" s="18">
        <f t="shared" si="46"/>
        <v>0.167827126033694</v>
      </c>
      <c r="AE17" s="18">
        <f t="shared" si="46"/>
        <v>0.183163883013473</v>
      </c>
      <c r="AF17" s="18">
        <f t="shared" si="46"/>
        <v>0.222706153885597</v>
      </c>
      <c r="AG17" s="18">
        <f t="shared" si="46"/>
        <v>0.170544035151137</v>
      </c>
      <c r="AH17" s="18">
        <f t="shared" si="46"/>
        <v>0.223231681194213</v>
      </c>
      <c r="AJ17" s="18">
        <f t="shared" ref="AJ17:AO17" si="47">AVERAGE(AJ2:AJ16)</f>
        <v>0</v>
      </c>
      <c r="AK17" s="18">
        <f t="shared" si="47"/>
        <v>0.471552250934547</v>
      </c>
      <c r="AL17" s="18">
        <f t="shared" si="47"/>
        <v>0.458231948940654</v>
      </c>
      <c r="AM17" s="18">
        <f t="shared" si="47"/>
        <v>0.762222555097217</v>
      </c>
      <c r="AN17" s="18">
        <f t="shared" si="47"/>
        <v>0.291384423497615</v>
      </c>
      <c r="AO17" s="18">
        <f t="shared" si="47"/>
        <v>0.833512696121369</v>
      </c>
    </row>
    <row r="18" spans="1:40">
      <c r="A18" s="4" t="s">
        <v>79</v>
      </c>
      <c r="B18" s="9">
        <v>263001.845</v>
      </c>
      <c r="C18" s="7">
        <v>270808.885</v>
      </c>
      <c r="D18" s="7">
        <v>267807.209</v>
      </c>
      <c r="E18" s="7">
        <v>273898.914</v>
      </c>
      <c r="F18" s="7">
        <v>255402.206</v>
      </c>
      <c r="G18" s="7">
        <v>277002.36</v>
      </c>
      <c r="H18" s="7">
        <v>0.057</v>
      </c>
      <c r="I18" s="7">
        <v>0.012</v>
      </c>
      <c r="J18" s="7">
        <v>0.02</v>
      </c>
      <c r="K18" s="7">
        <v>0.01</v>
      </c>
      <c r="L18" s="7">
        <v>0.034</v>
      </c>
      <c r="M18" s="7">
        <v>0</v>
      </c>
      <c r="N18" s="5"/>
      <c r="O18" t="s">
        <v>80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4" t="s">
        <v>79</v>
      </c>
      <c r="B19" s="9">
        <v>263001.845</v>
      </c>
      <c r="C19" s="7">
        <v>270626.84</v>
      </c>
      <c r="D19" s="7">
        <v>267572.635</v>
      </c>
      <c r="E19" s="7">
        <v>273778.701</v>
      </c>
      <c r="F19" s="7">
        <v>255402.206</v>
      </c>
      <c r="G19" s="7">
        <v>276878.995</v>
      </c>
      <c r="H19" s="7">
        <v>0.059</v>
      </c>
      <c r="I19" s="7">
        <v>0.012</v>
      </c>
      <c r="J19" s="7">
        <v>0.023</v>
      </c>
      <c r="K19" s="7">
        <v>0.008</v>
      </c>
      <c r="L19" s="7">
        <v>0.035</v>
      </c>
      <c r="M19" s="7">
        <v>0.005</v>
      </c>
      <c r="N19" s="5"/>
      <c r="P19" s="5" t="s">
        <v>50</v>
      </c>
      <c r="Q19" s="5" t="s">
        <v>51</v>
      </c>
      <c r="R19" s="5" t="s">
        <v>56</v>
      </c>
      <c r="S19" s="5" t="s">
        <v>53</v>
      </c>
      <c r="T19" s="5" t="s">
        <v>54</v>
      </c>
      <c r="U19" s="5"/>
      <c r="W19" s="5" t="s">
        <v>50</v>
      </c>
      <c r="X19" s="5" t="s">
        <v>51</v>
      </c>
      <c r="Y19" s="5" t="s">
        <v>56</v>
      </c>
      <c r="Z19" s="5" t="s">
        <v>53</v>
      </c>
      <c r="AA19" s="5" t="s">
        <v>54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4" t="s">
        <v>79</v>
      </c>
      <c r="B20" s="9">
        <v>318271.168</v>
      </c>
      <c r="C20" s="7">
        <v>319456.897</v>
      </c>
      <c r="D20" s="7">
        <v>323603.765</v>
      </c>
      <c r="E20" s="7">
        <v>329309.149</v>
      </c>
      <c r="F20" s="7">
        <v>309885.425</v>
      </c>
      <c r="G20" s="7">
        <v>332014.328</v>
      </c>
      <c r="H20" s="7">
        <v>0.051</v>
      </c>
      <c r="I20" s="7">
        <v>0.017</v>
      </c>
      <c r="J20" s="7">
        <v>0.019</v>
      </c>
      <c r="K20" s="7">
        <v>0.008</v>
      </c>
      <c r="L20" s="7">
        <v>0.03</v>
      </c>
      <c r="M20" s="7">
        <v>0.001</v>
      </c>
      <c r="N20" s="5"/>
      <c r="O20" s="2" t="s">
        <v>81</v>
      </c>
      <c r="P20" s="6">
        <f>($U2-P2)/MAX($U2,P2)</f>
        <v>0.236846212861064</v>
      </c>
      <c r="Q20" s="6">
        <f>($U2-Q2)/MAX($U2,Q2)</f>
        <v>0.0276461239260419</v>
      </c>
      <c r="R20" s="6">
        <f>($U2-R2)/MAX($U2,R2)</f>
        <v>0.0568694548916526</v>
      </c>
      <c r="S20" s="14">
        <f t="shared" ref="S20:S34" si="48">($U2-S2)/MAX($U2,S2)</f>
        <v>0.0115507268951532</v>
      </c>
      <c r="T20" s="6">
        <f>($U2-T2)/MAX($U2,T2)</f>
        <v>0.0566543885490987</v>
      </c>
      <c r="U20" s="5"/>
      <c r="V20" s="2" t="s">
        <v>81</v>
      </c>
      <c r="W20" s="6">
        <f>(V2-$AA2)/MAX(V2,$AA2)</f>
        <v>0.914191419141914</v>
      </c>
      <c r="X20" s="6">
        <f>(W2-$AA2)/MAX(W2,$AA2)</f>
        <v>0.784232365145228</v>
      </c>
      <c r="Y20" s="6">
        <f t="shared" ref="Y20:Y34" si="49">(X2-$AA2)/MAX(X2,$AA2)</f>
        <v>0.731958762886598</v>
      </c>
      <c r="Z20" s="6">
        <f>(Y2-$AA2)/MAX(Y2,$AA2)</f>
        <v>0.2</v>
      </c>
      <c r="AA20" s="6">
        <f t="shared" ref="AA20:AA34" si="50">(Z2-$AA2)/MAX(Z2,$AA2)</f>
        <v>0.670886075949367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4" t="s">
        <v>79</v>
      </c>
      <c r="B21" s="9">
        <v>263001.845</v>
      </c>
      <c r="C21" s="7">
        <v>264286.769</v>
      </c>
      <c r="D21" s="7">
        <v>267994.925</v>
      </c>
      <c r="E21" s="7">
        <v>273324.317</v>
      </c>
      <c r="F21" s="7">
        <v>255402.206</v>
      </c>
      <c r="G21" s="7">
        <v>276974.058</v>
      </c>
      <c r="H21" s="7">
        <v>0.058</v>
      </c>
      <c r="I21" s="7">
        <v>0.029</v>
      </c>
      <c r="J21" s="7">
        <v>0.021</v>
      </c>
      <c r="K21" s="7">
        <v>0.008</v>
      </c>
      <c r="L21" s="7">
        <v>0.035</v>
      </c>
      <c r="M21" s="7">
        <v>0</v>
      </c>
      <c r="N21" s="5"/>
      <c r="O21" s="2" t="s">
        <v>82</v>
      </c>
      <c r="P21" s="6">
        <f t="shared" ref="P21:P34" si="51">($U3-P3)/MAX($U3,P3)</f>
        <v>0.0662676364445289</v>
      </c>
      <c r="Q21" s="6">
        <f t="shared" ref="Q20:Q34" si="52">($U3-Q3)/MAX($U3,Q3)</f>
        <v>0.0276539559797414</v>
      </c>
      <c r="R21" s="6">
        <f t="shared" ref="R20:R34" si="53">($U3-R3)/MAX($U3,R3)</f>
        <v>0.0704581112782565</v>
      </c>
      <c r="S21" s="14">
        <f t="shared" si="48"/>
        <v>-0.0307771250971663</v>
      </c>
      <c r="T21" s="6">
        <f t="shared" ref="T20:T34" si="54">($U3-T3)/MAX($U3,T3)</f>
        <v>0.0755785394869244</v>
      </c>
      <c r="U21" s="5"/>
      <c r="V21" s="2" t="s">
        <v>82</v>
      </c>
      <c r="W21" s="6">
        <f t="shared" ref="W21:W34" si="55">(V3-$AA3)/MAX(V3,$AA3)</f>
        <v>0.635338345864662</v>
      </c>
      <c r="X21" s="6">
        <f t="shared" ref="X20:X34" si="56">(W3-$AA3)/MAX(W3,$AA3)</f>
        <v>0.676666666666667</v>
      </c>
      <c r="Y21" s="6">
        <f t="shared" si="49"/>
        <v>0.595833333333333</v>
      </c>
      <c r="Z21" s="6">
        <f>(Y3-$AA3)/MAX(Y3,$AA3)</f>
        <v>-0.144329896907217</v>
      </c>
      <c r="AA21" s="6">
        <f t="shared" si="50"/>
        <v>0.635338345864662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4" t="s">
        <v>83</v>
      </c>
      <c r="B22" s="9">
        <v>1370430.037</v>
      </c>
      <c r="C22" s="7">
        <v>1442476.631</v>
      </c>
      <c r="D22" s="7">
        <v>1415072.134</v>
      </c>
      <c r="E22" s="7">
        <v>1453292.751</v>
      </c>
      <c r="F22" s="7">
        <v>1350344.229</v>
      </c>
      <c r="G22" s="7">
        <v>1453065.924</v>
      </c>
      <c r="H22" s="7">
        <v>0.041</v>
      </c>
      <c r="I22" s="7">
        <v>0.005</v>
      </c>
      <c r="J22" s="7">
        <v>0.021</v>
      </c>
      <c r="K22" s="7">
        <v>0.004</v>
      </c>
      <c r="L22" s="7">
        <v>0.039</v>
      </c>
      <c r="M22" s="7">
        <v>0.002</v>
      </c>
      <c r="N22" s="5"/>
      <c r="O22" s="2" t="s">
        <v>84</v>
      </c>
      <c r="P22" s="6">
        <f t="shared" si="51"/>
        <v>0.0437985380414364</v>
      </c>
      <c r="Q22" s="6">
        <f t="shared" si="52"/>
        <v>0.0697166571731195</v>
      </c>
      <c r="R22" s="6">
        <f t="shared" si="53"/>
        <v>0.0186380198442542</v>
      </c>
      <c r="S22" s="14">
        <f t="shared" si="48"/>
        <v>-0.0156029038657878</v>
      </c>
      <c r="T22" s="6">
        <f t="shared" si="54"/>
        <v>0.0512142796982023</v>
      </c>
      <c r="U22" s="5"/>
      <c r="V22" s="2" t="s">
        <v>84</v>
      </c>
      <c r="W22" s="6">
        <f t="shared" si="55"/>
        <v>0.277777777777778</v>
      </c>
      <c r="X22" s="6">
        <f t="shared" si="56"/>
        <v>-0.110769230769231</v>
      </c>
      <c r="Y22" s="6">
        <f t="shared" si="49"/>
        <v>0.0819209039548023</v>
      </c>
      <c r="Z22" s="6">
        <f t="shared" ref="Z20:Z34" si="57">(Y4-$AA4)/MAX(Y4,$AA4)</f>
        <v>-0.0461538461538462</v>
      </c>
      <c r="AA22" s="6">
        <f t="shared" si="50"/>
        <v>0.183417085427136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>
      <c r="A23" s="4" t="s">
        <v>83</v>
      </c>
      <c r="B23" s="9">
        <v>1721558.933</v>
      </c>
      <c r="C23" s="7">
        <v>1761228.414</v>
      </c>
      <c r="D23" s="7">
        <v>1744898.35</v>
      </c>
      <c r="E23" s="7">
        <v>1790597.386</v>
      </c>
      <c r="F23" s="7">
        <v>1673313.688</v>
      </c>
      <c r="G23" s="7">
        <v>1793730.108</v>
      </c>
      <c r="H23" s="7">
        <v>0.041</v>
      </c>
      <c r="I23" s="7">
        <v>0.013</v>
      </c>
      <c r="J23" s="7">
        <v>0.029</v>
      </c>
      <c r="K23" s="7">
        <v>0.003</v>
      </c>
      <c r="L23" s="7">
        <v>0.039</v>
      </c>
      <c r="M23" s="7">
        <v>0.001</v>
      </c>
      <c r="N23" s="5"/>
      <c r="O23" s="2" t="s">
        <v>85</v>
      </c>
      <c r="P23" s="6">
        <f t="shared" si="51"/>
        <v>0.0473968654765025</v>
      </c>
      <c r="Q23" s="6">
        <f t="shared" si="52"/>
        <v>0.0332359515339792</v>
      </c>
      <c r="R23" s="6">
        <f t="shared" si="53"/>
        <v>0.0301813986378406</v>
      </c>
      <c r="S23" s="14">
        <f t="shared" si="48"/>
        <v>0.0107155602218858</v>
      </c>
      <c r="T23" s="6">
        <f t="shared" si="54"/>
        <v>0.0740988633082802</v>
      </c>
      <c r="U23" s="5"/>
      <c r="V23" s="2" t="s">
        <v>85</v>
      </c>
      <c r="W23" s="6">
        <f t="shared" si="55"/>
        <v>0.954385964912281</v>
      </c>
      <c r="X23" s="6">
        <f t="shared" si="56"/>
        <v>0.860215053763441</v>
      </c>
      <c r="Y23" s="6">
        <f t="shared" si="49"/>
        <v>0.876190476190476</v>
      </c>
      <c r="Z23" s="6">
        <f t="shared" si="57"/>
        <v>0.717391304347826</v>
      </c>
      <c r="AA23" s="6">
        <f t="shared" si="50"/>
        <v>0.923076923076923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4" t="s">
        <v>83</v>
      </c>
      <c r="B24" s="9">
        <v>1434531.689</v>
      </c>
      <c r="C24" s="7">
        <v>1501317.341</v>
      </c>
      <c r="D24" s="7">
        <v>1488209.899</v>
      </c>
      <c r="E24" s="7">
        <v>1517910.438</v>
      </c>
      <c r="F24" s="7">
        <v>1413787.576</v>
      </c>
      <c r="G24" s="7">
        <v>1519346.127</v>
      </c>
      <c r="H24" s="7">
        <v>0.042</v>
      </c>
      <c r="I24" s="7">
        <v>0.009</v>
      </c>
      <c r="J24" s="7">
        <v>0.02</v>
      </c>
      <c r="K24" s="7">
        <v>0.005</v>
      </c>
      <c r="L24" s="7">
        <v>0.04</v>
      </c>
      <c r="M24" s="7">
        <v>0.005</v>
      </c>
      <c r="N24" s="5"/>
      <c r="O24" s="2" t="s">
        <v>86</v>
      </c>
      <c r="P24" s="6">
        <f t="shared" si="51"/>
        <v>0.0500755034943369</v>
      </c>
      <c r="Q24" s="6">
        <f t="shared" si="52"/>
        <v>0.0193335849054709</v>
      </c>
      <c r="R24" s="6">
        <f t="shared" si="53"/>
        <v>0.0260573150294656</v>
      </c>
      <c r="S24" s="14">
        <f t="shared" si="48"/>
        <v>0.00110924102844038</v>
      </c>
      <c r="T24" s="6">
        <f t="shared" si="54"/>
        <v>0.0692133037316918</v>
      </c>
      <c r="U24" s="5"/>
      <c r="V24" s="2" t="s">
        <v>86</v>
      </c>
      <c r="W24" s="6">
        <f t="shared" si="55"/>
        <v>0.91304347826087</v>
      </c>
      <c r="X24" s="6">
        <f t="shared" si="56"/>
        <v>0.727272727272727</v>
      </c>
      <c r="Y24" s="6">
        <f t="shared" si="49"/>
        <v>0.85</v>
      </c>
      <c r="Z24" s="6">
        <f t="shared" si="57"/>
        <v>0.142857142857143</v>
      </c>
      <c r="AA24" s="6">
        <f t="shared" si="50"/>
        <v>0.909090909090909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4" t="s">
        <v>83</v>
      </c>
      <c r="B25" s="9">
        <v>1385581.336</v>
      </c>
      <c r="C25" s="7">
        <v>1433982.102</v>
      </c>
      <c r="D25" s="7">
        <v>1421967.542</v>
      </c>
      <c r="E25" s="7">
        <v>1467006.491</v>
      </c>
      <c r="F25" s="7">
        <v>1365339.929</v>
      </c>
      <c r="G25" s="7">
        <v>1469625.4</v>
      </c>
      <c r="H25" s="7">
        <v>0.042</v>
      </c>
      <c r="I25" s="7">
        <v>0.022</v>
      </c>
      <c r="J25" s="7">
        <v>0.029</v>
      </c>
      <c r="K25" s="7">
        <v>0.006</v>
      </c>
      <c r="L25" s="7">
        <v>0.04</v>
      </c>
      <c r="M25" s="7">
        <v>0.003</v>
      </c>
      <c r="N25" s="5"/>
      <c r="O25" s="2" t="s">
        <v>87</v>
      </c>
      <c r="P25" s="6">
        <f t="shared" si="51"/>
        <v>0.0179549824741653</v>
      </c>
      <c r="Q25" s="6">
        <f t="shared" si="52"/>
        <v>0.0188330900601887</v>
      </c>
      <c r="R25" s="6">
        <f t="shared" si="53"/>
        <v>0.00878707116539405</v>
      </c>
      <c r="S25" s="14">
        <f t="shared" si="48"/>
        <v>0.000837607769944032</v>
      </c>
      <c r="T25" s="6">
        <f t="shared" si="54"/>
        <v>0.0679597491055521</v>
      </c>
      <c r="U25" s="5"/>
      <c r="V25" s="2" t="s">
        <v>87</v>
      </c>
      <c r="W25" s="6">
        <f t="shared" si="55"/>
        <v>0.983695652173913</v>
      </c>
      <c r="X25" s="6">
        <f t="shared" si="56"/>
        <v>0.976377952755906</v>
      </c>
      <c r="Y25" s="6">
        <f t="shared" si="49"/>
        <v>0.958904109589041</v>
      </c>
      <c r="Z25" s="6">
        <f t="shared" si="57"/>
        <v>0.892857142857143</v>
      </c>
      <c r="AA25" s="6">
        <f t="shared" si="50"/>
        <v>0.98744769874477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4" t="s">
        <v>83</v>
      </c>
      <c r="B26" s="9">
        <v>1535957.19</v>
      </c>
      <c r="C26" s="7">
        <v>1550092.411</v>
      </c>
      <c r="D26" s="7">
        <v>1566230.321</v>
      </c>
      <c r="E26" s="7">
        <v>1603181.181</v>
      </c>
      <c r="F26" s="7">
        <v>1495220.291</v>
      </c>
      <c r="G26" s="7">
        <v>1604917.898</v>
      </c>
      <c r="H26" s="7">
        <v>0.041</v>
      </c>
      <c r="I26" s="7">
        <v>0.017</v>
      </c>
      <c r="J26" s="7">
        <v>0.021</v>
      </c>
      <c r="K26" s="7">
        <v>0.003</v>
      </c>
      <c r="L26" s="7">
        <v>0.04</v>
      </c>
      <c r="M26" s="7">
        <v>0.007</v>
      </c>
      <c r="N26" s="5"/>
      <c r="O26" s="2" t="s">
        <v>88</v>
      </c>
      <c r="P26" s="6">
        <f t="shared" si="51"/>
        <v>0.433475187487263</v>
      </c>
      <c r="Q26" s="6">
        <f t="shared" si="52"/>
        <v>0.0638377978050798</v>
      </c>
      <c r="R26" s="6">
        <f t="shared" si="53"/>
        <v>0.0317204596229555</v>
      </c>
      <c r="S26" s="14">
        <f t="shared" si="48"/>
        <v>-0.00632172432596432</v>
      </c>
      <c r="T26" s="6">
        <f t="shared" si="54"/>
        <v>0.0636833732859036</v>
      </c>
      <c r="U26" s="5"/>
      <c r="V26" s="2" t="s">
        <v>88</v>
      </c>
      <c r="W26" s="6">
        <f t="shared" si="55"/>
        <v>0.888728323699422</v>
      </c>
      <c r="X26" s="6">
        <f t="shared" si="56"/>
        <v>0.654708520179372</v>
      </c>
      <c r="Y26" s="6">
        <f t="shared" si="49"/>
        <v>0.533333333333333</v>
      </c>
      <c r="Z26" s="6">
        <f t="shared" si="57"/>
        <v>-0.298701298701299</v>
      </c>
      <c r="AA26" s="6">
        <f t="shared" si="50"/>
        <v>0.668103448275862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4" t="s">
        <v>89</v>
      </c>
      <c r="B27" s="9">
        <v>134676667.689</v>
      </c>
      <c r="C27" s="7">
        <v>135253671.706</v>
      </c>
      <c r="D27" s="7">
        <v>136252173.196</v>
      </c>
      <c r="E27" s="7">
        <v>137329971.161</v>
      </c>
      <c r="F27" s="7">
        <v>127727027.745</v>
      </c>
      <c r="G27" s="7">
        <v>137436265.098</v>
      </c>
      <c r="H27" s="7">
        <v>0.041</v>
      </c>
      <c r="I27" s="7">
        <v>0.013</v>
      </c>
      <c r="J27" s="7">
        <v>0.015</v>
      </c>
      <c r="K27" s="7">
        <v>0.006</v>
      </c>
      <c r="L27" s="7">
        <v>0.052</v>
      </c>
      <c r="M27" s="7">
        <v>0.001</v>
      </c>
      <c r="N27" s="5"/>
      <c r="O27" s="2" t="s">
        <v>90</v>
      </c>
      <c r="P27" s="6">
        <f t="shared" si="51"/>
        <v>0.417793321983656</v>
      </c>
      <c r="Q27" s="6">
        <f t="shared" si="52"/>
        <v>0.0575824308154935</v>
      </c>
      <c r="R27" s="6">
        <f t="shared" si="53"/>
        <v>0.0353116703902481</v>
      </c>
      <c r="S27" s="14">
        <f t="shared" si="48"/>
        <v>0.0021234768112192</v>
      </c>
      <c r="T27" s="6">
        <f t="shared" si="54"/>
        <v>0.0442632232900713</v>
      </c>
      <c r="U27" s="5"/>
      <c r="V27" s="2" t="s">
        <v>90</v>
      </c>
      <c r="W27" s="6">
        <f t="shared" si="55"/>
        <v>0.944723618090452</v>
      </c>
      <c r="X27" s="6">
        <f t="shared" si="56"/>
        <v>0.840579710144927</v>
      </c>
      <c r="Y27" s="6">
        <f t="shared" si="49"/>
        <v>0.691588785046729</v>
      </c>
      <c r="Z27" s="6">
        <f t="shared" si="57"/>
        <v>0.232558139534884</v>
      </c>
      <c r="AA27" s="6">
        <f t="shared" si="50"/>
        <v>0.79375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>
      <c r="A28" s="4" t="s">
        <v>89</v>
      </c>
      <c r="B28" s="9">
        <v>134367949.849</v>
      </c>
      <c r="C28" s="7">
        <v>134833594.838</v>
      </c>
      <c r="D28" s="7">
        <v>135817136.743</v>
      </c>
      <c r="E28" s="7">
        <v>137018624.787</v>
      </c>
      <c r="F28" s="7">
        <v>127424051.664</v>
      </c>
      <c r="G28" s="7">
        <v>137134456.819</v>
      </c>
      <c r="H28" s="7">
        <v>0.041</v>
      </c>
      <c r="I28" s="7">
        <v>0.029</v>
      </c>
      <c r="J28" s="7">
        <v>0.019</v>
      </c>
      <c r="K28" s="7">
        <v>0.009</v>
      </c>
      <c r="L28" s="7">
        <v>0.048</v>
      </c>
      <c r="M28" s="7">
        <v>0.001</v>
      </c>
      <c r="N28" s="5"/>
      <c r="O28" s="2" t="s">
        <v>91</v>
      </c>
      <c r="P28" s="6">
        <f t="shared" si="51"/>
        <v>0.368868416804981</v>
      </c>
      <c r="Q28" s="6">
        <f t="shared" si="52"/>
        <v>0.0569682384786737</v>
      </c>
      <c r="R28" s="6">
        <f t="shared" si="53"/>
        <v>0.0366018873576109</v>
      </c>
      <c r="S28" s="14">
        <f t="shared" si="48"/>
        <v>0.00320637596787675</v>
      </c>
      <c r="T28" s="6">
        <f t="shared" si="54"/>
        <v>0.0308621264130142</v>
      </c>
      <c r="U28" s="5"/>
      <c r="V28" s="2" t="s">
        <v>91</v>
      </c>
      <c r="W28" s="6">
        <f t="shared" si="55"/>
        <v>0.931972789115646</v>
      </c>
      <c r="X28" s="6">
        <f t="shared" si="56"/>
        <v>0.81651376146789</v>
      </c>
      <c r="Y28" s="6">
        <f t="shared" si="49"/>
        <v>0.67479674796748</v>
      </c>
      <c r="Z28" s="6">
        <f t="shared" si="57"/>
        <v>0.466666666666667</v>
      </c>
      <c r="AA28" s="6">
        <f t="shared" si="50"/>
        <v>0.840637450199203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>
      <c r="A29" s="4" t="s">
        <v>89</v>
      </c>
      <c r="B29" s="9">
        <v>134427318.664</v>
      </c>
      <c r="C29" s="7">
        <v>135318992.597</v>
      </c>
      <c r="D29" s="7">
        <v>135828392.037</v>
      </c>
      <c r="E29" s="7">
        <v>137026342.143</v>
      </c>
      <c r="F29" s="7">
        <v>127482316.295</v>
      </c>
      <c r="G29" s="7">
        <v>137168103.076</v>
      </c>
      <c r="H29" s="7">
        <v>0.036</v>
      </c>
      <c r="I29" s="7">
        <v>0.012</v>
      </c>
      <c r="J29" s="7">
        <v>0.014</v>
      </c>
      <c r="K29" s="7">
        <v>0.005</v>
      </c>
      <c r="L29" s="7">
        <v>0.047</v>
      </c>
      <c r="M29" s="7">
        <v>0.001</v>
      </c>
      <c r="N29" s="5"/>
      <c r="O29" s="2" t="s">
        <v>92</v>
      </c>
      <c r="P29" s="6">
        <f t="shared" si="51"/>
        <v>0.0546980870472812</v>
      </c>
      <c r="Q29" s="6">
        <f t="shared" si="52"/>
        <v>0.00827671713863886</v>
      </c>
      <c r="R29" s="6">
        <f t="shared" si="53"/>
        <v>0.0117149912464426</v>
      </c>
      <c r="S29" s="14">
        <f t="shared" si="48"/>
        <v>0.00108664848766956</v>
      </c>
      <c r="T29" s="6">
        <f t="shared" si="54"/>
        <v>0.0292701344324484</v>
      </c>
      <c r="U29" s="5"/>
      <c r="V29" s="2" t="s">
        <v>92</v>
      </c>
      <c r="W29" s="6">
        <f t="shared" si="55"/>
        <v>0.502304147465438</v>
      </c>
      <c r="X29" s="6">
        <f t="shared" si="56"/>
        <v>-0.0833333333333333</v>
      </c>
      <c r="Y29" s="6">
        <f t="shared" si="49"/>
        <v>0.289473684210526</v>
      </c>
      <c r="Z29" s="6">
        <f t="shared" si="57"/>
        <v>-0.231481481481482</v>
      </c>
      <c r="AA29" s="6">
        <f t="shared" si="50"/>
        <v>0.687861271676301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>
      <c r="A30" s="4" t="s">
        <v>89</v>
      </c>
      <c r="B30" s="9">
        <v>134587614.466</v>
      </c>
      <c r="C30" s="7">
        <v>134694535.71</v>
      </c>
      <c r="D30" s="7">
        <v>136191962.2</v>
      </c>
      <c r="E30" s="7">
        <v>137235649.929</v>
      </c>
      <c r="F30" s="7">
        <v>127639630.799</v>
      </c>
      <c r="G30" s="7">
        <v>137341172.674</v>
      </c>
      <c r="H30" s="7">
        <v>0.038</v>
      </c>
      <c r="I30" s="7">
        <v>0.039</v>
      </c>
      <c r="J30" s="7">
        <v>0.012</v>
      </c>
      <c r="K30" s="7">
        <v>0.004</v>
      </c>
      <c r="L30" s="7">
        <v>0.048</v>
      </c>
      <c r="M30" s="7">
        <v>0</v>
      </c>
      <c r="N30" s="5"/>
      <c r="O30" s="2" t="s">
        <v>93</v>
      </c>
      <c r="P30" s="6">
        <f t="shared" si="51"/>
        <v>0.0251477362786642</v>
      </c>
      <c r="Q30" s="6">
        <f t="shared" si="52"/>
        <v>0.0163504988960814</v>
      </c>
      <c r="R30" s="6">
        <f t="shared" si="53"/>
        <v>0.0112520916681816</v>
      </c>
      <c r="S30" s="14">
        <f t="shared" si="48"/>
        <v>0.00364502260021518</v>
      </c>
      <c r="T30" s="6">
        <f t="shared" si="54"/>
        <v>0.0204767968693351</v>
      </c>
      <c r="U30" s="5"/>
      <c r="V30" s="2" t="s">
        <v>93</v>
      </c>
      <c r="W30" s="6">
        <f t="shared" si="55"/>
        <v>0.887892376681614</v>
      </c>
      <c r="X30" s="6">
        <f t="shared" si="56"/>
        <v>0.818840579710145</v>
      </c>
      <c r="Y30" s="6">
        <f t="shared" si="49"/>
        <v>0.870466321243523</v>
      </c>
      <c r="Z30" s="6">
        <f t="shared" si="57"/>
        <v>0.666666666666667</v>
      </c>
      <c r="AA30" s="6">
        <f t="shared" si="50"/>
        <v>0.901574803149606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>
      <c r="A31" s="4" t="s">
        <v>89</v>
      </c>
      <c r="B31" s="9">
        <v>184706483.557</v>
      </c>
      <c r="C31" s="7">
        <v>182018969.268</v>
      </c>
      <c r="D31" s="7">
        <v>185423774.476</v>
      </c>
      <c r="E31" s="7">
        <v>186753501.091</v>
      </c>
      <c r="F31" s="7">
        <v>175690471.967</v>
      </c>
      <c r="G31" s="7">
        <v>186900554.473</v>
      </c>
      <c r="H31" s="7">
        <v>0.028</v>
      </c>
      <c r="I31" s="7">
        <v>0.034</v>
      </c>
      <c r="J31" s="7">
        <v>0.013</v>
      </c>
      <c r="K31" s="7">
        <v>0.004</v>
      </c>
      <c r="L31" s="7">
        <v>0.044</v>
      </c>
      <c r="M31" s="7">
        <v>0</v>
      </c>
      <c r="N31" s="5"/>
      <c r="O31" s="2" t="s">
        <v>94</v>
      </c>
      <c r="P31" s="6">
        <f t="shared" si="51"/>
        <v>0.0359800960730046</v>
      </c>
      <c r="Q31" s="6">
        <f t="shared" si="52"/>
        <v>0.0139863905112328</v>
      </c>
      <c r="R31" s="6">
        <f t="shared" si="53"/>
        <v>0.00889914358148929</v>
      </c>
      <c r="S31" s="14">
        <f t="shared" si="48"/>
        <v>0.0058890695381698</v>
      </c>
      <c r="T31" s="6">
        <f t="shared" si="54"/>
        <v>0.012866372433183</v>
      </c>
      <c r="U31" s="5"/>
      <c r="V31" s="2" t="s">
        <v>94</v>
      </c>
      <c r="W31" s="6">
        <f t="shared" si="55"/>
        <v>0.834285714285714</v>
      </c>
      <c r="X31" s="6">
        <f t="shared" si="56"/>
        <v>0.747826086956522</v>
      </c>
      <c r="Y31" s="6">
        <f t="shared" si="49"/>
        <v>0.868181818181818</v>
      </c>
      <c r="Z31" s="6">
        <f t="shared" si="57"/>
        <v>0.747826086956522</v>
      </c>
      <c r="AA31" s="6">
        <f t="shared" si="50"/>
        <v>0.945283018867925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>
      <c r="A32" s="4" t="s">
        <v>95</v>
      </c>
      <c r="B32" s="9">
        <v>34003.781</v>
      </c>
      <c r="C32" s="7">
        <v>56300.869</v>
      </c>
      <c r="D32" s="7">
        <v>57769.633</v>
      </c>
      <c r="E32" s="7">
        <v>60059.057</v>
      </c>
      <c r="F32" s="7">
        <v>55925.402</v>
      </c>
      <c r="G32" s="7">
        <v>60348.301</v>
      </c>
      <c r="H32" s="7">
        <v>0.132</v>
      </c>
      <c r="I32" s="7">
        <v>0.041</v>
      </c>
      <c r="J32" s="7">
        <v>0.031</v>
      </c>
      <c r="K32" s="7">
        <v>0.009</v>
      </c>
      <c r="L32" s="7">
        <v>0.045</v>
      </c>
      <c r="M32" s="7">
        <v>0.01</v>
      </c>
      <c r="N32" s="5"/>
      <c r="O32" s="2" t="s">
        <v>96</v>
      </c>
      <c r="P32" s="6">
        <f t="shared" si="51"/>
        <v>0.261933432105397</v>
      </c>
      <c r="Q32" s="6">
        <f t="shared" si="52"/>
        <v>0.142985410871862</v>
      </c>
      <c r="R32" s="6">
        <f t="shared" si="53"/>
        <v>0.0925562589323767</v>
      </c>
      <c r="S32" s="14">
        <f t="shared" si="48"/>
        <v>0.0252959377433235</v>
      </c>
      <c r="T32" s="6">
        <f t="shared" si="54"/>
        <v>0.0232698845088813</v>
      </c>
      <c r="U32" s="5"/>
      <c r="V32" s="2" t="s">
        <v>96</v>
      </c>
      <c r="W32" s="6">
        <f t="shared" si="55"/>
        <v>1</v>
      </c>
      <c r="X32" s="6">
        <f t="shared" si="56"/>
        <v>1</v>
      </c>
      <c r="Y32" s="6">
        <f t="shared" si="49"/>
        <v>1</v>
      </c>
      <c r="Z32" s="6">
        <f t="shared" si="57"/>
        <v>1</v>
      </c>
      <c r="AA32" s="6">
        <f t="shared" si="50"/>
        <v>1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>
      <c r="A33" s="4" t="s">
        <v>95</v>
      </c>
      <c r="B33" s="9">
        <v>25421.196</v>
      </c>
      <c r="C33" s="7">
        <v>42394.397</v>
      </c>
      <c r="D33" s="7">
        <v>44624.525</v>
      </c>
      <c r="E33" s="7">
        <v>46702.489</v>
      </c>
      <c r="F33" s="7">
        <v>43110.41</v>
      </c>
      <c r="G33" s="7">
        <v>46196.081</v>
      </c>
      <c r="H33" s="7">
        <v>0.156</v>
      </c>
      <c r="I33" s="7">
        <v>0.053</v>
      </c>
      <c r="J33" s="7">
        <v>0.039</v>
      </c>
      <c r="K33" s="7">
        <v>0.013</v>
      </c>
      <c r="L33" s="7">
        <v>0.051</v>
      </c>
      <c r="M33" s="7">
        <v>0.022</v>
      </c>
      <c r="N33" s="5"/>
      <c r="O33" s="2" t="s">
        <v>97</v>
      </c>
      <c r="P33" s="6">
        <f t="shared" si="51"/>
        <v>0.13703786874855</v>
      </c>
      <c r="Q33" s="6">
        <f t="shared" si="52"/>
        <v>0.0430128186954148</v>
      </c>
      <c r="R33" s="6">
        <f t="shared" si="53"/>
        <v>0.0185768028861742</v>
      </c>
      <c r="S33" s="14">
        <f t="shared" si="48"/>
        <v>-0.00406579066325644</v>
      </c>
      <c r="T33" s="6">
        <f t="shared" si="54"/>
        <v>0.0167553323813531</v>
      </c>
      <c r="U33" s="5"/>
      <c r="V33" s="2" t="s">
        <v>97</v>
      </c>
      <c r="W33" s="6">
        <f t="shared" si="55"/>
        <v>0.977207977207977</v>
      </c>
      <c r="X33" s="6">
        <f t="shared" si="56"/>
        <v>0.936507936507937</v>
      </c>
      <c r="Y33" s="6">
        <f t="shared" si="49"/>
        <v>0.864406779661017</v>
      </c>
      <c r="Z33" s="6">
        <f t="shared" si="57"/>
        <v>0.555555555555556</v>
      </c>
      <c r="AA33" s="6">
        <f t="shared" si="50"/>
        <v>0.859649122807017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>
      <c r="A34" s="4" t="s">
        <v>95</v>
      </c>
      <c r="B34" s="9">
        <v>34004.423</v>
      </c>
      <c r="C34" s="7">
        <v>55998.931</v>
      </c>
      <c r="D34" s="7">
        <v>57735.852</v>
      </c>
      <c r="E34" s="7">
        <v>59939.133</v>
      </c>
      <c r="F34" s="7">
        <v>55926.359</v>
      </c>
      <c r="G34" s="7">
        <v>59753.164</v>
      </c>
      <c r="H34" s="7">
        <v>0.134</v>
      </c>
      <c r="I34" s="7">
        <v>0.044</v>
      </c>
      <c r="J34" s="7">
        <v>0.04</v>
      </c>
      <c r="K34" s="7">
        <v>0.014</v>
      </c>
      <c r="L34" s="7">
        <v>0.049</v>
      </c>
      <c r="M34" s="7">
        <v>0.016</v>
      </c>
      <c r="N34" s="5"/>
      <c r="O34" s="2" t="s">
        <v>98</v>
      </c>
      <c r="P34" s="6">
        <f t="shared" si="51"/>
        <v>0.0898454887560493</v>
      </c>
      <c r="Q34" s="6">
        <f t="shared" si="52"/>
        <v>0.0295217738860288</v>
      </c>
      <c r="R34" s="6">
        <f t="shared" si="53"/>
        <v>0.00796583270542553</v>
      </c>
      <c r="S34" s="14">
        <f t="shared" si="48"/>
        <v>-0.00720668174548495</v>
      </c>
      <c r="T34" s="6">
        <f t="shared" si="54"/>
        <v>0.00739829389172071</v>
      </c>
      <c r="U34" s="5"/>
      <c r="V34" s="2" t="s">
        <v>98</v>
      </c>
      <c r="W34" s="6">
        <f t="shared" si="55"/>
        <v>0.857142857142857</v>
      </c>
      <c r="X34" s="6">
        <f t="shared" si="56"/>
        <v>0.736842105263158</v>
      </c>
      <c r="Y34" s="6">
        <f t="shared" si="49"/>
        <v>0.385964912280702</v>
      </c>
      <c r="Z34" s="6">
        <f t="shared" si="57"/>
        <v>-0.257142857142857</v>
      </c>
      <c r="AA34" s="6">
        <f t="shared" si="50"/>
        <v>0.453125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>
      <c r="A35" s="4" t="s">
        <v>95</v>
      </c>
      <c r="B35" s="9">
        <v>34003.781</v>
      </c>
      <c r="C35" s="7">
        <v>55865.145</v>
      </c>
      <c r="D35" s="7">
        <v>57964.975</v>
      </c>
      <c r="E35" s="7">
        <v>59935.257</v>
      </c>
      <c r="F35" s="7">
        <v>55925.402</v>
      </c>
      <c r="G35" s="7">
        <v>59378.899</v>
      </c>
      <c r="H35" s="7">
        <v>0.135</v>
      </c>
      <c r="I35" s="7">
        <v>0.044</v>
      </c>
      <c r="J35" s="7">
        <v>0.027</v>
      </c>
      <c r="K35" s="7">
        <v>0.01</v>
      </c>
      <c r="L35" s="7">
        <v>0.043</v>
      </c>
      <c r="M35" s="7">
        <v>0.017</v>
      </c>
      <c r="N35" s="5"/>
      <c r="O35" s="5"/>
      <c r="P35" s="6">
        <f>AVERAGE(P20:P34)</f>
        <v>0.152474624938459</v>
      </c>
      <c r="Q35" s="6">
        <f>AVERAGE(Q20:Q34)</f>
        <v>0.0419294293784698</v>
      </c>
      <c r="R35" s="6">
        <f>AVERAGE(R20:R34)</f>
        <v>0.0310393672825179</v>
      </c>
      <c r="S35" s="15">
        <f>AVERAGE(S20:S34)</f>
        <v>9.90294244158396e-5</v>
      </c>
      <c r="T35" s="6">
        <f>AVERAGE(T20:T34)</f>
        <v>0.042904310759044</v>
      </c>
      <c r="U35" s="5"/>
      <c r="V35" s="5"/>
      <c r="W35" s="6">
        <f>AVERAGE(W20:W34)</f>
        <v>0.833512696121369</v>
      </c>
      <c r="X35" s="6">
        <f>AVERAGE(X20:X34)</f>
        <v>0.692165393448757</v>
      </c>
      <c r="Y35" s="6">
        <f>AVERAGE(Y20:Y34)</f>
        <v>0.684867997858625</v>
      </c>
      <c r="Z35" s="6">
        <f>AVERAGE(Z20:Z34)</f>
        <v>0.309637955003714</v>
      </c>
      <c r="AA35" s="6">
        <f>AVERAGE(AA20:AA34)</f>
        <v>0.763949410208645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>
      <c r="A36" s="4" t="s">
        <v>95</v>
      </c>
      <c r="B36" s="9">
        <v>34004.423</v>
      </c>
      <c r="C36" s="7">
        <v>56210.585</v>
      </c>
      <c r="D36" s="7">
        <v>57827.138</v>
      </c>
      <c r="E36" s="7">
        <v>60138.195</v>
      </c>
      <c r="F36" s="7">
        <v>55926.359</v>
      </c>
      <c r="G36" s="7">
        <v>59284.779</v>
      </c>
      <c r="H36" s="7">
        <v>0.135</v>
      </c>
      <c r="I36" s="7">
        <v>0.041</v>
      </c>
      <c r="J36" s="7">
        <v>0.028</v>
      </c>
      <c r="K36" s="7">
        <v>0.008</v>
      </c>
      <c r="L36" s="7">
        <v>0.044</v>
      </c>
      <c r="M36" s="7">
        <v>0.012</v>
      </c>
      <c r="N36" s="5"/>
      <c r="O36" t="s">
        <v>99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>
      <c r="A37" s="4" t="s">
        <v>100</v>
      </c>
      <c r="B37" s="9">
        <v>129057.162</v>
      </c>
      <c r="C37" s="7">
        <v>207749.629</v>
      </c>
      <c r="D37" s="7">
        <v>211641.513</v>
      </c>
      <c r="E37" s="7">
        <v>218578.579</v>
      </c>
      <c r="F37" s="7">
        <v>209597.412</v>
      </c>
      <c r="G37" s="7">
        <v>218242.55</v>
      </c>
      <c r="H37" s="7">
        <v>0.116</v>
      </c>
      <c r="I37" s="7">
        <v>0.038</v>
      </c>
      <c r="J37" s="7">
        <v>0.021</v>
      </c>
      <c r="K37" s="7">
        <v>0.006</v>
      </c>
      <c r="L37" s="7">
        <v>0.032</v>
      </c>
      <c r="M37" s="7">
        <v>0.013</v>
      </c>
      <c r="N37" s="5"/>
      <c r="P37" s="5" t="s">
        <v>50</v>
      </c>
      <c r="Q37" s="5" t="s">
        <v>54</v>
      </c>
      <c r="R37" s="5"/>
      <c r="S37" s="5"/>
      <c r="T37" s="5" t="s">
        <v>50</v>
      </c>
      <c r="U37" s="5" t="s">
        <v>54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>
      <c r="A38" s="4" t="s">
        <v>100</v>
      </c>
      <c r="B38" s="9">
        <v>127061.637</v>
      </c>
      <c r="C38" s="7">
        <v>207578.701</v>
      </c>
      <c r="D38" s="7">
        <v>208439.4</v>
      </c>
      <c r="E38" s="7">
        <v>215236.891</v>
      </c>
      <c r="F38" s="7">
        <v>206481.677</v>
      </c>
      <c r="G38" s="7">
        <v>214417.904</v>
      </c>
      <c r="H38" s="7">
        <v>0.118</v>
      </c>
      <c r="I38" s="7">
        <v>0.029</v>
      </c>
      <c r="J38" s="7">
        <v>0.022</v>
      </c>
      <c r="K38" s="7">
        <v>0.008</v>
      </c>
      <c r="L38" s="7">
        <v>0.034</v>
      </c>
      <c r="M38" s="7">
        <v>0.014</v>
      </c>
      <c r="N38" s="5"/>
      <c r="O38" s="2" t="s">
        <v>81</v>
      </c>
      <c r="P38" s="6">
        <f>($R2-P2)/MAX($R2,P2)</f>
        <v>0.190829105157161</v>
      </c>
      <c r="Q38" s="6">
        <f t="shared" ref="Q38:Q52" si="58">($R2-Q2)/MAX($R2,Q2)</f>
        <v>-0.0300542134758641</v>
      </c>
      <c r="R38" s="5"/>
      <c r="S38" s="2" t="s">
        <v>81</v>
      </c>
      <c r="T38" s="16">
        <f>(V2-$X2)/MAX(V2,$X2)</f>
        <v>0.67986798679868</v>
      </c>
      <c r="U38" s="16">
        <f>(Z2-$X2)/MAX(Z2,$X2)</f>
        <v>-0.185567010309278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>
      <c r="A39" s="4" t="s">
        <v>100</v>
      </c>
      <c r="B39" s="9">
        <v>106190.847</v>
      </c>
      <c r="C39" s="7">
        <v>175218.621</v>
      </c>
      <c r="D39" s="7">
        <v>178841.119</v>
      </c>
      <c r="E39" s="7">
        <v>185806.905</v>
      </c>
      <c r="F39" s="7">
        <v>177401.105</v>
      </c>
      <c r="G39" s="7">
        <v>186712.68</v>
      </c>
      <c r="H39" s="7">
        <v>0.123</v>
      </c>
      <c r="I39" s="7">
        <v>0.044</v>
      </c>
      <c r="J39" s="7">
        <v>0.025</v>
      </c>
      <c r="K39" s="7">
        <v>0.012</v>
      </c>
      <c r="L39" s="7">
        <v>0.03</v>
      </c>
      <c r="M39" s="7">
        <v>0.002</v>
      </c>
      <c r="N39" s="5"/>
      <c r="O39" s="2" t="s">
        <v>82</v>
      </c>
      <c r="P39" s="6">
        <f t="shared" ref="P39:P52" si="59">($R3-P3)/MAX($R3,P3)</f>
        <v>-0.00448787575250262</v>
      </c>
      <c r="Q39" s="6">
        <f t="shared" si="58"/>
        <v>-0.0440215246020204</v>
      </c>
      <c r="R39" s="5"/>
      <c r="S39" s="2" t="s">
        <v>82</v>
      </c>
      <c r="T39" s="16">
        <f t="shared" ref="T39:T52" si="60">(V3-$X3)/MAX(V3,$X3)</f>
        <v>0.0977443609022555</v>
      </c>
      <c r="U39" s="16">
        <f t="shared" ref="U39:U52" si="61">(Z3-$X3)/MAX(Z3,$X3)</f>
        <v>0.0977443609022557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>
      <c r="A40" s="4" t="s">
        <v>100</v>
      </c>
      <c r="B40" s="9">
        <v>120847.193</v>
      </c>
      <c r="C40" s="7">
        <v>194115.577</v>
      </c>
      <c r="D40" s="7">
        <v>202635.146</v>
      </c>
      <c r="E40" s="7">
        <v>209576.549</v>
      </c>
      <c r="F40" s="7">
        <v>200843.603</v>
      </c>
      <c r="G40" s="7">
        <v>210891.696</v>
      </c>
      <c r="H40" s="7">
        <v>0.119</v>
      </c>
      <c r="I40" s="7">
        <v>0.05</v>
      </c>
      <c r="J40" s="7">
        <v>0.02</v>
      </c>
      <c r="K40" s="7">
        <v>0.006</v>
      </c>
      <c r="L40" s="7">
        <v>0.032</v>
      </c>
      <c r="M40" s="7">
        <v>0.001</v>
      </c>
      <c r="N40" s="5"/>
      <c r="O40" s="2" t="s">
        <v>84</v>
      </c>
      <c r="P40" s="6">
        <f t="shared" si="59"/>
        <v>0.0256383665823177</v>
      </c>
      <c r="Q40" s="6">
        <f t="shared" si="58"/>
        <v>0.0520487224507708</v>
      </c>
      <c r="R40" s="5"/>
      <c r="S40" s="2" t="s">
        <v>84</v>
      </c>
      <c r="T40" s="16">
        <f t="shared" si="60"/>
        <v>0.213333333333333</v>
      </c>
      <c r="U40" s="16">
        <f t="shared" si="61"/>
        <v>0.110552763819095</v>
      </c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>
      <c r="A41" s="4" t="s">
        <v>100</v>
      </c>
      <c r="B41" s="9">
        <v>115657.288</v>
      </c>
      <c r="C41" s="7">
        <v>184637.508</v>
      </c>
      <c r="D41" s="7">
        <v>190648.892</v>
      </c>
      <c r="E41" s="7">
        <v>197142.033</v>
      </c>
      <c r="F41" s="7">
        <v>188675.377</v>
      </c>
      <c r="G41" s="7">
        <v>198260.176</v>
      </c>
      <c r="H41" s="7">
        <v>0.121</v>
      </c>
      <c r="I41" s="7">
        <v>0.046</v>
      </c>
      <c r="J41" s="7">
        <v>0.019</v>
      </c>
      <c r="K41" s="7">
        <v>0.011</v>
      </c>
      <c r="L41" s="7">
        <v>0.032</v>
      </c>
      <c r="M41" s="7">
        <v>0.003</v>
      </c>
      <c r="N41" s="5"/>
      <c r="O41" s="2" t="s">
        <v>85</v>
      </c>
      <c r="P41" s="6">
        <f t="shared" si="59"/>
        <v>0.01775122359427</v>
      </c>
      <c r="Q41" s="6">
        <f t="shared" si="58"/>
        <v>0.00314961260987194</v>
      </c>
      <c r="R41" s="5"/>
      <c r="S41" s="2" t="s">
        <v>85</v>
      </c>
      <c r="T41" s="16">
        <f t="shared" si="60"/>
        <v>0.631578947368421</v>
      </c>
      <c r="U41" s="16">
        <f t="shared" si="61"/>
        <v>0.378698224852071</v>
      </c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>
      <c r="A42" s="4" t="s">
        <v>101</v>
      </c>
      <c r="B42" s="9">
        <v>457121.695</v>
      </c>
      <c r="C42" s="7">
        <v>698217.187</v>
      </c>
      <c r="D42" s="7">
        <v>702533.332</v>
      </c>
      <c r="E42" s="7">
        <v>725458.284</v>
      </c>
      <c r="F42" s="7">
        <v>705983.786</v>
      </c>
      <c r="G42" s="7">
        <v>728663.312</v>
      </c>
      <c r="H42" s="7">
        <v>0.118</v>
      </c>
      <c r="I42" s="7">
        <v>0.038</v>
      </c>
      <c r="J42" s="7">
        <v>0.019</v>
      </c>
      <c r="K42" s="7">
        <v>0.01</v>
      </c>
      <c r="L42" s="7">
        <v>0.047</v>
      </c>
      <c r="M42" s="7">
        <v>0.006</v>
      </c>
      <c r="N42" s="5"/>
      <c r="O42" s="2" t="s">
        <v>86</v>
      </c>
      <c r="P42" s="6">
        <f t="shared" si="59"/>
        <v>0.0246607822364803</v>
      </c>
      <c r="Q42" s="6">
        <f t="shared" si="58"/>
        <v>-0.0068562867255392</v>
      </c>
      <c r="R42" s="5"/>
      <c r="S42" s="2" t="s">
        <v>86</v>
      </c>
      <c r="T42" s="16">
        <f t="shared" si="60"/>
        <v>0.420289855072464</v>
      </c>
      <c r="U42" s="16">
        <f t="shared" si="61"/>
        <v>0.393939393939394</v>
      </c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>
      <c r="A43" s="4" t="s">
        <v>101</v>
      </c>
      <c r="B43" s="9">
        <v>457121.695</v>
      </c>
      <c r="C43" s="7">
        <v>687964.888</v>
      </c>
      <c r="D43" s="7">
        <v>702779.828</v>
      </c>
      <c r="E43" s="7">
        <v>726438.768</v>
      </c>
      <c r="F43" s="7">
        <v>705983.786</v>
      </c>
      <c r="G43" s="7">
        <v>728577.534</v>
      </c>
      <c r="H43" s="7">
        <v>0.11</v>
      </c>
      <c r="I43" s="7">
        <v>0.041</v>
      </c>
      <c r="J43" s="7">
        <v>0.027</v>
      </c>
      <c r="K43" s="7">
        <v>0.019</v>
      </c>
      <c r="L43" s="7">
        <v>0.048</v>
      </c>
      <c r="M43" s="7">
        <v>0.007</v>
      </c>
      <c r="N43" s="5"/>
      <c r="O43" s="2" t="s">
        <v>87</v>
      </c>
      <c r="P43" s="6">
        <f t="shared" si="59"/>
        <v>0.00924918455164841</v>
      </c>
      <c r="Q43" s="6">
        <f t="shared" si="58"/>
        <v>0.0101350765335618</v>
      </c>
      <c r="R43" s="5"/>
      <c r="S43" s="2" t="s">
        <v>87</v>
      </c>
      <c r="T43" s="16">
        <f t="shared" si="60"/>
        <v>0.603260869565217</v>
      </c>
      <c r="U43" s="16">
        <f t="shared" si="61"/>
        <v>0.694560669456067</v>
      </c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>
      <c r="A44" s="4" t="s">
        <v>101</v>
      </c>
      <c r="B44" s="9">
        <v>483216.901</v>
      </c>
      <c r="C44" s="7">
        <v>715483.322</v>
      </c>
      <c r="D44" s="7">
        <v>728782.678</v>
      </c>
      <c r="E44" s="7">
        <v>753836.762</v>
      </c>
      <c r="F44" s="7">
        <v>732005.418</v>
      </c>
      <c r="G44" s="7">
        <v>755308.404</v>
      </c>
      <c r="H44" s="7">
        <v>0.111</v>
      </c>
      <c r="I44" s="7">
        <v>0.039</v>
      </c>
      <c r="J44" s="7">
        <v>0.025</v>
      </c>
      <c r="K44" s="7">
        <v>0.016</v>
      </c>
      <c r="L44" s="7">
        <v>0.045</v>
      </c>
      <c r="M44" s="7">
        <v>0.005</v>
      </c>
      <c r="N44" s="5"/>
      <c r="O44" s="2" t="s">
        <v>88</v>
      </c>
      <c r="P44" s="6">
        <f t="shared" si="59"/>
        <v>0.414916055861168</v>
      </c>
      <c r="Q44" s="6">
        <f t="shared" si="58"/>
        <v>0.03316948963893</v>
      </c>
      <c r="R44" s="5"/>
      <c r="S44" s="2" t="s">
        <v>88</v>
      </c>
      <c r="T44" s="16">
        <f t="shared" si="60"/>
        <v>0.761560693641618</v>
      </c>
      <c r="U44" s="16">
        <f t="shared" si="61"/>
        <v>0.288793103448276</v>
      </c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>
      <c r="A45" s="4" t="s">
        <v>101</v>
      </c>
      <c r="B45" s="9">
        <v>467062.726</v>
      </c>
      <c r="C45" s="7">
        <v>690497.624</v>
      </c>
      <c r="D45" s="7">
        <v>710251.139</v>
      </c>
      <c r="E45" s="7">
        <v>736461.617</v>
      </c>
      <c r="F45" s="7">
        <v>715896.789</v>
      </c>
      <c r="G45" s="7">
        <v>739686.483</v>
      </c>
      <c r="H45" s="7">
        <v>0.118</v>
      </c>
      <c r="I45" s="7">
        <v>0.05</v>
      </c>
      <c r="J45" s="7">
        <v>0.024</v>
      </c>
      <c r="K45" s="7">
        <v>0.016</v>
      </c>
      <c r="L45" s="7">
        <v>0.049</v>
      </c>
      <c r="M45" s="7">
        <v>0.012</v>
      </c>
      <c r="N45" s="5"/>
      <c r="O45" s="2" t="s">
        <v>90</v>
      </c>
      <c r="P45" s="6">
        <f t="shared" si="59"/>
        <v>0.396482096707995</v>
      </c>
      <c r="Q45" s="6">
        <f t="shared" si="58"/>
        <v>0.0230859643904417</v>
      </c>
      <c r="R45" s="5"/>
      <c r="S45" s="2" t="s">
        <v>90</v>
      </c>
      <c r="T45" s="16">
        <f t="shared" si="60"/>
        <v>0.820770519262982</v>
      </c>
      <c r="U45" s="16">
        <f t="shared" si="61"/>
        <v>0.33125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>
      <c r="A46" s="4" t="s">
        <v>101</v>
      </c>
      <c r="B46" s="9">
        <v>453632.75</v>
      </c>
      <c r="C46" s="7">
        <v>671606.777</v>
      </c>
      <c r="D46" s="7">
        <v>694228.734</v>
      </c>
      <c r="E46" s="7">
        <v>719042.494</v>
      </c>
      <c r="F46" s="7">
        <v>699788.16</v>
      </c>
      <c r="G46" s="7">
        <v>720779.259</v>
      </c>
      <c r="H46" s="7">
        <v>0.131</v>
      </c>
      <c r="I46" s="7">
        <v>0.05</v>
      </c>
      <c r="J46" s="7">
        <v>0.028</v>
      </c>
      <c r="K46" s="7">
        <v>0.014</v>
      </c>
      <c r="L46" s="7">
        <v>0.062</v>
      </c>
      <c r="M46" s="7">
        <v>0.01</v>
      </c>
      <c r="N46" s="5"/>
      <c r="O46" s="2" t="s">
        <v>91</v>
      </c>
      <c r="P46" s="6">
        <f t="shared" si="59"/>
        <v>0.344890160243345</v>
      </c>
      <c r="Q46" s="6">
        <f t="shared" si="58"/>
        <v>0.0211401193896907</v>
      </c>
      <c r="R46" s="5"/>
      <c r="S46" s="2" t="s">
        <v>91</v>
      </c>
      <c r="T46" s="16">
        <f t="shared" si="60"/>
        <v>0.790816326530612</v>
      </c>
      <c r="U46" s="16">
        <f t="shared" si="61"/>
        <v>0.50996015936255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>
      <c r="A47" s="4" t="s">
        <v>102</v>
      </c>
      <c r="B47" s="9">
        <v>1700.528</v>
      </c>
      <c r="C47" s="7">
        <v>1786.041</v>
      </c>
      <c r="D47" s="7">
        <v>1773.283</v>
      </c>
      <c r="E47" s="7">
        <v>1797.946</v>
      </c>
      <c r="F47" s="7">
        <v>1746.271</v>
      </c>
      <c r="G47" s="7">
        <v>1793.929</v>
      </c>
      <c r="H47" s="7">
        <v>0.042</v>
      </c>
      <c r="I47" s="7">
        <v>0.016</v>
      </c>
      <c r="J47" s="7">
        <v>0.034</v>
      </c>
      <c r="K47" s="7">
        <v>0.023</v>
      </c>
      <c r="L47" s="7">
        <v>0.071</v>
      </c>
      <c r="M47" s="7">
        <v>0.027</v>
      </c>
      <c r="N47" s="5"/>
      <c r="O47" s="2" t="s">
        <v>92</v>
      </c>
      <c r="P47" s="6">
        <f t="shared" si="59"/>
        <v>0.0434926113622321</v>
      </c>
      <c r="Q47" s="6">
        <f t="shared" si="58"/>
        <v>-0.0034669692314609</v>
      </c>
      <c r="R47" s="5"/>
      <c r="S47" s="2" t="s">
        <v>92</v>
      </c>
      <c r="T47" s="16">
        <f t="shared" si="60"/>
        <v>0.299539170506913</v>
      </c>
      <c r="U47" s="16">
        <f t="shared" si="61"/>
        <v>0.560693641618497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>
      <c r="A48" s="4" t="s">
        <v>102</v>
      </c>
      <c r="B48" s="9">
        <v>1700.528</v>
      </c>
      <c r="C48" s="7">
        <v>1778.908</v>
      </c>
      <c r="D48" s="7">
        <v>1782.76</v>
      </c>
      <c r="E48" s="7">
        <v>1798.37</v>
      </c>
      <c r="F48" s="7">
        <v>1746.271</v>
      </c>
      <c r="G48" s="7">
        <v>1799.697</v>
      </c>
      <c r="H48" s="7">
        <v>0.047</v>
      </c>
      <c r="I48" s="7">
        <v>0.023</v>
      </c>
      <c r="J48" s="7">
        <v>0.026</v>
      </c>
      <c r="K48" s="7">
        <v>0.012</v>
      </c>
      <c r="L48" s="7">
        <v>0.072</v>
      </c>
      <c r="M48" s="7">
        <v>0.025</v>
      </c>
      <c r="N48" s="5"/>
      <c r="O48" s="2" t="s">
        <v>93</v>
      </c>
      <c r="P48" s="6">
        <f t="shared" si="59"/>
        <v>0.0140537790203034</v>
      </c>
      <c r="Q48" s="6">
        <f t="shared" si="58"/>
        <v>0.0051564278264838</v>
      </c>
      <c r="R48" s="5"/>
      <c r="S48" s="2" t="s">
        <v>93</v>
      </c>
      <c r="T48" s="16">
        <f t="shared" si="60"/>
        <v>0.134529147982063</v>
      </c>
      <c r="U48" s="16">
        <f t="shared" si="61"/>
        <v>0.240157480314961</v>
      </c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>
      <c r="A49" s="4" t="s">
        <v>102</v>
      </c>
      <c r="B49" s="9">
        <v>1700.528</v>
      </c>
      <c r="C49" s="7">
        <v>1783.078</v>
      </c>
      <c r="D49" s="7">
        <v>1774.676</v>
      </c>
      <c r="E49" s="7">
        <v>1798.224</v>
      </c>
      <c r="F49" s="7">
        <v>1746.271</v>
      </c>
      <c r="G49" s="7">
        <v>1793.905</v>
      </c>
      <c r="H49" s="7">
        <v>0.047</v>
      </c>
      <c r="I49" s="7">
        <v>0.019</v>
      </c>
      <c r="J49" s="7">
        <v>0.03</v>
      </c>
      <c r="K49" s="7">
        <v>0.021</v>
      </c>
      <c r="L49" s="7">
        <v>0.07</v>
      </c>
      <c r="M49" s="7">
        <v>0.025</v>
      </c>
      <c r="N49" s="5"/>
      <c r="O49" s="2" t="s">
        <v>94</v>
      </c>
      <c r="P49" s="6">
        <f t="shared" si="59"/>
        <v>0.0273241137025917</v>
      </c>
      <c r="Q49" s="6">
        <f t="shared" si="58"/>
        <v>0.00513292557139645</v>
      </c>
      <c r="R49" s="5"/>
      <c r="S49" s="2" t="s">
        <v>94</v>
      </c>
      <c r="T49" s="16">
        <f t="shared" si="60"/>
        <v>-0.204545454545454</v>
      </c>
      <c r="U49" s="16">
        <f t="shared" si="61"/>
        <v>0.584905660377359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>
      <c r="A50" s="4" t="s">
        <v>102</v>
      </c>
      <c r="B50" s="9">
        <v>1700.528</v>
      </c>
      <c r="C50" s="7">
        <v>1788.657</v>
      </c>
      <c r="D50" s="7">
        <v>1783.07</v>
      </c>
      <c r="E50" s="7">
        <v>1798.091</v>
      </c>
      <c r="F50" s="7">
        <v>1746.271</v>
      </c>
      <c r="G50" s="7">
        <v>1811.789</v>
      </c>
      <c r="H50" s="7">
        <v>0.036</v>
      </c>
      <c r="I50" s="7">
        <v>0.019</v>
      </c>
      <c r="J50" s="7">
        <v>0.036</v>
      </c>
      <c r="K50" s="7">
        <v>0.014</v>
      </c>
      <c r="L50" s="7">
        <v>0.062</v>
      </c>
      <c r="M50" s="7">
        <v>0.007</v>
      </c>
      <c r="N50" s="5"/>
      <c r="O50" s="2" t="s">
        <v>96</v>
      </c>
      <c r="P50" s="6">
        <f t="shared" si="59"/>
        <v>0.186653084381568</v>
      </c>
      <c r="Q50" s="6">
        <f t="shared" si="58"/>
        <v>0.0555727585714069</v>
      </c>
      <c r="R50" s="5"/>
      <c r="S50" s="2" t="s">
        <v>96</v>
      </c>
      <c r="T50" s="16">
        <f t="shared" si="60"/>
        <v>0.0254777070063694</v>
      </c>
      <c r="U50" s="16">
        <f t="shared" si="61"/>
        <v>-0.911764705882353</v>
      </c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>
      <c r="A51" s="4" t="s">
        <v>102</v>
      </c>
      <c r="B51" s="9">
        <v>1700.528</v>
      </c>
      <c r="C51" s="7">
        <v>1783.499</v>
      </c>
      <c r="D51" s="7">
        <v>1775.468</v>
      </c>
      <c r="E51" s="7">
        <v>1792.224</v>
      </c>
      <c r="F51" s="7">
        <v>1746.271</v>
      </c>
      <c r="G51" s="7">
        <v>1795.309</v>
      </c>
      <c r="H51" s="7">
        <v>0.045</v>
      </c>
      <c r="I51" s="7">
        <v>0.022</v>
      </c>
      <c r="J51" s="7">
        <v>0.026</v>
      </c>
      <c r="K51" s="7">
        <v>0.013</v>
      </c>
      <c r="L51" s="7">
        <v>0.071</v>
      </c>
      <c r="M51" s="7">
        <v>0.024</v>
      </c>
      <c r="N51" s="5"/>
      <c r="O51" s="2" t="s">
        <v>97</v>
      </c>
      <c r="P51" s="6">
        <f t="shared" si="59"/>
        <v>0.120703348169013</v>
      </c>
      <c r="Q51" s="6">
        <f t="shared" si="58"/>
        <v>0.0248985512886817</v>
      </c>
      <c r="R51" s="5"/>
      <c r="S51" s="2" t="s">
        <v>97</v>
      </c>
      <c r="T51" s="16">
        <f t="shared" si="60"/>
        <v>0.831908831908832</v>
      </c>
      <c r="U51" s="16">
        <f t="shared" si="61"/>
        <v>-0.0338983050847459</v>
      </c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>
      <c r="A52" s="4" t="s">
        <v>103</v>
      </c>
      <c r="B52" s="9">
        <v>13094.845</v>
      </c>
      <c r="C52" s="7">
        <v>13229.666</v>
      </c>
      <c r="D52" s="7">
        <v>13282.776</v>
      </c>
      <c r="E52" s="7">
        <v>13381.337</v>
      </c>
      <c r="F52" s="7">
        <v>13157.992</v>
      </c>
      <c r="G52" s="7">
        <v>13420.439</v>
      </c>
      <c r="H52" s="7">
        <v>0.036</v>
      </c>
      <c r="I52" s="7">
        <v>0.024</v>
      </c>
      <c r="J52" s="7">
        <v>0.038</v>
      </c>
      <c r="K52" s="7">
        <v>0.01</v>
      </c>
      <c r="L52" s="7">
        <v>0.044</v>
      </c>
      <c r="M52" s="7">
        <v>0.008</v>
      </c>
      <c r="N52" s="5"/>
      <c r="O52" s="2" t="s">
        <v>98</v>
      </c>
      <c r="P52" s="6">
        <f t="shared" si="59"/>
        <v>0.0825371330444412</v>
      </c>
      <c r="Q52" s="6">
        <f t="shared" si="58"/>
        <v>0.0217290310064517</v>
      </c>
      <c r="R52" s="5"/>
      <c r="S52" s="2" t="s">
        <v>98</v>
      </c>
      <c r="T52" s="16">
        <f t="shared" si="60"/>
        <v>0.76734693877551</v>
      </c>
      <c r="U52" s="16">
        <f t="shared" si="61"/>
        <v>0.109375</v>
      </c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>
      <c r="A53" s="4" t="s">
        <v>103</v>
      </c>
      <c r="B53" s="9">
        <v>13095.515</v>
      </c>
      <c r="C53" s="7">
        <v>13201.372</v>
      </c>
      <c r="D53" s="7">
        <v>13281.668</v>
      </c>
      <c r="E53" s="7">
        <v>13397.634</v>
      </c>
      <c r="F53" s="7">
        <v>13157.992</v>
      </c>
      <c r="G53" s="7">
        <v>13447.454</v>
      </c>
      <c r="H53" s="7">
        <v>0.045</v>
      </c>
      <c r="I53" s="7">
        <v>0.03</v>
      </c>
      <c r="J53" s="7">
        <v>0.042</v>
      </c>
      <c r="K53" s="7">
        <v>0.024</v>
      </c>
      <c r="L53" s="7">
        <v>0.054</v>
      </c>
      <c r="M53" s="7">
        <v>0.003</v>
      </c>
      <c r="N53" s="5"/>
      <c r="O53" s="5"/>
      <c r="P53" s="6">
        <f>AVERAGE(P38:P52)</f>
        <v>0.126312877924135</v>
      </c>
      <c r="Q53" s="6">
        <f>AVERAGE(Q38:Q52)</f>
        <v>0.0113879790161869</v>
      </c>
      <c r="R53" s="5"/>
      <c r="S53" s="5"/>
      <c r="T53" s="16">
        <f>AVERAGE(T38:T52)</f>
        <v>0.458231948940654</v>
      </c>
      <c r="U53" s="16">
        <f>AVERAGE(U38:U52)</f>
        <v>0.211293362454277</v>
      </c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>
      <c r="A54" s="4" t="s">
        <v>103</v>
      </c>
      <c r="B54" s="9">
        <v>13095.515</v>
      </c>
      <c r="C54" s="7">
        <v>13207.048</v>
      </c>
      <c r="D54" s="7">
        <v>13277.292</v>
      </c>
      <c r="E54" s="7">
        <v>13380.747</v>
      </c>
      <c r="F54" s="7">
        <v>13157.992</v>
      </c>
      <c r="G54" s="7">
        <v>13462.112</v>
      </c>
      <c r="H54" s="7">
        <v>0.039</v>
      </c>
      <c r="I54" s="7">
        <v>0.028</v>
      </c>
      <c r="J54" s="7">
        <v>0.036</v>
      </c>
      <c r="K54" s="7">
        <v>0.007</v>
      </c>
      <c r="L54" s="7">
        <v>0.044</v>
      </c>
      <c r="M54" s="7">
        <v>0.003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>
      <c r="A55" s="4" t="s">
        <v>103</v>
      </c>
      <c r="B55" s="9">
        <v>13095.515</v>
      </c>
      <c r="C55" s="7">
        <v>13218.147</v>
      </c>
      <c r="D55" s="7">
        <v>13279.982</v>
      </c>
      <c r="E55" s="7">
        <v>13377.063</v>
      </c>
      <c r="F55" s="7">
        <v>13157.992</v>
      </c>
      <c r="G55" s="7">
        <v>13441.606</v>
      </c>
      <c r="H55" s="7">
        <v>0.046</v>
      </c>
      <c r="I55" s="7">
        <v>0.028</v>
      </c>
      <c r="J55" s="7">
        <v>0.038</v>
      </c>
      <c r="K55" s="7">
        <v>0.015</v>
      </c>
      <c r="L55" s="7">
        <v>0.051</v>
      </c>
      <c r="M55" s="7">
        <v>0.003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>
      <c r="A56" s="4" t="s">
        <v>103</v>
      </c>
      <c r="B56" s="9">
        <v>13094.845</v>
      </c>
      <c r="C56" s="7">
        <v>13210.871</v>
      </c>
      <c r="D56" s="7">
        <v>13287.822</v>
      </c>
      <c r="E56" s="7">
        <v>13383.69</v>
      </c>
      <c r="F56" s="7">
        <v>13157.992</v>
      </c>
      <c r="G56" s="7">
        <v>13393.679</v>
      </c>
      <c r="H56" s="7">
        <v>0.057</v>
      </c>
      <c r="I56" s="7">
        <v>0.028</v>
      </c>
      <c r="J56" s="7">
        <v>0.039</v>
      </c>
      <c r="K56" s="7">
        <v>0.019</v>
      </c>
      <c r="L56" s="7">
        <v>0.061</v>
      </c>
      <c r="M56" s="7">
        <v>0.008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>
      <c r="A57" s="4" t="s">
        <v>49</v>
      </c>
      <c r="B57" s="9">
        <v>62005.924</v>
      </c>
      <c r="C57" s="7">
        <v>63449.966</v>
      </c>
      <c r="D57" s="7">
        <v>63719.208</v>
      </c>
      <c r="E57" s="7">
        <v>63965.67</v>
      </c>
      <c r="F57" s="7">
        <v>63492.644</v>
      </c>
      <c r="G57" s="7">
        <v>64322.552</v>
      </c>
      <c r="H57" s="7">
        <v>0.031</v>
      </c>
      <c r="I57" s="7">
        <v>0.022</v>
      </c>
      <c r="J57" s="7">
        <v>0.04</v>
      </c>
      <c r="K57" s="7">
        <v>0.021</v>
      </c>
      <c r="L57" s="7">
        <v>0.104</v>
      </c>
      <c r="M57" s="7">
        <v>0.006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>
      <c r="A58" s="4" t="s">
        <v>49</v>
      </c>
      <c r="B58" s="9">
        <v>62005.924</v>
      </c>
      <c r="C58" s="7">
        <v>63424.209</v>
      </c>
      <c r="D58" s="7">
        <v>63832.393</v>
      </c>
      <c r="E58" s="7">
        <v>63932.554</v>
      </c>
      <c r="F58" s="7">
        <v>63492.644</v>
      </c>
      <c r="G58" s="7">
        <v>64307.918</v>
      </c>
      <c r="H58" s="7">
        <v>0.026</v>
      </c>
      <c r="I58" s="7">
        <v>0.02</v>
      </c>
      <c r="J58" s="7">
        <v>0.04</v>
      </c>
      <c r="K58" s="7">
        <v>0.013</v>
      </c>
      <c r="L58" s="7">
        <v>0.101</v>
      </c>
      <c r="M58" s="7">
        <v>0.005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>
      <c r="A59" s="4" t="s">
        <v>49</v>
      </c>
      <c r="B59" s="9">
        <v>62005.924</v>
      </c>
      <c r="C59" s="7">
        <v>63419.812</v>
      </c>
      <c r="D59" s="7">
        <v>63765.273</v>
      </c>
      <c r="E59" s="7">
        <v>63934.756</v>
      </c>
      <c r="F59" s="7">
        <v>63492.644</v>
      </c>
      <c r="G59" s="7">
        <v>64355.904</v>
      </c>
      <c r="H59" s="7">
        <v>0.041</v>
      </c>
      <c r="I59" s="7">
        <v>0.025</v>
      </c>
      <c r="J59" s="7">
        <v>0.049</v>
      </c>
      <c r="K59" s="7">
        <v>0.021</v>
      </c>
      <c r="L59" s="7">
        <v>0.109</v>
      </c>
      <c r="M59" s="7">
        <v>0.006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>
      <c r="A60" s="4" t="s">
        <v>49</v>
      </c>
      <c r="B60" s="9">
        <v>62005.924</v>
      </c>
      <c r="C60" s="7">
        <v>63436.671</v>
      </c>
      <c r="D60" s="7">
        <v>63708.384</v>
      </c>
      <c r="E60" s="7">
        <v>63902.286</v>
      </c>
      <c r="F60" s="7">
        <v>63492.644</v>
      </c>
      <c r="G60" s="7">
        <v>64311.925</v>
      </c>
      <c r="H60" s="7">
        <v>0.04</v>
      </c>
      <c r="I60" s="7">
        <v>0.024</v>
      </c>
      <c r="J60" s="7">
        <v>0.045</v>
      </c>
      <c r="K60" s="7">
        <v>0.019</v>
      </c>
      <c r="L60" s="7">
        <v>0.109</v>
      </c>
      <c r="M60" s="7">
        <v>0.006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>
      <c r="A61" s="4" t="s">
        <v>49</v>
      </c>
      <c r="B61" s="9">
        <v>62006.126</v>
      </c>
      <c r="C61" s="7">
        <v>63372.363</v>
      </c>
      <c r="D61" s="7">
        <v>63713.827</v>
      </c>
      <c r="E61" s="7">
        <v>63971.862</v>
      </c>
      <c r="F61" s="7">
        <v>63492.644</v>
      </c>
      <c r="G61" s="7">
        <v>64302.76</v>
      </c>
      <c r="H61" s="7">
        <v>0.037</v>
      </c>
      <c r="I61" s="7">
        <v>0.024</v>
      </c>
      <c r="J61" s="7">
        <v>0.046</v>
      </c>
      <c r="K61" s="7">
        <v>0.041</v>
      </c>
      <c r="L61" s="7">
        <v>0.107</v>
      </c>
      <c r="M61" s="7">
        <v>0.006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>
      <c r="A62" s="4" t="s">
        <v>104</v>
      </c>
      <c r="B62" s="9">
        <v>15211.859</v>
      </c>
      <c r="C62" s="7">
        <v>17754.28</v>
      </c>
      <c r="D62" s="7">
        <v>18721.275</v>
      </c>
      <c r="E62" s="7">
        <v>20132.562</v>
      </c>
      <c r="F62" s="7">
        <v>20130.814</v>
      </c>
      <c r="G62" s="7">
        <v>20596.206</v>
      </c>
      <c r="H62" s="7">
        <v>0.124</v>
      </c>
      <c r="I62" s="7">
        <v>0.088</v>
      </c>
      <c r="J62" s="7">
        <v>0.122</v>
      </c>
      <c r="K62" s="7">
        <v>0.029</v>
      </c>
      <c r="L62" s="7">
        <v>0.009</v>
      </c>
      <c r="M62" s="7">
        <v>0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>
      <c r="A63" s="4" t="s">
        <v>104</v>
      </c>
      <c r="B63" s="9">
        <v>15211.859</v>
      </c>
      <c r="C63" s="7">
        <v>17747.292</v>
      </c>
      <c r="D63" s="7">
        <v>18646.149</v>
      </c>
      <c r="E63" s="7">
        <v>20134.745</v>
      </c>
      <c r="F63" s="7">
        <v>20130.814</v>
      </c>
      <c r="G63" s="7">
        <v>20636.809</v>
      </c>
      <c r="H63" s="7">
        <v>0.124</v>
      </c>
      <c r="I63" s="7">
        <v>0.09</v>
      </c>
      <c r="J63" s="7">
        <v>0.126</v>
      </c>
      <c r="K63" s="7">
        <v>0.026</v>
      </c>
      <c r="L63" s="7">
        <v>0.011</v>
      </c>
      <c r="M63" s="7">
        <v>0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>
      <c r="A64" s="4" t="s">
        <v>104</v>
      </c>
      <c r="B64" s="9">
        <v>15211.859</v>
      </c>
      <c r="C64" s="7">
        <v>17754.28</v>
      </c>
      <c r="D64" s="7">
        <v>18718.335</v>
      </c>
      <c r="E64" s="7">
        <v>20134.745</v>
      </c>
      <c r="F64" s="7">
        <v>20130.814</v>
      </c>
      <c r="G64" s="7">
        <v>20634.263</v>
      </c>
      <c r="H64" s="7">
        <v>0.125</v>
      </c>
      <c r="I64" s="7">
        <v>0.092</v>
      </c>
      <c r="J64" s="7">
        <v>0.117</v>
      </c>
      <c r="K64" s="7">
        <v>0.023</v>
      </c>
      <c r="L64" s="7">
        <v>0.013</v>
      </c>
      <c r="M64" s="7">
        <v>0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>
      <c r="A65" s="4" t="s">
        <v>104</v>
      </c>
      <c r="B65" s="9">
        <v>15211.859</v>
      </c>
      <c r="C65" s="7">
        <v>17640.985</v>
      </c>
      <c r="D65" s="7">
        <v>18714.836</v>
      </c>
      <c r="E65" s="7">
        <v>19910.969</v>
      </c>
      <c r="F65" s="7">
        <v>20130.814</v>
      </c>
      <c r="G65" s="7">
        <v>20569.043</v>
      </c>
      <c r="H65" s="7">
        <v>0.127</v>
      </c>
      <c r="I65" s="7">
        <v>0.091</v>
      </c>
      <c r="J65" s="7">
        <v>0.122</v>
      </c>
      <c r="K65" s="7">
        <v>0.041</v>
      </c>
      <c r="L65" s="7">
        <v>0.01</v>
      </c>
      <c r="M65" s="7">
        <v>0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>
      <c r="A66" s="4" t="s">
        <v>104</v>
      </c>
      <c r="B66" s="9">
        <v>15211.859</v>
      </c>
      <c r="C66" s="7">
        <v>17420.299</v>
      </c>
      <c r="D66" s="7">
        <v>18713.37</v>
      </c>
      <c r="E66" s="7">
        <v>20132.26</v>
      </c>
      <c r="F66" s="7">
        <v>20130.814</v>
      </c>
      <c r="G66" s="7">
        <v>20615.759</v>
      </c>
      <c r="H66" s="7">
        <v>0.128</v>
      </c>
      <c r="I66" s="7">
        <v>0.119</v>
      </c>
      <c r="J66" s="7">
        <v>0.125</v>
      </c>
      <c r="K66" s="7">
        <v>0.027</v>
      </c>
      <c r="L66" s="7">
        <v>0.011</v>
      </c>
      <c r="M66" s="7">
        <v>0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>
      <c r="A67" s="4" t="s">
        <v>105</v>
      </c>
      <c r="B67" s="9">
        <v>96148.769</v>
      </c>
      <c r="C67" s="7">
        <v>107312.39</v>
      </c>
      <c r="D67" s="7">
        <v>109577.644</v>
      </c>
      <c r="E67" s="7">
        <v>111742.476</v>
      </c>
      <c r="F67" s="7">
        <v>109465.798</v>
      </c>
      <c r="G67" s="7">
        <v>111411.759</v>
      </c>
      <c r="H67" s="7">
        <v>0.064</v>
      </c>
      <c r="I67" s="7">
        <v>0.02</v>
      </c>
      <c r="J67" s="7">
        <v>0.012</v>
      </c>
      <c r="K67" s="7">
        <v>0.004</v>
      </c>
      <c r="L67" s="7">
        <v>0.011</v>
      </c>
      <c r="M67" s="7">
        <v>0.002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>
      <c r="A68" s="4" t="s">
        <v>105</v>
      </c>
      <c r="B68" s="9">
        <v>94223.729</v>
      </c>
      <c r="C68" s="7">
        <v>105424.267</v>
      </c>
      <c r="D68" s="7">
        <v>107394.377</v>
      </c>
      <c r="E68" s="7">
        <v>109807.579</v>
      </c>
      <c r="F68" s="7">
        <v>107521.65</v>
      </c>
      <c r="G68" s="7">
        <v>109631.621</v>
      </c>
      <c r="H68" s="7">
        <v>0.07</v>
      </c>
      <c r="I68" s="7">
        <v>0.021</v>
      </c>
      <c r="J68" s="7">
        <v>0.012</v>
      </c>
      <c r="K68" s="7">
        <v>0.004</v>
      </c>
      <c r="L68" s="7">
        <v>0.011</v>
      </c>
      <c r="M68" s="7">
        <v>0.002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>
      <c r="A69" s="4" t="s">
        <v>105</v>
      </c>
      <c r="B69" s="9">
        <v>95819.549</v>
      </c>
      <c r="C69" s="7">
        <v>105801.014</v>
      </c>
      <c r="D69" s="7">
        <v>108883.107</v>
      </c>
      <c r="E69" s="7">
        <v>111448.74</v>
      </c>
      <c r="F69" s="7">
        <v>109133.31</v>
      </c>
      <c r="G69" s="7">
        <v>110722.42</v>
      </c>
      <c r="H69" s="7">
        <v>0.074</v>
      </c>
      <c r="I69" s="7">
        <v>0.028</v>
      </c>
      <c r="J69" s="7">
        <v>0.01</v>
      </c>
      <c r="K69" s="7">
        <v>0.003</v>
      </c>
      <c r="L69" s="7">
        <v>0.012</v>
      </c>
      <c r="M69" s="7">
        <v>0.002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>
      <c r="A70" s="4" t="s">
        <v>105</v>
      </c>
      <c r="B70" s="9">
        <v>96185.271</v>
      </c>
      <c r="C70" s="7">
        <v>105473.335</v>
      </c>
      <c r="D70" s="7">
        <v>109185.802</v>
      </c>
      <c r="E70" s="7">
        <v>111788.052</v>
      </c>
      <c r="F70" s="7">
        <v>109502.662</v>
      </c>
      <c r="G70" s="7">
        <v>111365.003</v>
      </c>
      <c r="H70" s="7">
        <v>0.07</v>
      </c>
      <c r="I70" s="7">
        <v>0.031</v>
      </c>
      <c r="J70" s="7">
        <v>0.013</v>
      </c>
      <c r="K70" s="7">
        <v>0.004</v>
      </c>
      <c r="L70" s="7">
        <v>0.012</v>
      </c>
      <c r="M70" s="7">
        <v>0.001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4" t="s">
        <v>105</v>
      </c>
      <c r="B71" s="9">
        <v>95102.647</v>
      </c>
      <c r="C71" s="7">
        <v>105493.348</v>
      </c>
      <c r="D71" s="7">
        <v>107983.957</v>
      </c>
      <c r="E71" s="7">
        <v>110775.45</v>
      </c>
      <c r="F71" s="7">
        <v>108409.293</v>
      </c>
      <c r="G71" s="7">
        <v>110172.694</v>
      </c>
      <c r="H71" s="7">
        <v>0.073</v>
      </c>
      <c r="I71" s="7">
        <v>0.026</v>
      </c>
      <c r="J71" s="7">
        <v>0.012</v>
      </c>
      <c r="K71" s="7">
        <v>0.003</v>
      </c>
      <c r="L71" s="7">
        <v>0.011</v>
      </c>
      <c r="M71" s="7">
        <v>0.001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4" t="s">
        <v>106</v>
      </c>
      <c r="B72" s="9">
        <v>207249.32</v>
      </c>
      <c r="C72" s="7">
        <v>222315.605</v>
      </c>
      <c r="D72" s="7">
        <v>227478.597</v>
      </c>
      <c r="E72" s="7">
        <v>231646.179</v>
      </c>
      <c r="F72" s="7">
        <v>227770.861</v>
      </c>
      <c r="G72" s="7">
        <v>229631.085</v>
      </c>
      <c r="H72" s="7">
        <v>0.049</v>
      </c>
      <c r="I72" s="7">
        <v>0.025</v>
      </c>
      <c r="J72" s="7">
        <v>0.01</v>
      </c>
      <c r="K72" s="7">
        <v>0.001</v>
      </c>
      <c r="L72" s="7">
        <v>0.009</v>
      </c>
      <c r="M72" s="7">
        <v>0.004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4" t="s">
        <v>106</v>
      </c>
      <c r="B73" s="9">
        <v>238949.408</v>
      </c>
      <c r="C73" s="7">
        <v>254753.608</v>
      </c>
      <c r="D73" s="7">
        <v>259693.84</v>
      </c>
      <c r="E73" s="7">
        <v>263874.365</v>
      </c>
      <c r="F73" s="7">
        <v>260209.388</v>
      </c>
      <c r="G73" s="7">
        <v>261966.9</v>
      </c>
      <c r="H73" s="7">
        <v>0.054</v>
      </c>
      <c r="I73" s="7">
        <v>0.028</v>
      </c>
      <c r="J73" s="7">
        <v>0.011</v>
      </c>
      <c r="K73" s="7">
        <v>0.011</v>
      </c>
      <c r="L73" s="7">
        <v>0.02</v>
      </c>
      <c r="M73" s="7">
        <v>0.012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4" t="s">
        <v>106</v>
      </c>
      <c r="B74" s="9">
        <v>238948.279</v>
      </c>
      <c r="C74" s="7">
        <v>255091.486</v>
      </c>
      <c r="D74" s="7">
        <v>259930.685</v>
      </c>
      <c r="E74" s="7">
        <v>264226.688</v>
      </c>
      <c r="F74" s="7">
        <v>260208.233</v>
      </c>
      <c r="G74" s="7">
        <v>262470.477</v>
      </c>
      <c r="H74" s="7">
        <v>0.044</v>
      </c>
      <c r="I74" s="7">
        <v>0.025</v>
      </c>
      <c r="J74" s="7">
        <v>0.009</v>
      </c>
      <c r="K74" s="7">
        <v>0.001</v>
      </c>
      <c r="L74" s="7">
        <v>0.008</v>
      </c>
      <c r="M74" s="7">
        <v>0.003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4" t="s">
        <v>106</v>
      </c>
      <c r="B75" s="9">
        <v>240434.447</v>
      </c>
      <c r="C75" s="7">
        <v>255337.684</v>
      </c>
      <c r="D75" s="7">
        <v>262434.313</v>
      </c>
      <c r="E75" s="7">
        <v>264967.511</v>
      </c>
      <c r="F75" s="7">
        <v>261729.02</v>
      </c>
      <c r="G75" s="7">
        <v>263446.063</v>
      </c>
      <c r="H75" s="7">
        <v>0.052</v>
      </c>
      <c r="I75" s="7">
        <v>0.028</v>
      </c>
      <c r="J75" s="7">
        <v>0.018</v>
      </c>
      <c r="K75" s="7">
        <v>0.012</v>
      </c>
      <c r="L75" s="7">
        <v>0.019</v>
      </c>
      <c r="M75" s="7">
        <v>0.013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4" t="s">
        <v>106</v>
      </c>
      <c r="B76" s="9">
        <v>240523.375</v>
      </c>
      <c r="C76" s="7">
        <v>255894.175</v>
      </c>
      <c r="D76" s="7">
        <v>261472.947</v>
      </c>
      <c r="E76" s="7">
        <v>265801.937</v>
      </c>
      <c r="F76" s="7">
        <v>261820.02</v>
      </c>
      <c r="G76" s="7">
        <v>263701.812</v>
      </c>
      <c r="H76" s="7">
        <v>0.046</v>
      </c>
      <c r="I76" s="7">
        <v>0.027</v>
      </c>
      <c r="J76" s="7">
        <v>0.009</v>
      </c>
      <c r="K76" s="7">
        <v>0.001</v>
      </c>
      <c r="L76" s="7">
        <v>0.008</v>
      </c>
      <c r="M76" s="7">
        <v>0.003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6"/>
  <sheetViews>
    <sheetView workbookViewId="0">
      <selection activeCell="H63" sqref="H63"/>
    </sheetView>
  </sheetViews>
  <sheetFormatPr defaultColWidth="9" defaultRowHeight="14.25"/>
  <cols>
    <col min="1" max="1" width="18.75" customWidth="1"/>
  </cols>
  <sheetData>
    <row r="1" spans="1:7">
      <c r="A1" t="s">
        <v>0</v>
      </c>
      <c r="B1" t="s">
        <v>51</v>
      </c>
      <c r="C1" t="s">
        <v>107</v>
      </c>
      <c r="D1" t="s">
        <v>52</v>
      </c>
      <c r="E1" t="s">
        <v>53</v>
      </c>
      <c r="F1" t="s">
        <v>54</v>
      </c>
      <c r="G1" t="s">
        <v>55</v>
      </c>
    </row>
    <row r="2" spans="1:7">
      <c r="A2" t="s">
        <v>58</v>
      </c>
      <c r="B2">
        <v>0.043</v>
      </c>
      <c r="C2">
        <v>0.035</v>
      </c>
      <c r="D2">
        <v>0.238</v>
      </c>
      <c r="E2">
        <v>1.296</v>
      </c>
      <c r="F2">
        <v>0.148</v>
      </c>
      <c r="G2">
        <v>0.293</v>
      </c>
    </row>
    <row r="3" spans="1:7">
      <c r="A3" t="s">
        <v>58</v>
      </c>
      <c r="B3">
        <v>0.082</v>
      </c>
      <c r="C3">
        <v>0.034</v>
      </c>
      <c r="D3">
        <v>0.238</v>
      </c>
      <c r="E3">
        <v>1.034</v>
      </c>
      <c r="F3">
        <v>0.148</v>
      </c>
      <c r="G3">
        <v>0.28</v>
      </c>
    </row>
    <row r="4" spans="1:15">
      <c r="A4" t="s">
        <v>58</v>
      </c>
      <c r="B4">
        <v>0.041</v>
      </c>
      <c r="C4">
        <v>0.035</v>
      </c>
      <c r="D4">
        <v>0.236</v>
      </c>
      <c r="E4">
        <v>0.593</v>
      </c>
      <c r="F4">
        <v>0.148</v>
      </c>
      <c r="G4">
        <v>0.271</v>
      </c>
      <c r="J4" t="s">
        <v>51</v>
      </c>
      <c r="K4" t="s">
        <v>107</v>
      </c>
      <c r="L4" t="s">
        <v>52</v>
      </c>
      <c r="M4" t="s">
        <v>53</v>
      </c>
      <c r="N4" t="s">
        <v>54</v>
      </c>
      <c r="O4" t="s">
        <v>55</v>
      </c>
    </row>
    <row r="5" spans="1:15">
      <c r="A5" t="s">
        <v>58</v>
      </c>
      <c r="B5">
        <v>0.082</v>
      </c>
      <c r="C5">
        <v>0.036</v>
      </c>
      <c r="D5">
        <v>0.238</v>
      </c>
      <c r="E5">
        <v>0.475</v>
      </c>
      <c r="F5">
        <v>0.148</v>
      </c>
      <c r="G5">
        <v>0.31</v>
      </c>
      <c r="I5" s="5" t="s">
        <v>59</v>
      </c>
      <c r="J5" s="10">
        <f t="shared" ref="J5:O5" si="0">AVERAGE(B2:B6)</f>
        <v>0.0664</v>
      </c>
      <c r="K5" s="10">
        <f t="shared" si="0"/>
        <v>0.035</v>
      </c>
      <c r="L5" s="10">
        <f t="shared" si="0"/>
        <v>0.237</v>
      </c>
      <c r="M5" s="10">
        <f t="shared" si="0"/>
        <v>0.8934</v>
      </c>
      <c r="N5" s="10">
        <f t="shared" si="0"/>
        <v>0.1482</v>
      </c>
      <c r="O5" s="10">
        <f t="shared" si="0"/>
        <v>0.2882</v>
      </c>
    </row>
    <row r="6" spans="1:15">
      <c r="A6" t="s">
        <v>58</v>
      </c>
      <c r="B6">
        <v>0.084</v>
      </c>
      <c r="C6">
        <v>0.035</v>
      </c>
      <c r="D6">
        <v>0.235</v>
      </c>
      <c r="E6">
        <v>1.069</v>
      </c>
      <c r="F6">
        <v>0.149</v>
      </c>
      <c r="G6">
        <v>0.287</v>
      </c>
      <c r="I6" s="5" t="s">
        <v>60</v>
      </c>
      <c r="J6" s="10">
        <f t="shared" ref="J6:O6" si="1">AVERAGE(B7:B11)</f>
        <v>0.3336</v>
      </c>
      <c r="K6" s="10">
        <f t="shared" si="1"/>
        <v>0.141</v>
      </c>
      <c r="L6" s="10">
        <f t="shared" si="1"/>
        <v>0.5198</v>
      </c>
      <c r="M6" s="10">
        <f t="shared" si="1"/>
        <v>6.6398</v>
      </c>
      <c r="N6" s="10">
        <f t="shared" si="1"/>
        <v>0.4638</v>
      </c>
      <c r="O6" s="10">
        <f t="shared" si="1"/>
        <v>0.6844</v>
      </c>
    </row>
    <row r="7" spans="1:15">
      <c r="A7" t="s">
        <v>64</v>
      </c>
      <c r="B7">
        <v>0.405</v>
      </c>
      <c r="C7">
        <v>0.164</v>
      </c>
      <c r="D7">
        <v>0.514</v>
      </c>
      <c r="E7">
        <v>11.518</v>
      </c>
      <c r="F7">
        <v>0.462</v>
      </c>
      <c r="G7">
        <v>0.903</v>
      </c>
      <c r="I7" s="5" t="s">
        <v>61</v>
      </c>
      <c r="J7" s="10">
        <f t="shared" ref="J7:O7" si="2">AVERAGE(B12:B16)</f>
        <v>1.1166</v>
      </c>
      <c r="K7" s="10">
        <f t="shared" si="2"/>
        <v>0.8894</v>
      </c>
      <c r="L7" s="10">
        <f t="shared" si="2"/>
        <v>3.4354</v>
      </c>
      <c r="M7" s="10">
        <f t="shared" si="2"/>
        <v>36.59</v>
      </c>
      <c r="N7" s="10">
        <f t="shared" si="2"/>
        <v>2.2892</v>
      </c>
      <c r="O7" s="10">
        <f t="shared" si="2"/>
        <v>4.0982</v>
      </c>
    </row>
    <row r="8" spans="1:15">
      <c r="A8" t="s">
        <v>64</v>
      </c>
      <c r="B8">
        <v>0.289</v>
      </c>
      <c r="C8">
        <v>0.13</v>
      </c>
      <c r="D8">
        <v>0.523</v>
      </c>
      <c r="E8">
        <v>4.965</v>
      </c>
      <c r="F8">
        <v>0.467</v>
      </c>
      <c r="G8">
        <v>0.69</v>
      </c>
      <c r="I8" s="5" t="s">
        <v>62</v>
      </c>
      <c r="J8" s="10">
        <f t="shared" ref="J8:O8" si="3">AVERAGE(B17:B21)</f>
        <v>0.608</v>
      </c>
      <c r="K8" s="10">
        <f t="shared" si="3"/>
        <v>0.091</v>
      </c>
      <c r="L8" s="10">
        <f t="shared" si="3"/>
        <v>0.1492</v>
      </c>
      <c r="M8" s="10">
        <f t="shared" si="3"/>
        <v>1.046</v>
      </c>
      <c r="N8" s="10">
        <f t="shared" si="3"/>
        <v>0.1056</v>
      </c>
      <c r="O8" s="10">
        <f t="shared" si="3"/>
        <v>2.9004</v>
      </c>
    </row>
    <row r="9" spans="1:15">
      <c r="A9" t="s">
        <v>64</v>
      </c>
      <c r="B9">
        <v>0.321</v>
      </c>
      <c r="C9">
        <v>0.129</v>
      </c>
      <c r="D9">
        <v>0.52</v>
      </c>
      <c r="E9">
        <v>5.095</v>
      </c>
      <c r="F9">
        <v>0.464</v>
      </c>
      <c r="G9">
        <v>0.628</v>
      </c>
      <c r="I9" s="5" t="s">
        <v>63</v>
      </c>
      <c r="J9" s="10">
        <f t="shared" ref="J9:O9" si="4">AVERAGE(B22:B26)</f>
        <v>2.7854</v>
      </c>
      <c r="K9" s="10">
        <f t="shared" si="4"/>
        <v>0.4514</v>
      </c>
      <c r="L9" s="10">
        <f t="shared" si="4"/>
        <v>0.506</v>
      </c>
      <c r="M9" s="10">
        <f t="shared" si="4"/>
        <v>18.0632</v>
      </c>
      <c r="N9" s="10">
        <f t="shared" si="4"/>
        <v>0.3372</v>
      </c>
      <c r="O9" s="10">
        <f t="shared" si="4"/>
        <v>10.8828</v>
      </c>
    </row>
    <row r="10" spans="1:15">
      <c r="A10" t="s">
        <v>64</v>
      </c>
      <c r="B10">
        <v>0.141</v>
      </c>
      <c r="C10">
        <v>0.126</v>
      </c>
      <c r="D10">
        <v>0.525</v>
      </c>
      <c r="E10">
        <v>8.359</v>
      </c>
      <c r="F10">
        <v>0.461</v>
      </c>
      <c r="G10">
        <v>0.596</v>
      </c>
      <c r="I10" s="5" t="s">
        <v>66</v>
      </c>
      <c r="J10" s="10">
        <f t="shared" ref="J10:O10" si="5">AVERAGE(B27:B31)</f>
        <v>0.7638</v>
      </c>
      <c r="K10" s="10">
        <f t="shared" si="5"/>
        <v>0.0756</v>
      </c>
      <c r="L10" s="10">
        <f t="shared" si="5"/>
        <v>0.3954</v>
      </c>
      <c r="M10" s="10">
        <f t="shared" si="5"/>
        <v>4.6378</v>
      </c>
      <c r="N10" s="10">
        <f t="shared" si="5"/>
        <v>0.2402</v>
      </c>
      <c r="O10" s="10">
        <f t="shared" si="5"/>
        <v>1.3416</v>
      </c>
    </row>
    <row r="11" spans="1:15">
      <c r="A11" t="s">
        <v>64</v>
      </c>
      <c r="B11">
        <v>0.512</v>
      </c>
      <c r="C11">
        <v>0.156</v>
      </c>
      <c r="D11">
        <v>0.517</v>
      </c>
      <c r="E11">
        <v>3.262</v>
      </c>
      <c r="F11">
        <v>0.465</v>
      </c>
      <c r="G11">
        <v>0.605</v>
      </c>
      <c r="I11" s="5" t="s">
        <v>68</v>
      </c>
      <c r="J11" s="10">
        <f t="shared" ref="J11:O11" si="6">AVERAGE(B32:B36)</f>
        <v>1.9478</v>
      </c>
      <c r="K11" s="10">
        <f t="shared" si="6"/>
        <v>0.2718</v>
      </c>
      <c r="L11" s="10">
        <f t="shared" si="6"/>
        <v>1.0972</v>
      </c>
      <c r="M11" s="10">
        <f t="shared" si="6"/>
        <v>28.183</v>
      </c>
      <c r="N11" s="10">
        <f t="shared" si="6"/>
        <v>0.7266</v>
      </c>
      <c r="O11" s="10">
        <f t="shared" si="6"/>
        <v>7.2304</v>
      </c>
    </row>
    <row r="12" spans="1:15">
      <c r="A12" t="s">
        <v>73</v>
      </c>
      <c r="B12">
        <v>1.069</v>
      </c>
      <c r="C12">
        <v>1.043</v>
      </c>
      <c r="D12">
        <v>3.433</v>
      </c>
      <c r="E12">
        <v>20.419</v>
      </c>
      <c r="F12">
        <v>2.288</v>
      </c>
      <c r="G12">
        <v>4.329</v>
      </c>
      <c r="I12" s="5" t="s">
        <v>72</v>
      </c>
      <c r="J12" s="10">
        <f t="shared" ref="J12:O12" si="7">AVERAGE(B37:B41)</f>
        <v>0.5</v>
      </c>
      <c r="K12" s="10">
        <f t="shared" si="7"/>
        <v>0.0516</v>
      </c>
      <c r="L12" s="10">
        <f t="shared" si="7"/>
        <v>0.2518</v>
      </c>
      <c r="M12" s="10">
        <f t="shared" si="7"/>
        <v>1.9516</v>
      </c>
      <c r="N12" s="10">
        <f t="shared" si="7"/>
        <v>0.1118</v>
      </c>
      <c r="O12" s="10">
        <f t="shared" si="7"/>
        <v>0.3356</v>
      </c>
    </row>
    <row r="13" spans="1:15">
      <c r="A13" t="s">
        <v>73</v>
      </c>
      <c r="B13">
        <v>1.391</v>
      </c>
      <c r="C13">
        <v>0.992</v>
      </c>
      <c r="D13">
        <v>3.433</v>
      </c>
      <c r="E13">
        <v>58.992</v>
      </c>
      <c r="F13">
        <v>2.292</v>
      </c>
      <c r="G13">
        <v>4.526</v>
      </c>
      <c r="I13" s="5" t="s">
        <v>74</v>
      </c>
      <c r="J13" s="10">
        <f t="shared" ref="J13:O13" si="8">AVERAGE(B42:B46)</f>
        <v>2.2852</v>
      </c>
      <c r="K13" s="10">
        <f t="shared" si="8"/>
        <v>0.4322</v>
      </c>
      <c r="L13" s="10">
        <f t="shared" si="8"/>
        <v>1.2782</v>
      </c>
      <c r="M13" s="10">
        <f t="shared" si="8"/>
        <v>58.4696</v>
      </c>
      <c r="N13" s="10">
        <f t="shared" si="8"/>
        <v>0.6912</v>
      </c>
      <c r="O13" s="10">
        <f t="shared" si="8"/>
        <v>2.6176</v>
      </c>
    </row>
    <row r="14" spans="1:15">
      <c r="A14" t="s">
        <v>73</v>
      </c>
      <c r="B14">
        <v>1.695</v>
      </c>
      <c r="C14">
        <v>0.79</v>
      </c>
      <c r="D14">
        <v>3.439</v>
      </c>
      <c r="E14">
        <v>38.174</v>
      </c>
      <c r="F14">
        <v>2.289</v>
      </c>
      <c r="G14">
        <v>3.638</v>
      </c>
      <c r="I14" s="5" t="s">
        <v>76</v>
      </c>
      <c r="J14" s="10">
        <f t="shared" ref="J14:O14" si="9">AVERAGE(B47:B51)</f>
        <v>0.2388</v>
      </c>
      <c r="K14" s="10">
        <f t="shared" si="9"/>
        <v>0.0844</v>
      </c>
      <c r="L14" s="10">
        <f t="shared" si="9"/>
        <v>0.2166</v>
      </c>
      <c r="M14" s="10">
        <f t="shared" si="9"/>
        <v>0.4114</v>
      </c>
      <c r="N14" s="10">
        <f t="shared" si="9"/>
        <v>0.1492</v>
      </c>
      <c r="O14" s="10">
        <f t="shared" si="9"/>
        <v>0.4934</v>
      </c>
    </row>
    <row r="15" spans="1:15">
      <c r="A15" t="s">
        <v>73</v>
      </c>
      <c r="B15">
        <v>0.132</v>
      </c>
      <c r="C15">
        <v>0.802</v>
      </c>
      <c r="D15">
        <v>3.442</v>
      </c>
      <c r="E15">
        <v>33.668</v>
      </c>
      <c r="F15">
        <v>2.283</v>
      </c>
      <c r="G15">
        <v>3.702</v>
      </c>
      <c r="I15" s="5" t="s">
        <v>77</v>
      </c>
      <c r="J15" s="10">
        <f t="shared" ref="J15:O15" si="10">AVERAGE(B52:B56)</f>
        <v>0.5426</v>
      </c>
      <c r="K15" s="10">
        <f t="shared" si="10"/>
        <v>0.2786</v>
      </c>
      <c r="L15" s="10">
        <f t="shared" si="10"/>
        <v>0.7886</v>
      </c>
      <c r="M15" s="10">
        <f t="shared" si="10"/>
        <v>5.718</v>
      </c>
      <c r="N15" s="10">
        <f t="shared" si="10"/>
        <v>0.5238</v>
      </c>
      <c r="O15" s="10">
        <f t="shared" si="10"/>
        <v>0.9614</v>
      </c>
    </row>
    <row r="16" spans="1:15">
      <c r="A16" t="s">
        <v>73</v>
      </c>
      <c r="B16">
        <v>1.296</v>
      </c>
      <c r="C16">
        <v>0.82</v>
      </c>
      <c r="D16">
        <v>3.43</v>
      </c>
      <c r="E16">
        <v>31.697</v>
      </c>
      <c r="F16">
        <v>2.294</v>
      </c>
      <c r="G16">
        <v>4.296</v>
      </c>
      <c r="I16" s="5" t="s">
        <v>78</v>
      </c>
      <c r="J16" s="10">
        <f t="shared" ref="J16:O16" si="11">AVERAGE(B57:B61)</f>
        <v>2.0392</v>
      </c>
      <c r="K16" s="10">
        <f t="shared" si="11"/>
        <v>0.751</v>
      </c>
      <c r="L16" s="10">
        <f t="shared" si="11"/>
        <v>2.0092</v>
      </c>
      <c r="M16" s="10">
        <f t="shared" si="11"/>
        <v>37.2888</v>
      </c>
      <c r="N16" s="10">
        <f t="shared" si="11"/>
        <v>1.635</v>
      </c>
      <c r="O16" s="10">
        <f t="shared" si="11"/>
        <v>2.576</v>
      </c>
    </row>
    <row r="17" spans="1:10">
      <c r="A17" t="s">
        <v>79</v>
      </c>
      <c r="B17">
        <v>1.028</v>
      </c>
      <c r="C17">
        <v>0.092</v>
      </c>
      <c r="D17">
        <v>0.15</v>
      </c>
      <c r="E17">
        <v>1.017</v>
      </c>
      <c r="F17">
        <v>0.105</v>
      </c>
      <c r="G17">
        <v>2.653</v>
      </c>
      <c r="J17" s="10"/>
    </row>
    <row r="18" spans="1:10">
      <c r="A18" t="s">
        <v>79</v>
      </c>
      <c r="B18">
        <v>0.232</v>
      </c>
      <c r="C18">
        <v>0.09</v>
      </c>
      <c r="D18">
        <v>0.148</v>
      </c>
      <c r="E18">
        <v>0.546</v>
      </c>
      <c r="F18">
        <v>0.106</v>
      </c>
      <c r="G18">
        <v>4.356</v>
      </c>
      <c r="J18" s="10"/>
    </row>
    <row r="19" spans="1:10">
      <c r="A19" t="s">
        <v>79</v>
      </c>
      <c r="B19">
        <v>0.471</v>
      </c>
      <c r="C19">
        <v>0.09</v>
      </c>
      <c r="D19">
        <v>0.15</v>
      </c>
      <c r="E19">
        <v>2.135</v>
      </c>
      <c r="F19">
        <v>0.106</v>
      </c>
      <c r="G19">
        <v>2.123</v>
      </c>
      <c r="J19" s="10"/>
    </row>
    <row r="20" spans="1:7">
      <c r="A20" t="s">
        <v>79</v>
      </c>
      <c r="B20">
        <v>0.786</v>
      </c>
      <c r="C20">
        <v>0.089</v>
      </c>
      <c r="D20">
        <v>0.15</v>
      </c>
      <c r="E20">
        <v>0.644</v>
      </c>
      <c r="F20">
        <v>0.106</v>
      </c>
      <c r="G20">
        <v>3.885</v>
      </c>
    </row>
    <row r="21" spans="1:7">
      <c r="A21" t="s">
        <v>79</v>
      </c>
      <c r="B21">
        <v>0.523</v>
      </c>
      <c r="C21">
        <v>0.094</v>
      </c>
      <c r="D21">
        <v>0.148</v>
      </c>
      <c r="E21">
        <v>0.888</v>
      </c>
      <c r="F21">
        <v>0.105</v>
      </c>
      <c r="G21">
        <v>1.485</v>
      </c>
    </row>
    <row r="22" spans="1:7">
      <c r="A22" t="s">
        <v>83</v>
      </c>
      <c r="B22">
        <v>2.846</v>
      </c>
      <c r="C22">
        <v>0.461</v>
      </c>
      <c r="D22">
        <v>0.504</v>
      </c>
      <c r="E22">
        <v>30.224</v>
      </c>
      <c r="F22">
        <v>0.341</v>
      </c>
      <c r="G22">
        <v>6.918</v>
      </c>
    </row>
    <row r="23" spans="1:7">
      <c r="A23" t="s">
        <v>83</v>
      </c>
      <c r="B23">
        <v>5.612</v>
      </c>
      <c r="C23">
        <v>0.44</v>
      </c>
      <c r="D23">
        <v>0.505</v>
      </c>
      <c r="E23">
        <v>11.621</v>
      </c>
      <c r="F23">
        <v>0.336</v>
      </c>
      <c r="G23">
        <v>14.11</v>
      </c>
    </row>
    <row r="24" spans="1:7">
      <c r="A24" t="s">
        <v>83</v>
      </c>
      <c r="B24">
        <v>2.372</v>
      </c>
      <c r="C24">
        <v>0.485</v>
      </c>
      <c r="D24">
        <v>0.51</v>
      </c>
      <c r="E24">
        <v>14.289</v>
      </c>
      <c r="F24">
        <v>0.338</v>
      </c>
      <c r="G24">
        <v>11.332</v>
      </c>
    </row>
    <row r="25" spans="1:7">
      <c r="A25" t="s">
        <v>83</v>
      </c>
      <c r="B25">
        <v>0.369</v>
      </c>
      <c r="C25">
        <v>0.434</v>
      </c>
      <c r="D25">
        <v>0.506</v>
      </c>
      <c r="E25">
        <v>29.256</v>
      </c>
      <c r="F25">
        <v>0.336</v>
      </c>
      <c r="G25">
        <v>12.261</v>
      </c>
    </row>
    <row r="26" spans="1:7">
      <c r="A26" t="s">
        <v>83</v>
      </c>
      <c r="B26">
        <v>2.728</v>
      </c>
      <c r="C26">
        <v>0.437</v>
      </c>
      <c r="D26">
        <v>0.505</v>
      </c>
      <c r="E26">
        <v>4.926</v>
      </c>
      <c r="F26">
        <v>0.335</v>
      </c>
      <c r="G26">
        <v>9.793</v>
      </c>
    </row>
    <row r="27" spans="1:7">
      <c r="A27" t="s">
        <v>95</v>
      </c>
      <c r="B27">
        <v>1.225</v>
      </c>
      <c r="C27">
        <v>0.074</v>
      </c>
      <c r="D27">
        <v>0.392</v>
      </c>
      <c r="E27">
        <v>2.839</v>
      </c>
      <c r="F27">
        <v>0.241</v>
      </c>
      <c r="G27">
        <v>1.103</v>
      </c>
    </row>
    <row r="28" spans="1:7">
      <c r="A28" t="s">
        <v>95</v>
      </c>
      <c r="B28">
        <v>0.36</v>
      </c>
      <c r="C28">
        <v>0.083</v>
      </c>
      <c r="D28">
        <v>0.394</v>
      </c>
      <c r="E28">
        <v>6.818</v>
      </c>
      <c r="F28">
        <v>0.241</v>
      </c>
      <c r="G28">
        <v>1.6</v>
      </c>
    </row>
    <row r="29" spans="1:7">
      <c r="A29" t="s">
        <v>95</v>
      </c>
      <c r="B29">
        <v>0.385</v>
      </c>
      <c r="C29">
        <v>0.074</v>
      </c>
      <c r="D29">
        <v>0.4</v>
      </c>
      <c r="E29">
        <v>5.337</v>
      </c>
      <c r="F29">
        <v>0.239</v>
      </c>
      <c r="G29">
        <v>0.997</v>
      </c>
    </row>
    <row r="30" spans="1:7">
      <c r="A30" t="s">
        <v>95</v>
      </c>
      <c r="B30">
        <v>1.159</v>
      </c>
      <c r="C30">
        <v>0.074</v>
      </c>
      <c r="D30">
        <v>0.399</v>
      </c>
      <c r="E30">
        <v>3.316</v>
      </c>
      <c r="F30">
        <v>0.24</v>
      </c>
      <c r="G30">
        <v>1.254</v>
      </c>
    </row>
    <row r="31" spans="1:7">
      <c r="A31" t="s">
        <v>95</v>
      </c>
      <c r="B31">
        <v>0.69</v>
      </c>
      <c r="C31">
        <v>0.073</v>
      </c>
      <c r="D31">
        <v>0.392</v>
      </c>
      <c r="E31">
        <v>4.879</v>
      </c>
      <c r="F31">
        <v>0.24</v>
      </c>
      <c r="G31">
        <v>1.754</v>
      </c>
    </row>
    <row r="32" spans="1:7">
      <c r="A32" t="s">
        <v>100</v>
      </c>
      <c r="B32">
        <v>0.591</v>
      </c>
      <c r="C32">
        <v>0.275</v>
      </c>
      <c r="D32">
        <v>1.102</v>
      </c>
      <c r="E32">
        <v>22.928</v>
      </c>
      <c r="F32">
        <v>0.733</v>
      </c>
      <c r="G32">
        <v>6.114</v>
      </c>
    </row>
    <row r="33" spans="1:7">
      <c r="A33" t="s">
        <v>100</v>
      </c>
      <c r="B33">
        <v>1.266</v>
      </c>
      <c r="C33">
        <v>0.276</v>
      </c>
      <c r="D33">
        <v>1.104</v>
      </c>
      <c r="E33">
        <v>25.83</v>
      </c>
      <c r="F33">
        <v>0.735</v>
      </c>
      <c r="G33">
        <v>11.451</v>
      </c>
    </row>
    <row r="34" spans="1:7">
      <c r="A34" t="s">
        <v>100</v>
      </c>
      <c r="B34">
        <v>3.865</v>
      </c>
      <c r="C34">
        <v>0.271</v>
      </c>
      <c r="D34">
        <v>1.099</v>
      </c>
      <c r="E34">
        <v>26.442</v>
      </c>
      <c r="F34">
        <v>0.725</v>
      </c>
      <c r="G34">
        <v>10.379</v>
      </c>
    </row>
    <row r="35" spans="1:7">
      <c r="A35" t="s">
        <v>100</v>
      </c>
      <c r="B35">
        <v>1.762</v>
      </c>
      <c r="C35">
        <v>0.27</v>
      </c>
      <c r="D35">
        <v>1.104</v>
      </c>
      <c r="E35">
        <v>23.524</v>
      </c>
      <c r="F35">
        <v>0.728</v>
      </c>
      <c r="G35">
        <v>5.533</v>
      </c>
    </row>
    <row r="36" spans="1:7">
      <c r="A36" t="s">
        <v>100</v>
      </c>
      <c r="B36">
        <v>2.255</v>
      </c>
      <c r="C36">
        <v>0.267</v>
      </c>
      <c r="D36">
        <v>1.077</v>
      </c>
      <c r="E36">
        <v>42.191</v>
      </c>
      <c r="F36">
        <v>0.712</v>
      </c>
      <c r="G36">
        <v>2.675</v>
      </c>
    </row>
    <row r="37" spans="1:7">
      <c r="A37" t="s">
        <v>102</v>
      </c>
      <c r="B37">
        <v>0.678</v>
      </c>
      <c r="C37">
        <v>0.052</v>
      </c>
      <c r="D37">
        <v>0.25</v>
      </c>
      <c r="E37">
        <v>1.538</v>
      </c>
      <c r="F37">
        <v>0.111</v>
      </c>
      <c r="G37">
        <v>0.465</v>
      </c>
    </row>
    <row r="38" spans="1:7">
      <c r="A38" t="s">
        <v>102</v>
      </c>
      <c r="B38">
        <v>0.616</v>
      </c>
      <c r="C38">
        <v>0.052</v>
      </c>
      <c r="D38">
        <v>0.255</v>
      </c>
      <c r="E38">
        <v>2.284</v>
      </c>
      <c r="F38">
        <v>0.111</v>
      </c>
      <c r="G38">
        <v>0.284</v>
      </c>
    </row>
    <row r="39" spans="1:7">
      <c r="A39" t="s">
        <v>102</v>
      </c>
      <c r="B39">
        <v>0.504</v>
      </c>
      <c r="C39">
        <v>0.051</v>
      </c>
      <c r="D39">
        <v>0.25</v>
      </c>
      <c r="E39">
        <v>1.341</v>
      </c>
      <c r="F39">
        <v>0.113</v>
      </c>
      <c r="G39">
        <v>0.348</v>
      </c>
    </row>
    <row r="40" spans="1:7">
      <c r="A40" t="s">
        <v>102</v>
      </c>
      <c r="B40">
        <v>0.461</v>
      </c>
      <c r="C40">
        <v>0.051</v>
      </c>
      <c r="D40">
        <v>0.25</v>
      </c>
      <c r="E40">
        <v>1.934</v>
      </c>
      <c r="F40">
        <v>0.112</v>
      </c>
      <c r="G40">
        <v>0.299</v>
      </c>
    </row>
    <row r="41" spans="1:7">
      <c r="A41" t="s">
        <v>102</v>
      </c>
      <c r="B41">
        <v>0.241</v>
      </c>
      <c r="C41">
        <v>0.052</v>
      </c>
      <c r="D41">
        <v>0.254</v>
      </c>
      <c r="E41">
        <v>2.661</v>
      </c>
      <c r="F41">
        <v>0.112</v>
      </c>
      <c r="G41">
        <v>0.282</v>
      </c>
    </row>
    <row r="42" spans="1:7">
      <c r="A42" t="s">
        <v>103</v>
      </c>
      <c r="B42">
        <v>2.523</v>
      </c>
      <c r="C42">
        <v>0.432</v>
      </c>
      <c r="D42">
        <v>1.27</v>
      </c>
      <c r="E42">
        <v>76.149</v>
      </c>
      <c r="F42">
        <v>0.693</v>
      </c>
      <c r="G42">
        <v>1.587</v>
      </c>
    </row>
    <row r="43" spans="1:7">
      <c r="A43" t="s">
        <v>103</v>
      </c>
      <c r="B43">
        <v>4.274</v>
      </c>
      <c r="C43">
        <v>0.432</v>
      </c>
      <c r="D43">
        <v>1.279</v>
      </c>
      <c r="E43">
        <v>64.62</v>
      </c>
      <c r="F43">
        <v>0.691</v>
      </c>
      <c r="G43">
        <v>3.066</v>
      </c>
    </row>
    <row r="44" spans="1:7">
      <c r="A44" t="s">
        <v>103</v>
      </c>
      <c r="B44">
        <v>2.271</v>
      </c>
      <c r="C44">
        <v>0.43</v>
      </c>
      <c r="D44">
        <v>1.278</v>
      </c>
      <c r="E44">
        <v>21.696</v>
      </c>
      <c r="F44">
        <v>0.695</v>
      </c>
      <c r="G44">
        <v>1.79</v>
      </c>
    </row>
    <row r="45" spans="1:7">
      <c r="A45" t="s">
        <v>103</v>
      </c>
      <c r="B45">
        <v>0.948</v>
      </c>
      <c r="C45">
        <v>0.445</v>
      </c>
      <c r="D45">
        <v>1.307</v>
      </c>
      <c r="E45">
        <v>98.562</v>
      </c>
      <c r="F45">
        <v>0.695</v>
      </c>
      <c r="G45">
        <v>3.799</v>
      </c>
    </row>
    <row r="46" spans="1:7">
      <c r="A46" t="s">
        <v>103</v>
      </c>
      <c r="B46">
        <v>1.41</v>
      </c>
      <c r="C46">
        <v>0.422</v>
      </c>
      <c r="D46">
        <v>1.257</v>
      </c>
      <c r="E46">
        <v>31.321</v>
      </c>
      <c r="F46">
        <v>0.682</v>
      </c>
      <c r="G46">
        <v>2.846</v>
      </c>
    </row>
    <row r="47" spans="1:7">
      <c r="A47" t="s">
        <v>104</v>
      </c>
      <c r="B47">
        <v>0.164</v>
      </c>
      <c r="C47">
        <v>0.094</v>
      </c>
      <c r="D47">
        <v>0.216</v>
      </c>
      <c r="E47">
        <v>0.73</v>
      </c>
      <c r="F47">
        <v>0.15</v>
      </c>
      <c r="G47">
        <v>0.491</v>
      </c>
    </row>
    <row r="48" spans="1:7">
      <c r="A48" t="s">
        <v>104</v>
      </c>
      <c r="B48">
        <v>0.237</v>
      </c>
      <c r="C48">
        <v>0.072</v>
      </c>
      <c r="D48">
        <v>0.219</v>
      </c>
      <c r="E48">
        <v>0.293</v>
      </c>
      <c r="F48">
        <v>0.148</v>
      </c>
      <c r="G48">
        <v>0.317</v>
      </c>
    </row>
    <row r="49" spans="1:7">
      <c r="A49" t="s">
        <v>104</v>
      </c>
      <c r="B49">
        <v>0.226</v>
      </c>
      <c r="C49">
        <v>0.094</v>
      </c>
      <c r="D49">
        <v>0.215</v>
      </c>
      <c r="E49">
        <v>0.416</v>
      </c>
      <c r="F49">
        <v>0.149</v>
      </c>
      <c r="G49">
        <v>0.723</v>
      </c>
    </row>
    <row r="50" spans="1:7">
      <c r="A50" t="s">
        <v>104</v>
      </c>
      <c r="B50">
        <v>0.409</v>
      </c>
      <c r="C50">
        <v>0.068</v>
      </c>
      <c r="D50">
        <v>0.216</v>
      </c>
      <c r="E50">
        <v>0.3</v>
      </c>
      <c r="F50">
        <v>0.149</v>
      </c>
      <c r="G50">
        <v>0.358</v>
      </c>
    </row>
    <row r="51" spans="1:7">
      <c r="A51" t="s">
        <v>104</v>
      </c>
      <c r="B51">
        <v>0.158</v>
      </c>
      <c r="C51">
        <v>0.094</v>
      </c>
      <c r="D51">
        <v>0.217</v>
      </c>
      <c r="E51">
        <v>0.318</v>
      </c>
      <c r="F51">
        <v>0.15</v>
      </c>
      <c r="G51">
        <v>0.578</v>
      </c>
    </row>
    <row r="52" spans="1:7">
      <c r="A52" t="s">
        <v>105</v>
      </c>
      <c r="B52">
        <v>0.486</v>
      </c>
      <c r="C52">
        <v>0.277</v>
      </c>
      <c r="D52">
        <v>0.79</v>
      </c>
      <c r="E52">
        <v>6.238</v>
      </c>
      <c r="F52">
        <v>0.521</v>
      </c>
      <c r="G52">
        <v>0.881</v>
      </c>
    </row>
    <row r="53" spans="1:7">
      <c r="A53" t="s">
        <v>105</v>
      </c>
      <c r="B53">
        <v>0.692</v>
      </c>
      <c r="C53">
        <v>0.277</v>
      </c>
      <c r="D53">
        <v>0.79</v>
      </c>
      <c r="E53">
        <v>5.07</v>
      </c>
      <c r="F53">
        <v>0.522</v>
      </c>
      <c r="G53">
        <v>0.871</v>
      </c>
    </row>
    <row r="54" spans="1:7">
      <c r="A54" t="s">
        <v>105</v>
      </c>
      <c r="B54">
        <v>0.528</v>
      </c>
      <c r="C54">
        <v>0.277</v>
      </c>
      <c r="D54">
        <v>0.783</v>
      </c>
      <c r="E54">
        <v>5.724</v>
      </c>
      <c r="F54">
        <v>0.526</v>
      </c>
      <c r="G54">
        <v>0.943</v>
      </c>
    </row>
    <row r="55" spans="1:7">
      <c r="A55" t="s">
        <v>105</v>
      </c>
      <c r="B55">
        <v>0.688</v>
      </c>
      <c r="C55">
        <v>0.284</v>
      </c>
      <c r="D55">
        <v>0.794</v>
      </c>
      <c r="E55">
        <v>5.752</v>
      </c>
      <c r="F55">
        <v>0.529</v>
      </c>
      <c r="G55">
        <v>0.894</v>
      </c>
    </row>
    <row r="56" spans="1:7">
      <c r="A56" t="s">
        <v>105</v>
      </c>
      <c r="B56">
        <v>0.319</v>
      </c>
      <c r="C56">
        <v>0.278</v>
      </c>
      <c r="D56">
        <v>0.786</v>
      </c>
      <c r="E56">
        <v>5.806</v>
      </c>
      <c r="F56">
        <v>0.521</v>
      </c>
      <c r="G56">
        <v>1.218</v>
      </c>
    </row>
    <row r="57" spans="1:7">
      <c r="A57" t="s">
        <v>106</v>
      </c>
      <c r="B57">
        <v>1.93</v>
      </c>
      <c r="C57">
        <v>0.76</v>
      </c>
      <c r="D57">
        <v>2.012</v>
      </c>
      <c r="E57">
        <v>22.307</v>
      </c>
      <c r="F57">
        <v>1.648</v>
      </c>
      <c r="G57">
        <v>2.188</v>
      </c>
    </row>
    <row r="58" spans="1:7">
      <c r="A58" t="s">
        <v>106</v>
      </c>
      <c r="B58">
        <v>1.293</v>
      </c>
      <c r="C58">
        <v>0.745</v>
      </c>
      <c r="D58">
        <v>2.002</v>
      </c>
      <c r="E58">
        <v>45.413</v>
      </c>
      <c r="F58">
        <v>1.626</v>
      </c>
      <c r="G58">
        <v>2.38</v>
      </c>
    </row>
    <row r="59" spans="1:7">
      <c r="A59" t="s">
        <v>106</v>
      </c>
      <c r="B59">
        <v>1.186</v>
      </c>
      <c r="C59">
        <v>0.742</v>
      </c>
      <c r="D59">
        <v>2.003</v>
      </c>
      <c r="E59">
        <v>38.702</v>
      </c>
      <c r="F59">
        <v>1.626</v>
      </c>
      <c r="G59">
        <v>2.264</v>
      </c>
    </row>
    <row r="60" spans="1:7">
      <c r="A60" t="s">
        <v>106</v>
      </c>
      <c r="B60">
        <v>1.267</v>
      </c>
      <c r="C60">
        <v>0.755</v>
      </c>
      <c r="D60">
        <v>2.026</v>
      </c>
      <c r="E60">
        <v>33.206</v>
      </c>
      <c r="F60">
        <v>1.637</v>
      </c>
      <c r="G60">
        <v>3.877</v>
      </c>
    </row>
    <row r="61" spans="1:7">
      <c r="A61" t="s">
        <v>106</v>
      </c>
      <c r="B61">
        <v>4.52</v>
      </c>
      <c r="C61">
        <v>0.753</v>
      </c>
      <c r="D61">
        <v>2.003</v>
      </c>
      <c r="E61">
        <v>46.816</v>
      </c>
      <c r="F61">
        <v>1.638</v>
      </c>
      <c r="G61">
        <v>2.171</v>
      </c>
    </row>
    <row r="62" spans="2:6">
      <c r="B62" t="s">
        <v>51</v>
      </c>
      <c r="C62" t="s">
        <v>107</v>
      </c>
      <c r="D62" t="s">
        <v>52</v>
      </c>
      <c r="E62" t="s">
        <v>54</v>
      </c>
      <c r="F62" t="s">
        <v>55</v>
      </c>
    </row>
    <row r="63" spans="1:5">
      <c r="A63" t="s">
        <v>89</v>
      </c>
      <c r="B63">
        <v>36.383</v>
      </c>
      <c r="C63">
        <v>9.736</v>
      </c>
      <c r="D63">
        <v>2.027</v>
      </c>
      <c r="E63">
        <v>1.677</v>
      </c>
    </row>
    <row r="64" spans="1:5">
      <c r="A64" t="s">
        <v>89</v>
      </c>
      <c r="B64">
        <v>23.809</v>
      </c>
      <c r="C64">
        <v>8.963</v>
      </c>
      <c r="D64">
        <v>2.025</v>
      </c>
      <c r="E64">
        <v>1.675</v>
      </c>
    </row>
    <row r="65" spans="1:6">
      <c r="A65" t="s">
        <v>101</v>
      </c>
      <c r="B65">
        <v>10.291</v>
      </c>
      <c r="C65">
        <v>1.517</v>
      </c>
      <c r="D65">
        <v>5.161</v>
      </c>
      <c r="E65">
        <v>4.102</v>
      </c>
      <c r="F65">
        <v>27.152</v>
      </c>
    </row>
    <row r="66" spans="1:11">
      <c r="A66" t="s">
        <v>101</v>
      </c>
      <c r="B66">
        <v>2.926</v>
      </c>
      <c r="C66">
        <v>1.548</v>
      </c>
      <c r="D66">
        <v>5.167</v>
      </c>
      <c r="E66">
        <v>4.095</v>
      </c>
      <c r="F66">
        <v>23.896</v>
      </c>
      <c r="G66">
        <f>AVERAGE(B65:B69)</f>
        <v>6.0112</v>
      </c>
      <c r="H66">
        <f>AVERAGE(C65:C69)</f>
        <v>1.5368</v>
      </c>
      <c r="I66">
        <f>AVERAGE(D65:D69)</f>
        <v>5.1688</v>
      </c>
      <c r="J66">
        <f>AVERAGE(E65:E69)</f>
        <v>4.0972</v>
      </c>
      <c r="K66">
        <f>AVERAGE(F65:F69)</f>
        <v>24.7644</v>
      </c>
    </row>
    <row r="67" spans="1:11">
      <c r="A67" t="s">
        <v>101</v>
      </c>
      <c r="B67">
        <v>8.359</v>
      </c>
      <c r="C67">
        <v>1.529</v>
      </c>
      <c r="D67">
        <v>5.166</v>
      </c>
      <c r="E67">
        <v>4.097</v>
      </c>
      <c r="F67">
        <v>31.967</v>
      </c>
      <c r="G67">
        <f>AVERAGEA(B70:B74)</f>
        <v>40.1108</v>
      </c>
      <c r="H67">
        <f>AVERAGEA(C70:C74)</f>
        <v>3.4544</v>
      </c>
      <c r="I67">
        <f>AVERAGEA(D70:D74)</f>
        <v>8.1322</v>
      </c>
      <c r="J67">
        <f>AVERAGEA(E70:E74)</f>
        <v>4.1876</v>
      </c>
      <c r="K67">
        <f>AVERAGEA(F70:F74)</f>
        <v>25.9142</v>
      </c>
    </row>
    <row r="68" spans="1:6">
      <c r="A68" t="s">
        <v>101</v>
      </c>
      <c r="B68">
        <v>4.792</v>
      </c>
      <c r="C68">
        <v>1.547</v>
      </c>
      <c r="D68">
        <v>5.178</v>
      </c>
      <c r="E68">
        <v>4.091</v>
      </c>
      <c r="F68">
        <v>18.85</v>
      </c>
    </row>
    <row r="69" spans="1:6">
      <c r="A69" t="s">
        <v>101</v>
      </c>
      <c r="B69">
        <v>3.688</v>
      </c>
      <c r="C69">
        <v>1.543</v>
      </c>
      <c r="D69">
        <v>5.172</v>
      </c>
      <c r="E69">
        <v>4.101</v>
      </c>
      <c r="F69">
        <v>21.957</v>
      </c>
    </row>
    <row r="70" spans="1:6">
      <c r="A70" t="s">
        <v>49</v>
      </c>
      <c r="B70">
        <v>71.052</v>
      </c>
      <c r="C70">
        <v>3.437</v>
      </c>
      <c r="D70">
        <v>8.102</v>
      </c>
      <c r="E70">
        <v>4.149</v>
      </c>
      <c r="F70">
        <v>39.667</v>
      </c>
    </row>
    <row r="71" spans="1:6">
      <c r="A71" t="s">
        <v>49</v>
      </c>
      <c r="B71">
        <v>29.451</v>
      </c>
      <c r="C71">
        <v>3.461</v>
      </c>
      <c r="D71">
        <v>8.102</v>
      </c>
      <c r="E71">
        <v>4.154</v>
      </c>
      <c r="F71">
        <v>14.039</v>
      </c>
    </row>
    <row r="72" spans="1:6">
      <c r="A72" t="s">
        <v>49</v>
      </c>
      <c r="B72">
        <v>35.567</v>
      </c>
      <c r="C72">
        <v>3.456</v>
      </c>
      <c r="D72">
        <v>8.129</v>
      </c>
      <c r="E72">
        <v>4.187</v>
      </c>
      <c r="F72">
        <v>16.163</v>
      </c>
    </row>
    <row r="73" spans="1:6">
      <c r="A73" t="s">
        <v>49</v>
      </c>
      <c r="B73">
        <v>13.997</v>
      </c>
      <c r="C73">
        <v>3.455</v>
      </c>
      <c r="D73">
        <v>8.231</v>
      </c>
      <c r="E73">
        <v>4.281</v>
      </c>
      <c r="F73">
        <v>23.827</v>
      </c>
    </row>
    <row r="74" spans="1:6">
      <c r="A74" t="s">
        <v>49</v>
      </c>
      <c r="B74">
        <v>50.487</v>
      </c>
      <c r="C74">
        <v>3.463</v>
      </c>
      <c r="D74">
        <v>8.097</v>
      </c>
      <c r="E74">
        <v>4.167</v>
      </c>
      <c r="F74">
        <v>35.875</v>
      </c>
    </row>
    <row r="76" spans="1:2">
      <c r="A76" t="s">
        <v>0</v>
      </c>
      <c r="B76" t="s">
        <v>55</v>
      </c>
    </row>
    <row r="77" spans="1:2">
      <c r="A77" t="s">
        <v>101</v>
      </c>
      <c r="B77">
        <v>27.152</v>
      </c>
    </row>
    <row r="78" spans="1:2">
      <c r="A78" t="s">
        <v>101</v>
      </c>
      <c r="B78">
        <v>23.896</v>
      </c>
    </row>
    <row r="79" spans="1:2">
      <c r="A79" t="s">
        <v>101</v>
      </c>
      <c r="B79">
        <v>31.967</v>
      </c>
    </row>
    <row r="80" spans="1:2">
      <c r="A80" t="s">
        <v>101</v>
      </c>
      <c r="B80">
        <v>18.85</v>
      </c>
    </row>
    <row r="81" spans="1:2">
      <c r="A81" t="s">
        <v>101</v>
      </c>
      <c r="B81">
        <v>21.957</v>
      </c>
    </row>
    <row r="82" spans="1:2">
      <c r="A82" t="s">
        <v>49</v>
      </c>
      <c r="B82">
        <v>39.667</v>
      </c>
    </row>
    <row r="83" spans="1:2">
      <c r="A83" t="s">
        <v>49</v>
      </c>
      <c r="B83">
        <v>14.039</v>
      </c>
    </row>
    <row r="84" spans="1:2">
      <c r="A84" t="s">
        <v>49</v>
      </c>
      <c r="B84">
        <v>16.163</v>
      </c>
    </row>
    <row r="85" spans="1:2">
      <c r="A85" t="s">
        <v>49</v>
      </c>
      <c r="B85">
        <v>23.827</v>
      </c>
    </row>
    <row r="86" spans="1:2">
      <c r="A86" t="s">
        <v>49</v>
      </c>
      <c r="B86">
        <v>35.875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4"/>
  <sheetViews>
    <sheetView topLeftCell="A16" workbookViewId="0">
      <selection activeCell="B57" sqref="B57"/>
    </sheetView>
  </sheetViews>
  <sheetFormatPr defaultColWidth="9" defaultRowHeight="14.25"/>
  <cols>
    <col min="1" max="1" width="16.25" customWidth="1"/>
    <col min="2" max="3" width="19.375" customWidth="1"/>
  </cols>
  <sheetData>
    <row r="1" spans="1:18">
      <c r="A1" s="4" t="s">
        <v>0</v>
      </c>
      <c r="B1" t="s">
        <v>24</v>
      </c>
      <c r="C1" t="s">
        <v>44</v>
      </c>
      <c r="D1" t="s">
        <v>29</v>
      </c>
      <c r="E1" t="s">
        <v>39</v>
      </c>
      <c r="F1" t="s">
        <v>42</v>
      </c>
      <c r="G1" t="s">
        <v>29</v>
      </c>
      <c r="H1" t="s">
        <v>26</v>
      </c>
      <c r="L1" t="s">
        <v>24</v>
      </c>
      <c r="M1" t="s">
        <v>44</v>
      </c>
      <c r="N1" t="s">
        <v>29</v>
      </c>
      <c r="O1" t="s">
        <v>39</v>
      </c>
      <c r="P1" t="s">
        <v>42</v>
      </c>
      <c r="Q1" t="s">
        <v>29</v>
      </c>
      <c r="R1" t="s">
        <v>26</v>
      </c>
    </row>
    <row r="2" spans="1:18">
      <c r="A2" s="4" t="s">
        <v>58</v>
      </c>
      <c r="B2">
        <v>0</v>
      </c>
      <c r="C2">
        <v>1</v>
      </c>
      <c r="D2">
        <v>0.444</v>
      </c>
      <c r="E2">
        <v>0.3</v>
      </c>
      <c r="F2">
        <v>0.077</v>
      </c>
      <c r="G2">
        <v>0.333</v>
      </c>
      <c r="H2">
        <v>0.75</v>
      </c>
      <c r="K2" s="5" t="s">
        <v>59</v>
      </c>
      <c r="L2" s="6">
        <f>AVERAGE(B2:B6)</f>
        <v>0</v>
      </c>
      <c r="M2" s="6">
        <f t="shared" ref="L2:R2" si="0">AVERAGE(C2:C6)</f>
        <v>1</v>
      </c>
      <c r="N2" s="6">
        <f t="shared" si="0"/>
        <v>0.3996</v>
      </c>
      <c r="O2" s="6">
        <f t="shared" si="0"/>
        <v>0.3946</v>
      </c>
      <c r="P2" s="6">
        <f t="shared" si="0"/>
        <v>0.0472</v>
      </c>
      <c r="Q2" s="6">
        <f t="shared" si="0"/>
        <v>0.3998</v>
      </c>
      <c r="R2" s="6">
        <f t="shared" si="0"/>
        <v>0.75</v>
      </c>
    </row>
    <row r="3" spans="1:18">
      <c r="A3" s="4" t="s">
        <v>58</v>
      </c>
      <c r="B3">
        <v>0</v>
      </c>
      <c r="C3">
        <v>1</v>
      </c>
      <c r="D3">
        <v>0.444</v>
      </c>
      <c r="E3">
        <v>0.333</v>
      </c>
      <c r="F3">
        <v>0</v>
      </c>
      <c r="G3">
        <v>0.556</v>
      </c>
      <c r="H3">
        <v>0.75</v>
      </c>
      <c r="K3" s="5" t="s">
        <v>60</v>
      </c>
      <c r="L3" s="6">
        <f t="shared" ref="L3:R3" si="1">AVERAGE(B7:B11)</f>
        <v>0.1044</v>
      </c>
      <c r="M3" s="6">
        <f t="shared" si="1"/>
        <v>0.8584</v>
      </c>
      <c r="N3" s="6">
        <f t="shared" si="1"/>
        <v>0.6304</v>
      </c>
      <c r="O3" s="6">
        <f t="shared" si="1"/>
        <v>0.2582</v>
      </c>
      <c r="P3" s="6">
        <f t="shared" si="1"/>
        <v>0.0392</v>
      </c>
      <c r="Q3" s="6">
        <f t="shared" si="1"/>
        <v>0.6</v>
      </c>
      <c r="R3" s="6">
        <f t="shared" si="1"/>
        <v>0.6836</v>
      </c>
    </row>
    <row r="4" spans="1:18">
      <c r="A4" s="4" t="s">
        <v>58</v>
      </c>
      <c r="B4">
        <v>0</v>
      </c>
      <c r="C4">
        <v>1</v>
      </c>
      <c r="D4">
        <v>0.444</v>
      </c>
      <c r="E4">
        <v>0.364</v>
      </c>
      <c r="F4">
        <v>0.059</v>
      </c>
      <c r="G4">
        <v>0.222</v>
      </c>
      <c r="H4">
        <v>0.75</v>
      </c>
      <c r="K4" s="5" t="s">
        <v>61</v>
      </c>
      <c r="L4" s="6">
        <f t="shared" ref="L4:R4" si="2">AVERAGE(B12:B16)</f>
        <v>0.0148</v>
      </c>
      <c r="M4" s="6">
        <f t="shared" si="2"/>
        <v>0.9168</v>
      </c>
      <c r="N4" s="6">
        <f t="shared" si="2"/>
        <v>0.24</v>
      </c>
      <c r="O4" s="6">
        <f t="shared" si="2"/>
        <v>0.4218</v>
      </c>
      <c r="P4" s="6">
        <f t="shared" si="2"/>
        <v>0.2</v>
      </c>
      <c r="Q4" s="6">
        <f t="shared" si="2"/>
        <v>0.1998</v>
      </c>
      <c r="R4" s="6">
        <f t="shared" si="2"/>
        <v>0.5922</v>
      </c>
    </row>
    <row r="5" spans="1:18">
      <c r="A5" s="4" t="s">
        <v>58</v>
      </c>
      <c r="B5">
        <v>0</v>
      </c>
      <c r="C5">
        <v>1</v>
      </c>
      <c r="D5">
        <v>0.333</v>
      </c>
      <c r="E5">
        <v>0.643</v>
      </c>
      <c r="F5">
        <v>0</v>
      </c>
      <c r="G5">
        <v>0.444</v>
      </c>
      <c r="H5">
        <v>0.75</v>
      </c>
      <c r="K5" s="5" t="s">
        <v>62</v>
      </c>
      <c r="L5" s="6">
        <f t="shared" ref="L5:R5" si="3">AVERAGE(B17:B21)</f>
        <v>0.04</v>
      </c>
      <c r="M5" s="6">
        <f t="shared" si="3"/>
        <v>0.1998</v>
      </c>
      <c r="N5" s="6">
        <f t="shared" si="3"/>
        <v>0.6612</v>
      </c>
      <c r="O5" s="6">
        <f t="shared" si="3"/>
        <v>0.175</v>
      </c>
      <c r="P5" s="6">
        <f t="shared" si="3"/>
        <v>0</v>
      </c>
      <c r="Q5" s="6">
        <f t="shared" si="3"/>
        <v>0.692</v>
      </c>
      <c r="R5" s="6">
        <f t="shared" si="3"/>
        <v>0</v>
      </c>
    </row>
    <row r="6" spans="1:18">
      <c r="A6" s="4" t="s">
        <v>58</v>
      </c>
      <c r="B6">
        <v>0</v>
      </c>
      <c r="C6">
        <v>1</v>
      </c>
      <c r="D6">
        <v>0.333</v>
      </c>
      <c r="E6">
        <v>0.333</v>
      </c>
      <c r="F6">
        <v>0.1</v>
      </c>
      <c r="G6">
        <v>0.444</v>
      </c>
      <c r="H6">
        <v>0.75</v>
      </c>
      <c r="K6" s="5" t="s">
        <v>63</v>
      </c>
      <c r="L6" s="6">
        <f t="shared" ref="L6:R6" si="4">AVERAGE(B22:B26)</f>
        <v>0</v>
      </c>
      <c r="M6" s="6">
        <f t="shared" si="4"/>
        <v>0.4668</v>
      </c>
      <c r="N6" s="6">
        <f t="shared" si="4"/>
        <v>0.8666</v>
      </c>
      <c r="O6" s="6">
        <f t="shared" si="4"/>
        <v>0</v>
      </c>
      <c r="P6" s="6">
        <f t="shared" si="4"/>
        <v>0</v>
      </c>
      <c r="Q6" s="6">
        <f t="shared" si="4"/>
        <v>0.7732</v>
      </c>
      <c r="R6" s="6">
        <f t="shared" si="4"/>
        <v>0.1998</v>
      </c>
    </row>
    <row r="7" spans="1:18">
      <c r="A7" s="4" t="s">
        <v>64</v>
      </c>
      <c r="B7">
        <v>0.167</v>
      </c>
      <c r="C7">
        <v>0.875</v>
      </c>
      <c r="D7">
        <v>0.692</v>
      </c>
      <c r="E7">
        <v>0.294</v>
      </c>
      <c r="F7">
        <v>0.042</v>
      </c>
      <c r="G7">
        <v>0.692</v>
      </c>
      <c r="H7">
        <v>0.667</v>
      </c>
      <c r="K7" s="5" t="s">
        <v>65</v>
      </c>
      <c r="L7" s="6">
        <f t="shared" ref="L7:R7" si="5">AVERAGE(B27:B31)</f>
        <v>0.044</v>
      </c>
      <c r="M7" s="6">
        <f t="shared" si="5"/>
        <v>0.1</v>
      </c>
      <c r="N7" s="6">
        <f t="shared" si="5"/>
        <v>0.95</v>
      </c>
      <c r="O7" s="6">
        <f t="shared" si="5"/>
        <v>0.047</v>
      </c>
      <c r="P7" s="6">
        <f t="shared" si="5"/>
        <v>0</v>
      </c>
      <c r="Q7" s="6">
        <f t="shared" si="5"/>
        <v>0.95</v>
      </c>
      <c r="R7" s="6">
        <f t="shared" si="5"/>
        <v>0.1332</v>
      </c>
    </row>
    <row r="8" spans="1:18">
      <c r="A8" s="4" t="s">
        <v>64</v>
      </c>
      <c r="B8">
        <v>0</v>
      </c>
      <c r="C8">
        <v>1</v>
      </c>
      <c r="D8">
        <v>0.615</v>
      </c>
      <c r="E8">
        <v>0.385</v>
      </c>
      <c r="F8">
        <v>0</v>
      </c>
      <c r="G8">
        <v>0.462</v>
      </c>
      <c r="H8">
        <v>0.667</v>
      </c>
      <c r="K8" s="5" t="s">
        <v>66</v>
      </c>
      <c r="L8" s="6">
        <f t="shared" ref="L8:R8" si="6">AVERAGE(B32:B36)</f>
        <v>0</v>
      </c>
      <c r="M8" s="6">
        <f t="shared" si="6"/>
        <v>1</v>
      </c>
      <c r="N8" s="6">
        <f t="shared" si="6"/>
        <v>0.7536</v>
      </c>
      <c r="O8" s="6">
        <f t="shared" si="6"/>
        <v>0.0076</v>
      </c>
      <c r="P8" s="6">
        <f t="shared" si="6"/>
        <v>0</v>
      </c>
      <c r="Q8" s="6">
        <f t="shared" si="6"/>
        <v>0.7998</v>
      </c>
      <c r="R8" s="6">
        <f t="shared" si="6"/>
        <v>1</v>
      </c>
    </row>
    <row r="9" spans="1:18">
      <c r="A9" s="4" t="s">
        <v>64</v>
      </c>
      <c r="B9">
        <v>0.133</v>
      </c>
      <c r="C9">
        <v>0.778</v>
      </c>
      <c r="D9">
        <v>0.538</v>
      </c>
      <c r="E9">
        <v>0.231</v>
      </c>
      <c r="F9">
        <v>0.067</v>
      </c>
      <c r="G9">
        <v>0.308</v>
      </c>
      <c r="H9">
        <v>0.556</v>
      </c>
      <c r="K9" s="5" t="s">
        <v>68</v>
      </c>
      <c r="L9" s="6">
        <f t="shared" ref="L9:R9" si="7">AVERAGE(B37:B41)</f>
        <v>0</v>
      </c>
      <c r="M9" s="6">
        <f t="shared" si="7"/>
        <v>1</v>
      </c>
      <c r="N9" s="6">
        <f t="shared" si="7"/>
        <v>0.2802</v>
      </c>
      <c r="O9" s="6">
        <f t="shared" si="7"/>
        <v>0.211</v>
      </c>
      <c r="P9" s="6">
        <f t="shared" si="7"/>
        <v>0</v>
      </c>
      <c r="Q9" s="6">
        <f t="shared" si="7"/>
        <v>0.267</v>
      </c>
      <c r="R9" s="6">
        <f t="shared" si="7"/>
        <v>1</v>
      </c>
    </row>
    <row r="10" spans="1:18">
      <c r="A10" s="4" t="s">
        <v>64</v>
      </c>
      <c r="B10">
        <v>0.174</v>
      </c>
      <c r="C10">
        <v>0.75</v>
      </c>
      <c r="D10">
        <v>0.538</v>
      </c>
      <c r="E10">
        <v>0.214</v>
      </c>
      <c r="F10">
        <v>0.087</v>
      </c>
      <c r="G10">
        <v>0.769</v>
      </c>
      <c r="H10">
        <v>0.75</v>
      </c>
      <c r="K10" s="5" t="s">
        <v>70</v>
      </c>
      <c r="L10" s="6">
        <f t="shared" ref="L10:R10" si="8">AVERAGE(B42:B46)</f>
        <v>0</v>
      </c>
      <c r="M10" s="6">
        <f t="shared" si="8"/>
        <v>1</v>
      </c>
      <c r="N10" s="6">
        <f t="shared" si="8"/>
        <v>0.75</v>
      </c>
      <c r="O10" s="6">
        <f t="shared" si="8"/>
        <v>0.0406</v>
      </c>
      <c r="P10" s="6">
        <f t="shared" si="8"/>
        <v>0</v>
      </c>
      <c r="Q10" s="6">
        <f t="shared" si="8"/>
        <v>0.71</v>
      </c>
      <c r="R10" s="6">
        <f t="shared" si="8"/>
        <v>0.9334</v>
      </c>
    </row>
    <row r="11" spans="1:18">
      <c r="A11" s="4" t="s">
        <v>64</v>
      </c>
      <c r="B11">
        <v>0.048</v>
      </c>
      <c r="C11">
        <v>0.889</v>
      </c>
      <c r="D11">
        <v>0.769</v>
      </c>
      <c r="E11">
        <v>0.167</v>
      </c>
      <c r="F11">
        <v>0</v>
      </c>
      <c r="G11">
        <v>0.769</v>
      </c>
      <c r="H11">
        <v>0.778</v>
      </c>
      <c r="K11" s="5" t="s">
        <v>72</v>
      </c>
      <c r="L11" s="6">
        <f t="shared" ref="L11:R11" si="9">AVERAGE(B47:B51)</f>
        <v>0.1186</v>
      </c>
      <c r="M11" s="6">
        <f t="shared" si="9"/>
        <v>0.7074</v>
      </c>
      <c r="N11" s="6">
        <f t="shared" si="9"/>
        <v>0.5</v>
      </c>
      <c r="O11" s="6">
        <f t="shared" si="9"/>
        <v>0.2854</v>
      </c>
      <c r="P11" s="6">
        <f t="shared" si="9"/>
        <v>0.1324</v>
      </c>
      <c r="Q11" s="6">
        <f t="shared" si="9"/>
        <v>0.5</v>
      </c>
      <c r="R11" s="6">
        <f t="shared" si="9"/>
        <v>0.2618</v>
      </c>
    </row>
    <row r="12" spans="1:18">
      <c r="A12" s="4" t="s">
        <v>73</v>
      </c>
      <c r="B12">
        <v>0</v>
      </c>
      <c r="C12">
        <v>1</v>
      </c>
      <c r="D12">
        <v>0.267</v>
      </c>
      <c r="E12">
        <v>0.435</v>
      </c>
      <c r="F12">
        <v>0.242</v>
      </c>
      <c r="G12">
        <v>0.133</v>
      </c>
      <c r="H12">
        <v>0.636</v>
      </c>
      <c r="K12" s="5" t="s">
        <v>74</v>
      </c>
      <c r="L12" s="6">
        <f t="shared" ref="L12:R12" si="10">AVERAGE(B52:B56)</f>
        <v>0.256</v>
      </c>
      <c r="M12" s="6">
        <f t="shared" si="10"/>
        <v>0.3938</v>
      </c>
      <c r="N12" s="6">
        <f t="shared" si="10"/>
        <v>0.4268</v>
      </c>
      <c r="O12" s="6">
        <f t="shared" si="10"/>
        <v>0.2004</v>
      </c>
      <c r="P12" s="6">
        <f t="shared" si="10"/>
        <v>0.012</v>
      </c>
      <c r="Q12" s="6">
        <f t="shared" si="10"/>
        <v>0.4134</v>
      </c>
      <c r="R12" s="6">
        <f t="shared" si="10"/>
        <v>0.1374</v>
      </c>
    </row>
    <row r="13" spans="1:18">
      <c r="A13" s="4" t="s">
        <v>73</v>
      </c>
      <c r="B13">
        <v>0</v>
      </c>
      <c r="C13">
        <v>1</v>
      </c>
      <c r="D13">
        <v>0.2</v>
      </c>
      <c r="E13">
        <v>0.333</v>
      </c>
      <c r="F13">
        <v>0.103</v>
      </c>
      <c r="G13">
        <v>0.333</v>
      </c>
      <c r="H13">
        <v>0.7</v>
      </c>
      <c r="K13" s="5" t="s">
        <v>75</v>
      </c>
      <c r="L13" s="6">
        <f>AVERAGE(B57:B61)</f>
        <v>0.456</v>
      </c>
      <c r="M13" s="6">
        <f t="shared" ref="L13:R13" si="11">AVERAGE(C57:C61)</f>
        <v>0.1334</v>
      </c>
      <c r="N13" s="6">
        <f t="shared" si="11"/>
        <v>0.65</v>
      </c>
      <c r="O13" s="6">
        <f t="shared" si="11"/>
        <v>0.1434</v>
      </c>
      <c r="P13" s="6">
        <f t="shared" si="11"/>
        <v>0.012</v>
      </c>
      <c r="Q13" s="6">
        <f t="shared" si="11"/>
        <v>0.62</v>
      </c>
      <c r="R13" s="6">
        <f t="shared" si="11"/>
        <v>0.03</v>
      </c>
    </row>
    <row r="14" spans="1:18">
      <c r="A14" s="4" t="s">
        <v>73</v>
      </c>
      <c r="B14">
        <v>0</v>
      </c>
      <c r="C14">
        <v>0.875</v>
      </c>
      <c r="D14">
        <v>0.133</v>
      </c>
      <c r="E14">
        <v>0.556</v>
      </c>
      <c r="F14">
        <v>0.172</v>
      </c>
      <c r="G14">
        <v>0.133</v>
      </c>
      <c r="H14">
        <v>0.444</v>
      </c>
      <c r="K14" s="5" t="s">
        <v>76</v>
      </c>
      <c r="L14" s="6">
        <f t="shared" ref="L14:R14" si="12">AVERAGE(B62:B66)</f>
        <v>0</v>
      </c>
      <c r="M14" s="6">
        <f t="shared" si="12"/>
        <v>1</v>
      </c>
      <c r="N14" s="6">
        <f t="shared" si="12"/>
        <v>0</v>
      </c>
      <c r="O14" s="6">
        <f t="shared" si="12"/>
        <v>0.1322</v>
      </c>
      <c r="P14" s="6">
        <f t="shared" si="12"/>
        <v>0</v>
      </c>
      <c r="Q14" s="6">
        <f t="shared" si="12"/>
        <v>0.0154</v>
      </c>
      <c r="R14" s="6">
        <f t="shared" si="12"/>
        <v>0.667</v>
      </c>
    </row>
    <row r="15" spans="1:18">
      <c r="A15" s="4" t="s">
        <v>73</v>
      </c>
      <c r="B15">
        <v>0.038</v>
      </c>
      <c r="C15">
        <v>0.8</v>
      </c>
      <c r="D15">
        <v>0.4</v>
      </c>
      <c r="E15">
        <v>0.304</v>
      </c>
      <c r="F15">
        <v>0.269</v>
      </c>
      <c r="G15">
        <v>0.267</v>
      </c>
      <c r="H15">
        <v>0.636</v>
      </c>
      <c r="K15" s="5" t="s">
        <v>77</v>
      </c>
      <c r="L15" s="6">
        <f t="shared" ref="L15:R15" si="13">AVERAGE(B67:B71)</f>
        <v>0.0044</v>
      </c>
      <c r="M15" s="6">
        <f t="shared" si="13"/>
        <v>0.667</v>
      </c>
      <c r="N15" s="6">
        <f t="shared" si="13"/>
        <v>0.4252</v>
      </c>
      <c r="O15" s="6">
        <f t="shared" si="13"/>
        <v>0.256</v>
      </c>
      <c r="P15" s="6">
        <f t="shared" si="13"/>
        <v>0.0134</v>
      </c>
      <c r="Q15" s="6">
        <f t="shared" si="13"/>
        <v>0.4376</v>
      </c>
      <c r="R15" s="6">
        <f t="shared" si="13"/>
        <v>0.7336</v>
      </c>
    </row>
    <row r="16" spans="1:18">
      <c r="A16" s="4" t="s">
        <v>73</v>
      </c>
      <c r="B16">
        <v>0.036</v>
      </c>
      <c r="C16">
        <v>0.909</v>
      </c>
      <c r="D16">
        <v>0.2</v>
      </c>
      <c r="E16">
        <v>0.481</v>
      </c>
      <c r="F16">
        <v>0.214</v>
      </c>
      <c r="G16">
        <v>0.133</v>
      </c>
      <c r="H16">
        <v>0.545</v>
      </c>
      <c r="K16" s="5" t="s">
        <v>78</v>
      </c>
      <c r="L16" s="6">
        <f t="shared" ref="L16:R16" si="14">AVERAGE(B72:B76)</f>
        <v>0</v>
      </c>
      <c r="M16" s="6">
        <f t="shared" si="14"/>
        <v>1</v>
      </c>
      <c r="N16" s="6">
        <f t="shared" si="14"/>
        <v>0.26</v>
      </c>
      <c r="O16" s="6">
        <f t="shared" si="14"/>
        <v>0.2524</v>
      </c>
      <c r="P16" s="6">
        <f t="shared" si="14"/>
        <v>0.104</v>
      </c>
      <c r="Q16" s="6">
        <f t="shared" si="14"/>
        <v>0.27</v>
      </c>
      <c r="R16" s="6">
        <f t="shared" si="14"/>
        <v>0.7</v>
      </c>
    </row>
    <row r="17" spans="1:8">
      <c r="A17" s="4" t="s">
        <v>79</v>
      </c>
      <c r="B17">
        <v>0.04</v>
      </c>
      <c r="C17">
        <v>0.333</v>
      </c>
      <c r="D17">
        <v>0.615</v>
      </c>
      <c r="E17">
        <v>0.176</v>
      </c>
      <c r="F17">
        <v>0</v>
      </c>
      <c r="G17">
        <v>0.615</v>
      </c>
      <c r="H17">
        <v>0</v>
      </c>
    </row>
    <row r="18" spans="1:8">
      <c r="A18" s="4" t="s">
        <v>79</v>
      </c>
      <c r="B18">
        <v>0.06</v>
      </c>
      <c r="C18">
        <v>0.333</v>
      </c>
      <c r="D18">
        <v>0.692</v>
      </c>
      <c r="E18">
        <v>0.167</v>
      </c>
      <c r="F18">
        <v>0</v>
      </c>
      <c r="G18">
        <v>0.615</v>
      </c>
      <c r="H18">
        <v>0</v>
      </c>
    </row>
    <row r="19" spans="1:18">
      <c r="A19" s="4" t="s">
        <v>79</v>
      </c>
      <c r="B19">
        <v>0.06</v>
      </c>
      <c r="C19">
        <v>0</v>
      </c>
      <c r="D19">
        <v>0.615</v>
      </c>
      <c r="E19">
        <v>0.118</v>
      </c>
      <c r="F19">
        <v>0</v>
      </c>
      <c r="G19">
        <v>0.692</v>
      </c>
      <c r="H19">
        <v>0</v>
      </c>
      <c r="J19" s="7">
        <v>27.916</v>
      </c>
      <c r="K19" s="5" t="s">
        <v>59</v>
      </c>
      <c r="L19">
        <v>0</v>
      </c>
      <c r="M19">
        <v>1</v>
      </c>
      <c r="N19">
        <v>0.3996</v>
      </c>
      <c r="O19">
        <v>0.3946</v>
      </c>
      <c r="P19">
        <v>0.0472</v>
      </c>
      <c r="Q19">
        <v>0.3998</v>
      </c>
      <c r="R19">
        <v>0.75</v>
      </c>
    </row>
    <row r="20" spans="1:18">
      <c r="A20" s="4" t="s">
        <v>79</v>
      </c>
      <c r="B20">
        <v>0.04</v>
      </c>
      <c r="C20">
        <v>0</v>
      </c>
      <c r="D20">
        <v>0.615</v>
      </c>
      <c r="E20">
        <v>0.278</v>
      </c>
      <c r="F20">
        <v>0</v>
      </c>
      <c r="G20">
        <v>0.846</v>
      </c>
      <c r="H20">
        <v>0</v>
      </c>
      <c r="J20" s="7">
        <v>25.682</v>
      </c>
      <c r="K20" s="5" t="s">
        <v>60</v>
      </c>
      <c r="L20">
        <v>0.1044</v>
      </c>
      <c r="M20">
        <v>0.8584</v>
      </c>
      <c r="N20">
        <v>0.6304</v>
      </c>
      <c r="O20">
        <v>0.2582</v>
      </c>
      <c r="P20">
        <v>0.0392</v>
      </c>
      <c r="Q20">
        <v>0.6</v>
      </c>
      <c r="R20">
        <v>0.6836</v>
      </c>
    </row>
    <row r="21" spans="1:18">
      <c r="A21" s="4" t="s">
        <v>79</v>
      </c>
      <c r="B21">
        <v>0</v>
      </c>
      <c r="C21">
        <v>0.333</v>
      </c>
      <c r="D21">
        <v>0.769</v>
      </c>
      <c r="E21">
        <v>0.136</v>
      </c>
      <c r="F21">
        <v>0</v>
      </c>
      <c r="G21">
        <v>0.692</v>
      </c>
      <c r="H21">
        <v>0</v>
      </c>
      <c r="J21" s="7">
        <v>32.555</v>
      </c>
      <c r="K21" s="5" t="s">
        <v>61</v>
      </c>
      <c r="L21">
        <v>0.0148</v>
      </c>
      <c r="M21">
        <v>0.9168</v>
      </c>
      <c r="N21">
        <v>0.24</v>
      </c>
      <c r="O21">
        <v>0.4218</v>
      </c>
      <c r="P21">
        <v>0.2</v>
      </c>
      <c r="Q21">
        <v>0.1998</v>
      </c>
      <c r="R21">
        <v>0.5922</v>
      </c>
    </row>
    <row r="22" spans="1:18">
      <c r="A22" s="4" t="s">
        <v>83</v>
      </c>
      <c r="B22">
        <v>0</v>
      </c>
      <c r="C22">
        <v>0</v>
      </c>
      <c r="D22">
        <v>0.867</v>
      </c>
      <c r="E22">
        <v>0</v>
      </c>
      <c r="F22">
        <v>0</v>
      </c>
      <c r="G22">
        <v>0.733</v>
      </c>
      <c r="H22">
        <v>0.333</v>
      </c>
      <c r="J22" s="7">
        <v>38.488</v>
      </c>
      <c r="K22" s="5" t="s">
        <v>62</v>
      </c>
      <c r="L22">
        <v>0.04</v>
      </c>
      <c r="M22">
        <v>0.1998</v>
      </c>
      <c r="N22">
        <v>0.6612</v>
      </c>
      <c r="O22">
        <v>0.175</v>
      </c>
      <c r="P22">
        <v>0</v>
      </c>
      <c r="Q22">
        <v>0.692</v>
      </c>
      <c r="R22">
        <v>0</v>
      </c>
    </row>
    <row r="23" spans="1:18">
      <c r="A23" s="4" t="s">
        <v>83</v>
      </c>
      <c r="B23">
        <v>0</v>
      </c>
      <c r="C23">
        <v>0.5</v>
      </c>
      <c r="D23">
        <v>0.867</v>
      </c>
      <c r="E23">
        <v>0</v>
      </c>
      <c r="F23">
        <v>0</v>
      </c>
      <c r="G23">
        <v>0.733</v>
      </c>
      <c r="H23">
        <v>0.333</v>
      </c>
      <c r="J23" s="7">
        <v>16.865</v>
      </c>
      <c r="K23" s="5" t="s">
        <v>63</v>
      </c>
      <c r="L23">
        <v>0</v>
      </c>
      <c r="M23">
        <v>0.4668</v>
      </c>
      <c r="N23">
        <v>0.8666</v>
      </c>
      <c r="O23">
        <v>0</v>
      </c>
      <c r="P23">
        <v>0</v>
      </c>
      <c r="Q23">
        <v>0.7732</v>
      </c>
      <c r="R23">
        <v>0.1998</v>
      </c>
    </row>
    <row r="24" spans="1:18">
      <c r="A24" s="4" t="s">
        <v>83</v>
      </c>
      <c r="B24">
        <v>0</v>
      </c>
      <c r="C24">
        <v>0.667</v>
      </c>
      <c r="D24">
        <v>0.933</v>
      </c>
      <c r="E24">
        <v>0</v>
      </c>
      <c r="F24">
        <v>0</v>
      </c>
      <c r="G24">
        <v>0.733</v>
      </c>
      <c r="H24">
        <v>0</v>
      </c>
      <c r="J24" s="7">
        <v>30.236</v>
      </c>
      <c r="K24" s="5" t="s">
        <v>65</v>
      </c>
      <c r="L24">
        <v>0.044</v>
      </c>
      <c r="M24">
        <v>0.1</v>
      </c>
      <c r="N24">
        <v>0.95</v>
      </c>
      <c r="O24">
        <v>0.047</v>
      </c>
      <c r="P24">
        <v>0</v>
      </c>
      <c r="Q24">
        <v>0.95</v>
      </c>
      <c r="R24">
        <v>0.1332</v>
      </c>
    </row>
    <row r="25" spans="1:18">
      <c r="A25" s="4" t="s">
        <v>83</v>
      </c>
      <c r="B25">
        <v>0</v>
      </c>
      <c r="C25">
        <v>0.5</v>
      </c>
      <c r="D25">
        <v>0.733</v>
      </c>
      <c r="E25">
        <v>0</v>
      </c>
      <c r="F25">
        <v>0</v>
      </c>
      <c r="G25">
        <v>0.867</v>
      </c>
      <c r="H25">
        <v>0.333</v>
      </c>
      <c r="J25" s="7">
        <v>60.046</v>
      </c>
      <c r="K25" s="5" t="s">
        <v>66</v>
      </c>
      <c r="L25">
        <v>0</v>
      </c>
      <c r="M25">
        <v>1</v>
      </c>
      <c r="N25">
        <v>0.7536</v>
      </c>
      <c r="O25">
        <v>0.0076</v>
      </c>
      <c r="P25">
        <v>0</v>
      </c>
      <c r="Q25">
        <v>0.7998</v>
      </c>
      <c r="R25">
        <v>1</v>
      </c>
    </row>
    <row r="26" spans="1:18">
      <c r="A26" s="4" t="s">
        <v>83</v>
      </c>
      <c r="B26">
        <v>0</v>
      </c>
      <c r="C26">
        <v>0.667</v>
      </c>
      <c r="D26">
        <v>0.933</v>
      </c>
      <c r="E26">
        <v>0</v>
      </c>
      <c r="F26">
        <v>0</v>
      </c>
      <c r="G26">
        <v>0.8</v>
      </c>
      <c r="H26">
        <v>0</v>
      </c>
      <c r="J26" s="7">
        <v>30.255</v>
      </c>
      <c r="K26" s="5" t="s">
        <v>68</v>
      </c>
      <c r="L26">
        <v>0</v>
      </c>
      <c r="M26">
        <v>1</v>
      </c>
      <c r="N26">
        <v>0.2802</v>
      </c>
      <c r="O26">
        <v>0.211</v>
      </c>
      <c r="P26">
        <v>0</v>
      </c>
      <c r="Q26">
        <v>0.267</v>
      </c>
      <c r="R26">
        <v>1</v>
      </c>
    </row>
    <row r="27" spans="1:18">
      <c r="A27" s="4" t="s">
        <v>89</v>
      </c>
      <c r="B27">
        <v>0.04</v>
      </c>
      <c r="C27">
        <v>0</v>
      </c>
      <c r="D27">
        <v>0.95</v>
      </c>
      <c r="E27">
        <v>0.05</v>
      </c>
      <c r="F27">
        <v>0</v>
      </c>
      <c r="G27">
        <v>0.95</v>
      </c>
      <c r="H27">
        <v>0</v>
      </c>
      <c r="J27" s="7">
        <v>27.899</v>
      </c>
      <c r="K27" s="5" t="s">
        <v>70</v>
      </c>
      <c r="L27">
        <v>0</v>
      </c>
      <c r="M27">
        <v>1</v>
      </c>
      <c r="N27">
        <v>0.75</v>
      </c>
      <c r="O27">
        <v>0.0406</v>
      </c>
      <c r="P27">
        <v>0</v>
      </c>
      <c r="Q27">
        <v>0.71</v>
      </c>
      <c r="R27">
        <v>0.9334</v>
      </c>
    </row>
    <row r="28" spans="1:18">
      <c r="A28" s="4" t="s">
        <v>89</v>
      </c>
      <c r="B28">
        <v>0.04</v>
      </c>
      <c r="C28">
        <v>0</v>
      </c>
      <c r="D28">
        <v>0.95</v>
      </c>
      <c r="E28">
        <v>0.04</v>
      </c>
      <c r="F28">
        <v>0</v>
      </c>
      <c r="G28">
        <v>0.95</v>
      </c>
      <c r="H28">
        <v>0.333</v>
      </c>
      <c r="J28" s="7">
        <v>44.58</v>
      </c>
      <c r="K28" s="5" t="s">
        <v>72</v>
      </c>
      <c r="L28">
        <v>0.1186</v>
      </c>
      <c r="M28">
        <v>0.7074</v>
      </c>
      <c r="N28">
        <v>0.5</v>
      </c>
      <c r="O28">
        <v>0.2854</v>
      </c>
      <c r="P28">
        <v>0.1324</v>
      </c>
      <c r="Q28">
        <v>0.5</v>
      </c>
      <c r="R28">
        <v>0.2618</v>
      </c>
    </row>
    <row r="29" spans="1:18">
      <c r="A29" s="4" t="s">
        <v>89</v>
      </c>
      <c r="B29">
        <v>0.04</v>
      </c>
      <c r="C29">
        <v>0</v>
      </c>
      <c r="D29">
        <v>0.95</v>
      </c>
      <c r="E29">
        <v>0.05</v>
      </c>
      <c r="F29">
        <v>0</v>
      </c>
      <c r="G29">
        <v>0.95</v>
      </c>
      <c r="H29">
        <v>0</v>
      </c>
      <c r="J29" s="7">
        <v>279.108</v>
      </c>
      <c r="K29" s="5" t="s">
        <v>74</v>
      </c>
      <c r="L29">
        <v>0.256</v>
      </c>
      <c r="M29">
        <v>0.3938</v>
      </c>
      <c r="N29">
        <v>0.4268</v>
      </c>
      <c r="O29">
        <v>0.2004</v>
      </c>
      <c r="P29">
        <v>0.012</v>
      </c>
      <c r="Q29">
        <v>0.4134</v>
      </c>
      <c r="R29">
        <v>0.1374</v>
      </c>
    </row>
    <row r="30" spans="1:18">
      <c r="A30" s="4" t="s">
        <v>89</v>
      </c>
      <c r="B30">
        <v>0.06</v>
      </c>
      <c r="C30">
        <v>0</v>
      </c>
      <c r="D30">
        <v>0.95</v>
      </c>
      <c r="E30">
        <v>0.05</v>
      </c>
      <c r="F30">
        <v>0</v>
      </c>
      <c r="G30">
        <v>0.95</v>
      </c>
      <c r="H30">
        <v>0</v>
      </c>
      <c r="J30" s="7">
        <v>236.007</v>
      </c>
      <c r="K30" s="5" t="s">
        <v>75</v>
      </c>
      <c r="L30">
        <v>0.456</v>
      </c>
      <c r="M30">
        <v>0.1334</v>
      </c>
      <c r="N30">
        <v>0.65</v>
      </c>
      <c r="O30">
        <v>0.1434</v>
      </c>
      <c r="P30">
        <v>0.012</v>
      </c>
      <c r="Q30">
        <v>0.62</v>
      </c>
      <c r="R30">
        <v>0.03</v>
      </c>
    </row>
    <row r="31" spans="1:18">
      <c r="A31" s="4" t="s">
        <v>89</v>
      </c>
      <c r="B31">
        <v>0.04</v>
      </c>
      <c r="C31">
        <v>0.5</v>
      </c>
      <c r="D31">
        <v>0.95</v>
      </c>
      <c r="E31">
        <v>0.045</v>
      </c>
      <c r="F31">
        <v>0</v>
      </c>
      <c r="G31">
        <v>0.95</v>
      </c>
      <c r="H31">
        <v>0.333</v>
      </c>
      <c r="J31" s="7">
        <v>222.138</v>
      </c>
      <c r="K31" s="5" t="s">
        <v>76</v>
      </c>
      <c r="L31">
        <v>0</v>
      </c>
      <c r="M31">
        <v>1</v>
      </c>
      <c r="N31">
        <v>0</v>
      </c>
      <c r="O31">
        <v>0.1322</v>
      </c>
      <c r="P31">
        <v>0</v>
      </c>
      <c r="Q31">
        <v>0.0154</v>
      </c>
      <c r="R31">
        <v>0.667</v>
      </c>
    </row>
    <row r="32" spans="1:18">
      <c r="A32" s="4" t="s">
        <v>95</v>
      </c>
      <c r="B32">
        <v>0</v>
      </c>
      <c r="C32">
        <v>1</v>
      </c>
      <c r="D32">
        <v>0.692</v>
      </c>
      <c r="E32">
        <v>0</v>
      </c>
      <c r="F32">
        <v>0</v>
      </c>
      <c r="G32">
        <v>0.769</v>
      </c>
      <c r="H32">
        <v>1</v>
      </c>
      <c r="J32" s="7">
        <v>312.358</v>
      </c>
      <c r="K32" s="5" t="s">
        <v>77</v>
      </c>
      <c r="L32">
        <v>0.0044</v>
      </c>
      <c r="M32">
        <v>0.667</v>
      </c>
      <c r="N32">
        <v>0.4252</v>
      </c>
      <c r="O32">
        <v>0.256</v>
      </c>
      <c r="P32">
        <v>0.0134</v>
      </c>
      <c r="Q32">
        <v>0.4376</v>
      </c>
      <c r="R32">
        <v>0.7336</v>
      </c>
    </row>
    <row r="33" spans="1:18">
      <c r="A33" s="4" t="s">
        <v>95</v>
      </c>
      <c r="B33">
        <v>0</v>
      </c>
      <c r="C33">
        <v>1</v>
      </c>
      <c r="D33">
        <v>0.769</v>
      </c>
      <c r="E33">
        <v>0</v>
      </c>
      <c r="F33">
        <v>0</v>
      </c>
      <c r="G33">
        <v>0.846</v>
      </c>
      <c r="H33">
        <v>1</v>
      </c>
      <c r="J33" s="7">
        <v>371.733</v>
      </c>
      <c r="K33" s="5" t="s">
        <v>78</v>
      </c>
      <c r="L33">
        <v>0</v>
      </c>
      <c r="M33">
        <v>1</v>
      </c>
      <c r="N33">
        <v>0.26</v>
      </c>
      <c r="O33">
        <v>0.2524</v>
      </c>
      <c r="P33">
        <v>0.104</v>
      </c>
      <c r="Q33">
        <v>0.27</v>
      </c>
      <c r="R33">
        <v>0.7</v>
      </c>
    </row>
    <row r="34" spans="1:10">
      <c r="A34" s="4" t="s">
        <v>95</v>
      </c>
      <c r="B34">
        <v>0</v>
      </c>
      <c r="C34">
        <v>1</v>
      </c>
      <c r="D34">
        <v>0.769</v>
      </c>
      <c r="E34">
        <v>0</v>
      </c>
      <c r="F34">
        <v>0</v>
      </c>
      <c r="G34">
        <v>0.846</v>
      </c>
      <c r="H34">
        <v>1</v>
      </c>
      <c r="J34" s="7">
        <v>1192.285</v>
      </c>
    </row>
    <row r="35" spans="1:26">
      <c r="A35" s="4" t="s">
        <v>95</v>
      </c>
      <c r="B35">
        <v>0</v>
      </c>
      <c r="C35">
        <v>1</v>
      </c>
      <c r="D35">
        <v>0.769</v>
      </c>
      <c r="E35">
        <v>0</v>
      </c>
      <c r="F35">
        <v>0</v>
      </c>
      <c r="G35">
        <v>0.769</v>
      </c>
      <c r="H35">
        <v>1</v>
      </c>
      <c r="J35" s="7">
        <v>1322.996</v>
      </c>
      <c r="K35" t="s">
        <v>43</v>
      </c>
      <c r="L35" s="8">
        <v>0.913</v>
      </c>
      <c r="M35" s="8">
        <v>0.531</v>
      </c>
      <c r="N35" s="8">
        <v>0.7832</v>
      </c>
      <c r="O35" s="8">
        <v>0.9146</v>
      </c>
      <c r="P35" s="8">
        <v>0.945</v>
      </c>
      <c r="Q35" s="8">
        <v>0.764</v>
      </c>
      <c r="R35" s="8">
        <v>0.9228</v>
      </c>
      <c r="S35" s="8">
        <v>0.9768</v>
      </c>
      <c r="T35" s="8">
        <v>0.9624</v>
      </c>
      <c r="U35" s="8">
        <v>0.8776</v>
      </c>
      <c r="V35" s="8">
        <v>0.988</v>
      </c>
      <c r="W35" s="8">
        <v>0.996</v>
      </c>
      <c r="X35" s="8">
        <v>0.9778</v>
      </c>
      <c r="Y35" s="8">
        <v>0.7564</v>
      </c>
      <c r="Z35" s="8">
        <v>0.8812</v>
      </c>
    </row>
    <row r="36" spans="1:26">
      <c r="A36" s="4" t="s">
        <v>95</v>
      </c>
      <c r="B36">
        <v>0</v>
      </c>
      <c r="C36">
        <v>1</v>
      </c>
      <c r="D36">
        <v>0.769</v>
      </c>
      <c r="E36">
        <v>0.038</v>
      </c>
      <c r="F36">
        <v>0</v>
      </c>
      <c r="G36">
        <v>0.769</v>
      </c>
      <c r="H36">
        <v>1</v>
      </c>
      <c r="J36" s="7">
        <v>1089.077</v>
      </c>
      <c r="K36" t="s">
        <v>44</v>
      </c>
      <c r="L36" s="8">
        <v>1</v>
      </c>
      <c r="M36" s="8">
        <v>0.8584</v>
      </c>
      <c r="N36" s="8">
        <v>0.9168</v>
      </c>
      <c r="O36" s="8">
        <v>0.1998</v>
      </c>
      <c r="P36" s="8">
        <v>0.4668</v>
      </c>
      <c r="Q36" s="8">
        <v>0.1</v>
      </c>
      <c r="R36" s="8">
        <v>1</v>
      </c>
      <c r="S36" s="8">
        <v>1</v>
      </c>
      <c r="T36" s="8">
        <v>1</v>
      </c>
      <c r="U36" s="8">
        <v>0.7074</v>
      </c>
      <c r="V36" s="8">
        <v>0.3938</v>
      </c>
      <c r="W36" s="8">
        <v>0.1334</v>
      </c>
      <c r="X36" s="8">
        <v>1</v>
      </c>
      <c r="Y36" s="8">
        <v>0.667</v>
      </c>
      <c r="Z36" s="8">
        <v>1</v>
      </c>
    </row>
    <row r="37" spans="1:26">
      <c r="A37" s="4" t="s">
        <v>100</v>
      </c>
      <c r="B37">
        <v>0</v>
      </c>
      <c r="C37">
        <v>1</v>
      </c>
      <c r="D37">
        <v>0.267</v>
      </c>
      <c r="E37">
        <v>0.233</v>
      </c>
      <c r="F37">
        <v>0</v>
      </c>
      <c r="G37">
        <v>0.267</v>
      </c>
      <c r="H37">
        <v>1</v>
      </c>
      <c r="J37" s="7">
        <v>1074.827</v>
      </c>
      <c r="K37" t="s">
        <v>45</v>
      </c>
      <c r="L37" s="8">
        <v>0.7762</v>
      </c>
      <c r="M37" s="8">
        <v>0.9216</v>
      </c>
      <c r="N37" s="8">
        <v>0.8228</v>
      </c>
      <c r="O37" s="8">
        <v>0.9658</v>
      </c>
      <c r="P37" s="8">
        <v>0.869</v>
      </c>
      <c r="Q37" s="8">
        <v>0.5792</v>
      </c>
      <c r="R37" s="8">
        <v>0.9924</v>
      </c>
      <c r="S37" s="8">
        <v>1</v>
      </c>
      <c r="T37" s="8">
        <v>1</v>
      </c>
      <c r="U37" s="8">
        <v>0.8138</v>
      </c>
      <c r="V37" s="8">
        <v>0.7412</v>
      </c>
      <c r="W37" s="8">
        <v>0.5756</v>
      </c>
      <c r="X37" s="8">
        <v>0.7928</v>
      </c>
      <c r="Y37" s="8">
        <v>0.8924</v>
      </c>
      <c r="Z37" s="8">
        <v>0.792</v>
      </c>
    </row>
    <row r="38" spans="1:26">
      <c r="A38" s="4" t="s">
        <v>100</v>
      </c>
      <c r="B38">
        <v>0</v>
      </c>
      <c r="C38">
        <v>1</v>
      </c>
      <c r="D38">
        <v>0.333</v>
      </c>
      <c r="E38">
        <v>0.2</v>
      </c>
      <c r="F38">
        <v>0</v>
      </c>
      <c r="G38">
        <v>0.267</v>
      </c>
      <c r="H38">
        <v>1</v>
      </c>
      <c r="J38" s="7">
        <v>1062.812</v>
      </c>
      <c r="K38" t="s">
        <v>46</v>
      </c>
      <c r="L38" s="8">
        <v>0.5214</v>
      </c>
      <c r="M38" s="8">
        <v>0.186</v>
      </c>
      <c r="N38" s="8">
        <v>0.2828</v>
      </c>
      <c r="O38" s="8">
        <v>0.8588</v>
      </c>
      <c r="P38" s="8">
        <v>0.584</v>
      </c>
      <c r="Q38" s="8">
        <v>0.452</v>
      </c>
      <c r="R38" s="8">
        <v>0.8592</v>
      </c>
      <c r="S38" s="8">
        <v>0.788</v>
      </c>
      <c r="T38" s="8">
        <v>0.688</v>
      </c>
      <c r="U38" s="8">
        <v>0.2134</v>
      </c>
      <c r="V38" s="8">
        <v>0.308</v>
      </c>
      <c r="W38" s="8">
        <v>0.456</v>
      </c>
      <c r="X38" s="8">
        <v>0.7204</v>
      </c>
      <c r="Y38" s="8">
        <v>0.2382</v>
      </c>
      <c r="Z38" s="8">
        <v>0.1128</v>
      </c>
    </row>
    <row r="39" spans="1:26">
      <c r="A39" s="4" t="s">
        <v>100</v>
      </c>
      <c r="B39">
        <v>0</v>
      </c>
      <c r="C39">
        <v>1</v>
      </c>
      <c r="D39">
        <v>0.267</v>
      </c>
      <c r="E39">
        <v>0.214</v>
      </c>
      <c r="F39">
        <v>0</v>
      </c>
      <c r="G39">
        <v>0.267</v>
      </c>
      <c r="H39">
        <v>1</v>
      </c>
      <c r="J39" s="7">
        <v>1552.034</v>
      </c>
      <c r="K39" t="s">
        <v>47</v>
      </c>
      <c r="L39" s="8">
        <v>0.889</v>
      </c>
      <c r="M39" s="8">
        <v>0.923</v>
      </c>
      <c r="N39" s="8">
        <v>0.5736</v>
      </c>
      <c r="O39" s="8">
        <v>1</v>
      </c>
      <c r="P39" s="8">
        <v>1</v>
      </c>
      <c r="Q39" s="8">
        <v>1</v>
      </c>
      <c r="R39" s="8">
        <v>1</v>
      </c>
      <c r="S39" s="8">
        <v>0.9866</v>
      </c>
      <c r="T39" s="8">
        <v>1</v>
      </c>
      <c r="U39" s="8">
        <v>0.78</v>
      </c>
      <c r="V39" s="8">
        <v>0.9464</v>
      </c>
      <c r="W39" s="8">
        <v>0.94</v>
      </c>
      <c r="X39" s="8">
        <v>0.8768</v>
      </c>
      <c r="Y39" s="8">
        <v>0.9378</v>
      </c>
      <c r="Z39" s="8">
        <v>0.77</v>
      </c>
    </row>
    <row r="40" spans="1:26">
      <c r="A40" s="4" t="s">
        <v>100</v>
      </c>
      <c r="B40">
        <v>0</v>
      </c>
      <c r="C40">
        <v>1</v>
      </c>
      <c r="D40">
        <v>0.267</v>
      </c>
      <c r="E40">
        <v>0.194</v>
      </c>
      <c r="F40">
        <v>0</v>
      </c>
      <c r="G40">
        <v>0.267</v>
      </c>
      <c r="H40">
        <v>1</v>
      </c>
      <c r="J40" s="7">
        <v>1925.211</v>
      </c>
      <c r="K40" t="s">
        <v>18</v>
      </c>
      <c r="L40" s="8">
        <v>0</v>
      </c>
      <c r="M40" s="8">
        <v>0.2996</v>
      </c>
      <c r="N40" s="8">
        <v>0</v>
      </c>
      <c r="O40" s="8">
        <v>0.0242</v>
      </c>
      <c r="P40" s="8">
        <v>0</v>
      </c>
      <c r="Q40" s="8">
        <v>0.032</v>
      </c>
      <c r="R40" s="8">
        <v>0</v>
      </c>
      <c r="S40" s="8">
        <v>0.004</v>
      </c>
      <c r="T40" s="8">
        <v>0</v>
      </c>
      <c r="U40" s="8">
        <v>0.0496</v>
      </c>
      <c r="V40" s="8">
        <v>0</v>
      </c>
      <c r="W40" s="8">
        <v>0</v>
      </c>
      <c r="X40" s="8">
        <v>0</v>
      </c>
      <c r="Y40" s="8">
        <v>0.013</v>
      </c>
      <c r="Z40" s="8">
        <v>0</v>
      </c>
    </row>
    <row r="41" spans="1:26">
      <c r="A41" s="4" t="s">
        <v>100</v>
      </c>
      <c r="B41">
        <v>0</v>
      </c>
      <c r="C41">
        <v>1</v>
      </c>
      <c r="D41">
        <v>0.267</v>
      </c>
      <c r="E41">
        <v>0.214</v>
      </c>
      <c r="F41">
        <v>0</v>
      </c>
      <c r="G41">
        <v>0.267</v>
      </c>
      <c r="H41">
        <v>1</v>
      </c>
      <c r="J41" s="7">
        <v>1975.687</v>
      </c>
      <c r="K41" t="s">
        <v>24</v>
      </c>
      <c r="L41" s="8">
        <v>0</v>
      </c>
      <c r="M41" s="8">
        <v>0.1044</v>
      </c>
      <c r="N41" s="8">
        <v>0.0148</v>
      </c>
      <c r="O41" s="8">
        <v>0.04</v>
      </c>
      <c r="P41" s="8">
        <v>0</v>
      </c>
      <c r="Q41" s="8">
        <v>0.044</v>
      </c>
      <c r="R41" s="8">
        <v>0</v>
      </c>
      <c r="S41" s="8">
        <v>0</v>
      </c>
      <c r="T41" s="8">
        <v>0</v>
      </c>
      <c r="U41" s="8">
        <v>0.1186</v>
      </c>
      <c r="V41" s="8">
        <v>0.256</v>
      </c>
      <c r="W41" s="8">
        <v>0.456</v>
      </c>
      <c r="X41" s="8">
        <v>0</v>
      </c>
      <c r="Y41" s="8">
        <v>0.0044</v>
      </c>
      <c r="Z41" s="8">
        <v>0</v>
      </c>
    </row>
    <row r="42" spans="1:26">
      <c r="A42" s="4" t="s">
        <v>101</v>
      </c>
      <c r="B42">
        <v>0</v>
      </c>
      <c r="C42">
        <v>1</v>
      </c>
      <c r="D42">
        <v>0.75</v>
      </c>
      <c r="E42">
        <v>0.067</v>
      </c>
      <c r="F42">
        <v>0</v>
      </c>
      <c r="G42">
        <v>0.85</v>
      </c>
      <c r="H42">
        <v>1</v>
      </c>
      <c r="J42" s="7">
        <v>1613.805</v>
      </c>
      <c r="K42" t="s">
        <v>30</v>
      </c>
      <c r="L42" s="8">
        <v>0.0576</v>
      </c>
      <c r="M42" s="8">
        <v>0.0394</v>
      </c>
      <c r="N42" s="8">
        <v>0.0728</v>
      </c>
      <c r="O42" s="8">
        <v>0</v>
      </c>
      <c r="P42" s="8">
        <v>0.008</v>
      </c>
      <c r="Q42" s="8">
        <v>0.032</v>
      </c>
      <c r="R42" s="8">
        <v>0</v>
      </c>
      <c r="S42" s="8">
        <v>0</v>
      </c>
      <c r="T42" s="8">
        <v>0</v>
      </c>
      <c r="U42" s="8">
        <v>0.0426</v>
      </c>
      <c r="V42" s="8">
        <v>0.028</v>
      </c>
      <c r="W42" s="8">
        <v>0.076</v>
      </c>
      <c r="X42" s="8">
        <v>0</v>
      </c>
      <c r="Y42" s="8">
        <v>0.0168</v>
      </c>
      <c r="Z42" s="8">
        <v>0.032</v>
      </c>
    </row>
    <row r="43" spans="1:26">
      <c r="A43" s="4" t="s">
        <v>101</v>
      </c>
      <c r="B43">
        <v>0</v>
      </c>
      <c r="C43">
        <v>1</v>
      </c>
      <c r="D43">
        <v>0.65</v>
      </c>
      <c r="E43">
        <v>0.033</v>
      </c>
      <c r="F43">
        <v>0</v>
      </c>
      <c r="G43">
        <v>0.75</v>
      </c>
      <c r="H43">
        <v>0.667</v>
      </c>
      <c r="J43" s="7">
        <v>1914.992</v>
      </c>
      <c r="K43" t="s">
        <v>36</v>
      </c>
      <c r="L43" s="8">
        <v>0.2332</v>
      </c>
      <c r="M43" s="8">
        <v>0.7164</v>
      </c>
      <c r="N43" s="8">
        <v>0.658</v>
      </c>
      <c r="O43" s="8">
        <v>0.0402</v>
      </c>
      <c r="P43" s="8">
        <v>0.132</v>
      </c>
      <c r="Q43" s="8">
        <v>0.212</v>
      </c>
      <c r="R43" s="8">
        <v>0.0642</v>
      </c>
      <c r="S43" s="8">
        <v>0.104</v>
      </c>
      <c r="T43" s="8">
        <v>0.18</v>
      </c>
      <c r="U43" s="8">
        <v>0.6404</v>
      </c>
      <c r="V43" s="8">
        <v>0.448</v>
      </c>
      <c r="W43" s="8">
        <v>0.192</v>
      </c>
      <c r="X43" s="8">
        <v>0.0276</v>
      </c>
      <c r="Y43" s="8">
        <v>0.4538</v>
      </c>
      <c r="Z43" s="8">
        <v>0.684</v>
      </c>
    </row>
    <row r="44" spans="1:26">
      <c r="A44" s="4" t="s">
        <v>101</v>
      </c>
      <c r="B44">
        <v>0</v>
      </c>
      <c r="C44">
        <v>1</v>
      </c>
      <c r="D44">
        <v>0.75</v>
      </c>
      <c r="E44">
        <v>0.032</v>
      </c>
      <c r="F44">
        <v>0</v>
      </c>
      <c r="G44">
        <v>0.7</v>
      </c>
      <c r="H44">
        <v>1</v>
      </c>
      <c r="J44" s="7">
        <v>20263.381</v>
      </c>
      <c r="K44" t="s">
        <v>42</v>
      </c>
      <c r="L44" s="8">
        <v>0.0472</v>
      </c>
      <c r="M44" s="8">
        <v>0.0392</v>
      </c>
      <c r="N44" s="8">
        <v>0.2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0.1324</v>
      </c>
      <c r="V44" s="8">
        <v>0.012</v>
      </c>
      <c r="W44" s="8">
        <v>0.012</v>
      </c>
      <c r="X44" s="8">
        <v>0</v>
      </c>
      <c r="Y44" s="8">
        <v>0.0134</v>
      </c>
      <c r="Z44" s="8">
        <v>0.104</v>
      </c>
    </row>
    <row r="45" spans="1:26">
      <c r="A45" s="4" t="s">
        <v>101</v>
      </c>
      <c r="B45">
        <v>0</v>
      </c>
      <c r="C45">
        <v>1</v>
      </c>
      <c r="D45">
        <v>0.8</v>
      </c>
      <c r="E45">
        <v>0.037</v>
      </c>
      <c r="F45">
        <v>0</v>
      </c>
      <c r="G45">
        <v>0.6</v>
      </c>
      <c r="H45">
        <v>1</v>
      </c>
      <c r="J45" s="7">
        <v>23150.234</v>
      </c>
      <c r="K45" t="s">
        <v>26</v>
      </c>
      <c r="L45" s="8">
        <v>0.75</v>
      </c>
      <c r="M45" s="8">
        <v>0.6502</v>
      </c>
      <c r="N45" s="8">
        <v>0.6704</v>
      </c>
      <c r="O45" s="8">
        <v>0</v>
      </c>
      <c r="P45" s="8">
        <v>0.1332</v>
      </c>
      <c r="Q45" s="8">
        <v>0</v>
      </c>
      <c r="R45" s="8">
        <v>1</v>
      </c>
      <c r="S45" s="8">
        <v>1</v>
      </c>
      <c r="T45" s="8">
        <v>1</v>
      </c>
      <c r="U45" s="8">
        <v>0.231</v>
      </c>
      <c r="V45" s="8">
        <v>0.1436</v>
      </c>
      <c r="W45" s="8">
        <v>0.03</v>
      </c>
      <c r="X45" s="8">
        <v>0.667</v>
      </c>
      <c r="Y45" s="8">
        <v>0.667</v>
      </c>
      <c r="Z45" s="8">
        <v>0.75</v>
      </c>
    </row>
    <row r="46" spans="1:26">
      <c r="A46" s="4" t="s">
        <v>101</v>
      </c>
      <c r="B46">
        <v>0</v>
      </c>
      <c r="C46">
        <v>1</v>
      </c>
      <c r="D46">
        <v>0.8</v>
      </c>
      <c r="E46">
        <v>0.034</v>
      </c>
      <c r="F46">
        <v>0</v>
      </c>
      <c r="G46">
        <v>0.65</v>
      </c>
      <c r="H46">
        <v>1</v>
      </c>
      <c r="J46" s="7">
        <v>16792.959</v>
      </c>
      <c r="K46" t="s">
        <v>21</v>
      </c>
      <c r="L46" s="8">
        <v>0.0428</v>
      </c>
      <c r="M46" s="8">
        <v>0.3022</v>
      </c>
      <c r="N46" s="8">
        <v>0.123</v>
      </c>
      <c r="O46" s="8">
        <v>0.352</v>
      </c>
      <c r="P46" s="8">
        <v>0.0932</v>
      </c>
      <c r="Q46" s="8">
        <v>0.1122</v>
      </c>
      <c r="R46" s="8">
        <v>0</v>
      </c>
      <c r="S46" s="8">
        <v>0</v>
      </c>
      <c r="T46" s="8">
        <v>0</v>
      </c>
      <c r="U46" s="8">
        <v>0.261</v>
      </c>
      <c r="V46" s="8">
        <v>0.5004</v>
      </c>
      <c r="W46" s="8">
        <v>0.4356</v>
      </c>
      <c r="X46" s="8">
        <v>0.1786</v>
      </c>
      <c r="Y46" s="8">
        <v>0.0596</v>
      </c>
      <c r="Z46" s="8">
        <v>0</v>
      </c>
    </row>
    <row r="47" spans="1:26">
      <c r="A47" s="4" t="s">
        <v>102</v>
      </c>
      <c r="B47">
        <v>0.107</v>
      </c>
      <c r="C47">
        <v>0.769</v>
      </c>
      <c r="D47">
        <v>0.5</v>
      </c>
      <c r="E47">
        <v>0.278</v>
      </c>
      <c r="F47">
        <v>0.107</v>
      </c>
      <c r="G47">
        <v>0.5</v>
      </c>
      <c r="H47">
        <v>0.308</v>
      </c>
      <c r="J47" s="7">
        <v>13109.098</v>
      </c>
      <c r="K47" t="s">
        <v>29</v>
      </c>
      <c r="L47" s="8">
        <v>0.3996</v>
      </c>
      <c r="M47" s="8">
        <v>0.6304</v>
      </c>
      <c r="N47" s="8">
        <v>0.24</v>
      </c>
      <c r="O47" s="8">
        <v>0.6612</v>
      </c>
      <c r="P47" s="8">
        <v>0.8666</v>
      </c>
      <c r="Q47" s="8">
        <v>0.95</v>
      </c>
      <c r="R47" s="8">
        <v>0.7536</v>
      </c>
      <c r="S47" s="8">
        <v>0.2802</v>
      </c>
      <c r="T47" s="8">
        <v>0.75</v>
      </c>
      <c r="U47" s="8">
        <v>0.5</v>
      </c>
      <c r="V47" s="8">
        <v>0.4268</v>
      </c>
      <c r="W47" s="8">
        <v>0.65</v>
      </c>
      <c r="X47" s="8">
        <v>0</v>
      </c>
      <c r="Y47" s="8">
        <v>0.4252</v>
      </c>
      <c r="Z47" s="8">
        <v>0.26</v>
      </c>
    </row>
    <row r="48" spans="1:26">
      <c r="A48" s="4" t="s">
        <v>102</v>
      </c>
      <c r="B48">
        <v>0.038</v>
      </c>
      <c r="C48">
        <v>0.769</v>
      </c>
      <c r="D48">
        <v>0.5</v>
      </c>
      <c r="E48">
        <v>0.308</v>
      </c>
      <c r="F48">
        <v>0.038</v>
      </c>
      <c r="G48">
        <v>0.5</v>
      </c>
      <c r="H48">
        <v>0.231</v>
      </c>
      <c r="J48" s="7">
        <v>24028.535</v>
      </c>
      <c r="K48" t="s">
        <v>39</v>
      </c>
      <c r="L48" s="8">
        <v>0.3946</v>
      </c>
      <c r="M48" s="8">
        <v>0.2582</v>
      </c>
      <c r="N48" s="8">
        <v>0.4218</v>
      </c>
      <c r="O48" s="8">
        <v>0.175</v>
      </c>
      <c r="P48" s="8">
        <v>0</v>
      </c>
      <c r="Q48" s="8">
        <v>0.047</v>
      </c>
      <c r="R48" s="8">
        <v>0.0076</v>
      </c>
      <c r="S48" s="8">
        <v>0.211</v>
      </c>
      <c r="T48" s="8">
        <v>0.0406</v>
      </c>
      <c r="U48" s="8">
        <v>0.2854</v>
      </c>
      <c r="V48" s="8">
        <v>0.2004</v>
      </c>
      <c r="W48" s="8">
        <v>0.1434</v>
      </c>
      <c r="X48" s="8">
        <v>0.1322</v>
      </c>
      <c r="Y48" s="8">
        <v>0.256</v>
      </c>
      <c r="Z48" s="8">
        <v>0.2524</v>
      </c>
    </row>
    <row r="49" spans="1:10">
      <c r="A49" s="4" t="s">
        <v>102</v>
      </c>
      <c r="B49">
        <v>0.2</v>
      </c>
      <c r="C49">
        <v>0.615</v>
      </c>
      <c r="D49">
        <v>0.5</v>
      </c>
      <c r="E49">
        <v>0.222</v>
      </c>
      <c r="F49">
        <v>0.233</v>
      </c>
      <c r="G49">
        <v>0.5</v>
      </c>
      <c r="H49">
        <v>0.308</v>
      </c>
      <c r="J49" s="7">
        <v>767.064</v>
      </c>
    </row>
    <row r="50" spans="1:10">
      <c r="A50" s="4" t="s">
        <v>102</v>
      </c>
      <c r="B50">
        <v>0.069</v>
      </c>
      <c r="C50">
        <v>0.769</v>
      </c>
      <c r="D50">
        <v>0.5</v>
      </c>
      <c r="E50">
        <v>0.286</v>
      </c>
      <c r="F50">
        <v>0.034</v>
      </c>
      <c r="G50">
        <v>0.5</v>
      </c>
      <c r="H50">
        <v>0.231</v>
      </c>
      <c r="J50" s="7">
        <v>365.788</v>
      </c>
    </row>
    <row r="51" spans="1:10">
      <c r="A51" s="4" t="s">
        <v>102</v>
      </c>
      <c r="B51">
        <v>0.179</v>
      </c>
      <c r="C51">
        <v>0.615</v>
      </c>
      <c r="D51">
        <v>0.5</v>
      </c>
      <c r="E51">
        <v>0.333</v>
      </c>
      <c r="F51">
        <v>0.25</v>
      </c>
      <c r="G51">
        <v>0.5</v>
      </c>
      <c r="H51">
        <v>0.231</v>
      </c>
      <c r="J51" s="7">
        <v>725.787</v>
      </c>
    </row>
    <row r="52" spans="1:10">
      <c r="A52" s="4" t="s">
        <v>103</v>
      </c>
      <c r="B52">
        <v>0.18</v>
      </c>
      <c r="C52">
        <v>0.469</v>
      </c>
      <c r="D52">
        <v>0.4</v>
      </c>
      <c r="E52">
        <v>0.207</v>
      </c>
      <c r="F52">
        <v>0</v>
      </c>
      <c r="G52">
        <v>0.467</v>
      </c>
      <c r="H52">
        <v>0.156</v>
      </c>
      <c r="J52" s="7">
        <v>775.716</v>
      </c>
    </row>
    <row r="53" spans="1:10">
      <c r="A53" s="4" t="s">
        <v>103</v>
      </c>
      <c r="B53">
        <v>0.2</v>
      </c>
      <c r="C53">
        <v>0.469</v>
      </c>
      <c r="D53">
        <v>0.4</v>
      </c>
      <c r="E53">
        <v>0.273</v>
      </c>
      <c r="F53">
        <v>0.02</v>
      </c>
      <c r="G53">
        <v>0.4</v>
      </c>
      <c r="H53">
        <v>0.125</v>
      </c>
      <c r="J53" s="7">
        <v>744.003</v>
      </c>
    </row>
    <row r="54" spans="1:10">
      <c r="A54" s="4" t="s">
        <v>103</v>
      </c>
      <c r="B54">
        <v>0.42</v>
      </c>
      <c r="C54">
        <v>0.312</v>
      </c>
      <c r="D54">
        <v>0.467</v>
      </c>
      <c r="E54">
        <v>0.207</v>
      </c>
      <c r="F54">
        <v>0.02</v>
      </c>
      <c r="G54">
        <v>0.4</v>
      </c>
      <c r="H54">
        <v>0.156</v>
      </c>
      <c r="J54" s="7">
        <v>944.384</v>
      </c>
    </row>
    <row r="55" spans="1:10">
      <c r="A55" s="4" t="s">
        <v>103</v>
      </c>
      <c r="B55">
        <v>0.12</v>
      </c>
      <c r="C55">
        <v>0.375</v>
      </c>
      <c r="D55">
        <v>0.467</v>
      </c>
      <c r="E55">
        <v>0.172</v>
      </c>
      <c r="F55">
        <v>0</v>
      </c>
      <c r="G55">
        <v>0.4</v>
      </c>
      <c r="H55">
        <v>0.125</v>
      </c>
      <c r="J55" s="7">
        <v>837.328</v>
      </c>
    </row>
    <row r="56" spans="1:10">
      <c r="A56" s="4" t="s">
        <v>103</v>
      </c>
      <c r="B56">
        <v>0.36</v>
      </c>
      <c r="C56">
        <v>0.344</v>
      </c>
      <c r="D56">
        <v>0.4</v>
      </c>
      <c r="E56">
        <v>0.143</v>
      </c>
      <c r="F56">
        <v>0.02</v>
      </c>
      <c r="G56">
        <v>0.4</v>
      </c>
      <c r="H56">
        <v>0.125</v>
      </c>
      <c r="J56" s="7">
        <v>1247.089</v>
      </c>
    </row>
    <row r="57" spans="1:10">
      <c r="A57" s="4" t="s">
        <v>49</v>
      </c>
      <c r="B57">
        <v>0.48</v>
      </c>
      <c r="C57">
        <v>0.152</v>
      </c>
      <c r="D57">
        <v>0.65</v>
      </c>
      <c r="E57">
        <v>0.111</v>
      </c>
      <c r="F57">
        <v>0</v>
      </c>
      <c r="G57">
        <v>0.65</v>
      </c>
      <c r="H57">
        <v>0.03</v>
      </c>
      <c r="J57" s="7">
        <v>1157.157</v>
      </c>
    </row>
    <row r="58" spans="1:10">
      <c r="A58" s="4" t="s">
        <v>49</v>
      </c>
      <c r="B58">
        <v>0.46</v>
      </c>
      <c r="C58">
        <v>0.076</v>
      </c>
      <c r="D58">
        <v>0.65</v>
      </c>
      <c r="E58">
        <v>0.167</v>
      </c>
      <c r="F58">
        <v>0</v>
      </c>
      <c r="G58">
        <v>0.65</v>
      </c>
      <c r="H58">
        <v>0.03</v>
      </c>
      <c r="J58" s="7">
        <v>971.972</v>
      </c>
    </row>
    <row r="59" spans="1:10">
      <c r="A59" s="4" t="s">
        <v>49</v>
      </c>
      <c r="B59">
        <v>0.54</v>
      </c>
      <c r="C59">
        <v>0.091</v>
      </c>
      <c r="D59">
        <v>0.6</v>
      </c>
      <c r="E59">
        <v>0.185</v>
      </c>
      <c r="F59">
        <v>0</v>
      </c>
      <c r="G59">
        <v>0.55</v>
      </c>
      <c r="H59">
        <v>0.03</v>
      </c>
      <c r="J59" s="7">
        <v>1502.298</v>
      </c>
    </row>
    <row r="60" spans="1:10">
      <c r="A60" s="4" t="s">
        <v>49</v>
      </c>
      <c r="B60">
        <v>0.4</v>
      </c>
      <c r="C60">
        <v>0.136</v>
      </c>
      <c r="D60">
        <v>0.65</v>
      </c>
      <c r="E60">
        <v>0.143</v>
      </c>
      <c r="F60">
        <v>0.02</v>
      </c>
      <c r="G60">
        <v>0.6</v>
      </c>
      <c r="H60">
        <v>0.03</v>
      </c>
      <c r="J60" s="7">
        <v>1462.026</v>
      </c>
    </row>
    <row r="61" spans="1:10">
      <c r="A61" s="4" t="s">
        <v>49</v>
      </c>
      <c r="B61">
        <v>0.4</v>
      </c>
      <c r="C61">
        <v>0.212</v>
      </c>
      <c r="D61">
        <v>0.7</v>
      </c>
      <c r="E61">
        <v>0.111</v>
      </c>
      <c r="F61">
        <v>0.04</v>
      </c>
      <c r="G61">
        <v>0.65</v>
      </c>
      <c r="H61">
        <v>0.03</v>
      </c>
      <c r="J61" s="7">
        <v>1998.334</v>
      </c>
    </row>
    <row r="62" spans="1:10">
      <c r="A62" s="4" t="s">
        <v>104</v>
      </c>
      <c r="B62">
        <v>0</v>
      </c>
      <c r="C62">
        <v>1</v>
      </c>
      <c r="D62">
        <v>0</v>
      </c>
      <c r="E62">
        <v>0.125</v>
      </c>
      <c r="F62">
        <v>0</v>
      </c>
      <c r="G62">
        <v>0</v>
      </c>
      <c r="H62">
        <v>0.667</v>
      </c>
      <c r="J62" s="7">
        <v>1625.488</v>
      </c>
    </row>
    <row r="63" spans="1:10">
      <c r="A63" s="4" t="s">
        <v>104</v>
      </c>
      <c r="B63">
        <v>0</v>
      </c>
      <c r="C63">
        <v>1</v>
      </c>
      <c r="D63">
        <v>0</v>
      </c>
      <c r="E63">
        <v>0.143</v>
      </c>
      <c r="F63">
        <v>0</v>
      </c>
      <c r="G63">
        <v>0.077</v>
      </c>
      <c r="H63">
        <v>0.667</v>
      </c>
      <c r="J63" s="7">
        <v>1564.851</v>
      </c>
    </row>
    <row r="64" spans="1:10">
      <c r="A64" s="4" t="s">
        <v>104</v>
      </c>
      <c r="B64">
        <v>0</v>
      </c>
      <c r="C64">
        <v>1</v>
      </c>
      <c r="D64">
        <v>0</v>
      </c>
      <c r="E64">
        <v>0.143</v>
      </c>
      <c r="F64">
        <v>0</v>
      </c>
      <c r="G64">
        <v>0</v>
      </c>
      <c r="H64">
        <v>0.667</v>
      </c>
      <c r="J64" s="7">
        <v>15.699</v>
      </c>
    </row>
    <row r="65" spans="1:10">
      <c r="A65" s="4" t="s">
        <v>104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0.667</v>
      </c>
      <c r="J65" s="7">
        <v>17.297</v>
      </c>
    </row>
    <row r="66" spans="1:10">
      <c r="A66" s="4" t="s">
        <v>104</v>
      </c>
      <c r="B66">
        <v>0</v>
      </c>
      <c r="C66">
        <v>1</v>
      </c>
      <c r="D66">
        <v>0</v>
      </c>
      <c r="E66">
        <v>0.25</v>
      </c>
      <c r="F66">
        <v>0</v>
      </c>
      <c r="G66">
        <v>0</v>
      </c>
      <c r="H66">
        <v>0.667</v>
      </c>
      <c r="J66" s="7">
        <v>17.02</v>
      </c>
    </row>
    <row r="67" spans="1:10">
      <c r="A67" s="4" t="s">
        <v>105</v>
      </c>
      <c r="B67">
        <v>0</v>
      </c>
      <c r="C67">
        <v>0.667</v>
      </c>
      <c r="D67">
        <v>0.375</v>
      </c>
      <c r="E67">
        <v>0.214</v>
      </c>
      <c r="F67">
        <v>0.023</v>
      </c>
      <c r="G67">
        <v>0.5</v>
      </c>
      <c r="H67">
        <v>0.667</v>
      </c>
      <c r="J67" s="7">
        <v>11.66</v>
      </c>
    </row>
    <row r="68" spans="1:10">
      <c r="A68" s="4" t="s">
        <v>105</v>
      </c>
      <c r="B68">
        <v>0.022</v>
      </c>
      <c r="C68">
        <v>0.667</v>
      </c>
      <c r="D68">
        <v>0.438</v>
      </c>
      <c r="E68">
        <v>0.278</v>
      </c>
      <c r="F68">
        <v>0</v>
      </c>
      <c r="G68">
        <v>0.438</v>
      </c>
      <c r="H68">
        <v>1</v>
      </c>
      <c r="J68" s="7">
        <v>14.713</v>
      </c>
    </row>
    <row r="69" spans="1:10">
      <c r="A69" s="4" t="s">
        <v>105</v>
      </c>
      <c r="B69">
        <v>0</v>
      </c>
      <c r="C69">
        <v>0.667</v>
      </c>
      <c r="D69">
        <v>0.5</v>
      </c>
      <c r="E69">
        <v>0.176</v>
      </c>
      <c r="F69">
        <v>0.023</v>
      </c>
      <c r="G69">
        <v>0.375</v>
      </c>
      <c r="H69">
        <v>0.667</v>
      </c>
      <c r="J69" s="7">
        <v>35.485</v>
      </c>
    </row>
    <row r="70" spans="1:10">
      <c r="A70" s="4" t="s">
        <v>105</v>
      </c>
      <c r="B70">
        <v>0</v>
      </c>
      <c r="C70">
        <v>0.667</v>
      </c>
      <c r="D70">
        <v>0.375</v>
      </c>
      <c r="E70">
        <v>0.3</v>
      </c>
      <c r="F70">
        <v>0.021</v>
      </c>
      <c r="G70">
        <v>0.5</v>
      </c>
      <c r="H70">
        <v>0.667</v>
      </c>
      <c r="J70" s="7">
        <v>40.555</v>
      </c>
    </row>
    <row r="71" spans="1:10">
      <c r="A71" s="4" t="s">
        <v>105</v>
      </c>
      <c r="B71">
        <v>0</v>
      </c>
      <c r="C71">
        <v>0.667</v>
      </c>
      <c r="D71">
        <v>0.438</v>
      </c>
      <c r="E71">
        <v>0.312</v>
      </c>
      <c r="F71">
        <v>0</v>
      </c>
      <c r="G71">
        <v>0.375</v>
      </c>
      <c r="H71">
        <v>0.667</v>
      </c>
      <c r="J71" s="7">
        <v>26.619</v>
      </c>
    </row>
    <row r="72" spans="1:10">
      <c r="A72" s="4" t="s">
        <v>106</v>
      </c>
      <c r="B72">
        <v>0</v>
      </c>
      <c r="C72">
        <v>1</v>
      </c>
      <c r="D72">
        <v>0.3</v>
      </c>
      <c r="E72">
        <v>0.227</v>
      </c>
      <c r="F72">
        <v>0.12</v>
      </c>
      <c r="G72">
        <v>0.2</v>
      </c>
      <c r="H72">
        <v>0.75</v>
      </c>
      <c r="J72" s="7">
        <v>25.36</v>
      </c>
    </row>
    <row r="73" spans="1:10">
      <c r="A73" s="4" t="s">
        <v>106</v>
      </c>
      <c r="B73">
        <v>0</v>
      </c>
      <c r="C73">
        <v>1</v>
      </c>
      <c r="D73">
        <v>0.2</v>
      </c>
      <c r="E73">
        <v>0.318</v>
      </c>
      <c r="F73">
        <v>0.06</v>
      </c>
      <c r="G73">
        <v>0.25</v>
      </c>
      <c r="H73">
        <v>1</v>
      </c>
      <c r="J73" s="7">
        <v>26.551</v>
      </c>
    </row>
    <row r="74" spans="1:10">
      <c r="A74" s="4" t="s">
        <v>106</v>
      </c>
      <c r="B74">
        <v>0</v>
      </c>
      <c r="C74">
        <v>1</v>
      </c>
      <c r="D74">
        <v>0.3</v>
      </c>
      <c r="E74">
        <v>0.227</v>
      </c>
      <c r="F74">
        <v>0.18</v>
      </c>
      <c r="G74">
        <v>0.25</v>
      </c>
      <c r="H74">
        <v>0.5</v>
      </c>
      <c r="J74" s="7">
        <v>59.509</v>
      </c>
    </row>
    <row r="75" spans="1:10">
      <c r="A75" s="4" t="s">
        <v>106</v>
      </c>
      <c r="B75">
        <v>0</v>
      </c>
      <c r="C75">
        <v>1</v>
      </c>
      <c r="D75">
        <v>0.3</v>
      </c>
      <c r="E75">
        <v>0.24</v>
      </c>
      <c r="F75">
        <v>0.08</v>
      </c>
      <c r="G75">
        <v>0.45</v>
      </c>
      <c r="H75">
        <v>0.5</v>
      </c>
      <c r="J75" s="7">
        <v>55.605</v>
      </c>
    </row>
    <row r="76" spans="1:10">
      <c r="A76" s="4" t="s">
        <v>106</v>
      </c>
      <c r="B76">
        <v>0</v>
      </c>
      <c r="C76">
        <v>1</v>
      </c>
      <c r="D76">
        <v>0.2</v>
      </c>
      <c r="E76">
        <v>0.25</v>
      </c>
      <c r="F76">
        <v>0.08</v>
      </c>
      <c r="G76">
        <v>0.2</v>
      </c>
      <c r="H76">
        <v>0.75</v>
      </c>
      <c r="J76" s="7">
        <v>58.527</v>
      </c>
    </row>
    <row r="77" spans="10:10">
      <c r="J77" s="7">
        <v>76.225</v>
      </c>
    </row>
    <row r="78" spans="10:10">
      <c r="J78" s="7">
        <v>53.739</v>
      </c>
    </row>
    <row r="79" spans="10:10">
      <c r="J79" s="7">
        <v>556.019</v>
      </c>
    </row>
    <row r="80" spans="10:10">
      <c r="J80" s="7">
        <v>596.206</v>
      </c>
    </row>
    <row r="81" spans="10:10">
      <c r="J81" s="7">
        <v>622.065</v>
      </c>
    </row>
    <row r="82" spans="10:10">
      <c r="J82" s="7">
        <v>597.057</v>
      </c>
    </row>
    <row r="83" spans="10:10">
      <c r="J83" s="7">
        <v>604.749</v>
      </c>
    </row>
    <row r="84" spans="10:10">
      <c r="J84" s="7">
        <v>739.478</v>
      </c>
    </row>
    <row r="85" spans="10:10">
      <c r="J85" s="7">
        <v>809.614</v>
      </c>
    </row>
    <row r="86" spans="10:10">
      <c r="J86" s="7">
        <v>787.662</v>
      </c>
    </row>
    <row r="87" spans="10:10">
      <c r="J87" s="7">
        <v>772.294</v>
      </c>
    </row>
    <row r="88" spans="10:10">
      <c r="J88" s="7">
        <v>742.659</v>
      </c>
    </row>
    <row r="89" spans="10:10">
      <c r="J89" s="7">
        <v>691.332</v>
      </c>
    </row>
    <row r="90" spans="10:10">
      <c r="J90" s="7">
        <v>660.221</v>
      </c>
    </row>
    <row r="91" spans="10:10">
      <c r="J91" s="7">
        <v>658.278</v>
      </c>
    </row>
    <row r="92" spans="10:10">
      <c r="J92" s="7">
        <v>644.051</v>
      </c>
    </row>
    <row r="93" spans="10:10">
      <c r="J93" s="7">
        <v>685.636</v>
      </c>
    </row>
    <row r="94" spans="10:10">
      <c r="J94" s="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0"/>
  <sheetViews>
    <sheetView tabSelected="1" zoomScale="85" zoomScaleNormal="85" workbookViewId="0">
      <selection activeCell="I19" sqref="I19"/>
    </sheetView>
  </sheetViews>
  <sheetFormatPr defaultColWidth="9" defaultRowHeight="14.25"/>
  <cols>
    <col min="1" max="1" width="12.625"/>
    <col min="2" max="2" width="8.375" customWidth="1"/>
    <col min="3" max="3" width="9.25" customWidth="1"/>
    <col min="4" max="15" width="12.625"/>
  </cols>
  <sheetData>
    <row r="1" spans="1:13">
      <c r="A1" s="1" t="s">
        <v>107</v>
      </c>
      <c r="B1" t="s">
        <v>108</v>
      </c>
      <c r="C1">
        <v>213.104</v>
      </c>
      <c r="D1">
        <v>215.625</v>
      </c>
      <c r="E1">
        <v>224.336</v>
      </c>
      <c r="F1">
        <v>224.636</v>
      </c>
      <c r="G1">
        <v>337.189</v>
      </c>
      <c r="H1">
        <v>350.914</v>
      </c>
      <c r="I1">
        <v>578.533</v>
      </c>
      <c r="J1">
        <v>582.533</v>
      </c>
      <c r="K1">
        <v>586.599</v>
      </c>
      <c r="L1">
        <v>590.599</v>
      </c>
      <c r="M1">
        <v>597.356</v>
      </c>
    </row>
    <row r="2" spans="1:13">
      <c r="A2" s="1"/>
      <c r="B2" t="s">
        <v>109</v>
      </c>
      <c r="C2">
        <v>8.32</v>
      </c>
      <c r="D2">
        <v>7.8</v>
      </c>
      <c r="E2">
        <v>6.69</v>
      </c>
      <c r="F2">
        <v>6.24</v>
      </c>
      <c r="G2">
        <v>5.88</v>
      </c>
      <c r="H2">
        <v>5.75</v>
      </c>
      <c r="I2">
        <v>5.3</v>
      </c>
      <c r="J2">
        <v>5.28</v>
      </c>
      <c r="K2">
        <v>5.18</v>
      </c>
      <c r="L2">
        <v>5.1</v>
      </c>
      <c r="M2">
        <v>4.98</v>
      </c>
    </row>
    <row r="3" spans="1:30">
      <c r="A3" s="1" t="s">
        <v>56</v>
      </c>
      <c r="B3" t="s">
        <v>108</v>
      </c>
      <c r="C3">
        <v>198.926</v>
      </c>
      <c r="D3">
        <v>200.872</v>
      </c>
      <c r="E3">
        <v>202.493</v>
      </c>
      <c r="F3">
        <v>203.709</v>
      </c>
      <c r="G3">
        <v>208.016</v>
      </c>
      <c r="H3">
        <v>208.571</v>
      </c>
      <c r="I3">
        <v>211.322</v>
      </c>
      <c r="J3">
        <v>211.937</v>
      </c>
      <c r="K3">
        <v>223.964</v>
      </c>
      <c r="L3">
        <v>224.256</v>
      </c>
      <c r="M3">
        <v>225.877</v>
      </c>
      <c r="N3">
        <v>229.42</v>
      </c>
      <c r="O3">
        <v>229.599</v>
      </c>
      <c r="P3">
        <v>235.574</v>
      </c>
      <c r="Q3">
        <v>237.419</v>
      </c>
      <c r="R3">
        <v>245.439</v>
      </c>
      <c r="S3">
        <v>288.235</v>
      </c>
      <c r="T3">
        <v>290.458</v>
      </c>
      <c r="U3">
        <v>291.718</v>
      </c>
      <c r="V3">
        <v>295.35</v>
      </c>
      <c r="W3">
        <v>446.922</v>
      </c>
      <c r="X3">
        <v>456.567</v>
      </c>
      <c r="Y3">
        <v>471.46</v>
      </c>
      <c r="Z3">
        <v>498.105</v>
      </c>
      <c r="AA3">
        <v>623.789</v>
      </c>
      <c r="AB3">
        <v>633.092</v>
      </c>
      <c r="AC3">
        <v>723.592</v>
      </c>
      <c r="AD3">
        <v>754.689</v>
      </c>
    </row>
    <row r="4" spans="1:30">
      <c r="A4" s="1"/>
      <c r="B4" t="s">
        <v>109</v>
      </c>
      <c r="C4">
        <v>7.25</v>
      </c>
      <c r="D4">
        <v>7.18</v>
      </c>
      <c r="E4">
        <v>7.04</v>
      </c>
      <c r="F4">
        <v>6.6</v>
      </c>
      <c r="G4">
        <v>6.58</v>
      </c>
      <c r="H4">
        <v>6.45</v>
      </c>
      <c r="I4">
        <v>6.4</v>
      </c>
      <c r="J4">
        <v>6.24</v>
      </c>
      <c r="K4">
        <v>6.16</v>
      </c>
      <c r="L4">
        <v>6.13</v>
      </c>
      <c r="M4">
        <v>6.1</v>
      </c>
      <c r="N4">
        <v>6.01</v>
      </c>
      <c r="O4">
        <v>5.97</v>
      </c>
      <c r="P4">
        <v>5.88</v>
      </c>
      <c r="Q4">
        <v>5.78</v>
      </c>
      <c r="R4">
        <v>5.74</v>
      </c>
      <c r="S4">
        <v>5.72</v>
      </c>
      <c r="T4">
        <v>5.64</v>
      </c>
      <c r="U4">
        <v>5.59</v>
      </c>
      <c r="V4">
        <v>5.53</v>
      </c>
      <c r="W4">
        <v>5.46</v>
      </c>
      <c r="X4">
        <v>5.34</v>
      </c>
      <c r="Y4">
        <v>5.29</v>
      </c>
      <c r="Z4">
        <v>5.19</v>
      </c>
      <c r="AA4">
        <v>5.11</v>
      </c>
      <c r="AB4">
        <v>5.06</v>
      </c>
      <c r="AC4">
        <v>5.05</v>
      </c>
      <c r="AD4">
        <v>4.9</v>
      </c>
    </row>
    <row r="5" spans="1:17">
      <c r="A5" s="1" t="s">
        <v>54</v>
      </c>
      <c r="B5" t="s">
        <v>108</v>
      </c>
      <c r="C5">
        <v>209.068</v>
      </c>
      <c r="D5">
        <v>215.118</v>
      </c>
      <c r="E5">
        <v>220.304</v>
      </c>
      <c r="F5">
        <v>220.403</v>
      </c>
      <c r="G5">
        <v>220.653</v>
      </c>
      <c r="H5">
        <v>226.383</v>
      </c>
      <c r="I5">
        <v>227.357</v>
      </c>
      <c r="J5">
        <v>232.589</v>
      </c>
      <c r="K5">
        <v>235.234</v>
      </c>
      <c r="L5">
        <v>255.798</v>
      </c>
      <c r="M5">
        <v>447.694</v>
      </c>
      <c r="N5">
        <v>448.114</v>
      </c>
      <c r="O5">
        <v>570.381</v>
      </c>
      <c r="P5">
        <v>570.556</v>
      </c>
      <c r="Q5">
        <v>593.8</v>
      </c>
    </row>
    <row r="6" spans="1:17">
      <c r="A6" s="1"/>
      <c r="B6" t="s">
        <v>109</v>
      </c>
      <c r="C6">
        <v>6.49</v>
      </c>
      <c r="D6">
        <v>6.21</v>
      </c>
      <c r="E6">
        <v>6.17</v>
      </c>
      <c r="F6">
        <v>6.09</v>
      </c>
      <c r="G6">
        <v>6.01</v>
      </c>
      <c r="H6">
        <v>5.86</v>
      </c>
      <c r="I6">
        <v>5.78</v>
      </c>
      <c r="J6">
        <v>5.71</v>
      </c>
      <c r="K6">
        <v>5.63</v>
      </c>
      <c r="L6">
        <v>5.59</v>
      </c>
      <c r="M6">
        <v>5.55</v>
      </c>
      <c r="N6">
        <v>5.4</v>
      </c>
      <c r="O6">
        <v>5.31</v>
      </c>
      <c r="P6">
        <v>5.16</v>
      </c>
      <c r="Q6">
        <v>5.08</v>
      </c>
    </row>
    <row r="7" spans="1:48">
      <c r="A7" s="1" t="s">
        <v>53</v>
      </c>
      <c r="B7" t="s">
        <v>108</v>
      </c>
      <c r="C7">
        <v>177.793</v>
      </c>
      <c r="D7">
        <v>178.204</v>
      </c>
      <c r="E7">
        <v>178.551</v>
      </c>
      <c r="F7">
        <v>181.901</v>
      </c>
      <c r="G7">
        <v>187.203</v>
      </c>
      <c r="H7">
        <v>189.26</v>
      </c>
      <c r="I7">
        <v>192.315</v>
      </c>
      <c r="J7">
        <v>195.801</v>
      </c>
      <c r="K7">
        <v>198.282</v>
      </c>
      <c r="L7">
        <v>202.493</v>
      </c>
      <c r="M7">
        <v>206.606</v>
      </c>
      <c r="N7">
        <v>208.016</v>
      </c>
      <c r="O7">
        <v>208.124</v>
      </c>
      <c r="P7">
        <v>209.221</v>
      </c>
      <c r="Q7">
        <v>209.354</v>
      </c>
      <c r="R7">
        <v>212.75</v>
      </c>
      <c r="S7">
        <v>215.476</v>
      </c>
      <c r="T7">
        <v>220.627</v>
      </c>
      <c r="U7">
        <v>220.639</v>
      </c>
      <c r="V7">
        <v>229.166</v>
      </c>
      <c r="W7">
        <v>230.351</v>
      </c>
      <c r="X7">
        <v>232.943</v>
      </c>
      <c r="Y7">
        <v>233.757</v>
      </c>
      <c r="Z7">
        <v>242.582</v>
      </c>
      <c r="AA7">
        <v>246.055</v>
      </c>
      <c r="AB7">
        <v>289.853</v>
      </c>
      <c r="AC7">
        <v>289.853</v>
      </c>
      <c r="AD7">
        <v>292.565</v>
      </c>
      <c r="AE7">
        <v>322.46</v>
      </c>
      <c r="AF7">
        <v>346.084</v>
      </c>
      <c r="AG7">
        <v>412.383</v>
      </c>
      <c r="AH7">
        <v>418.044</v>
      </c>
      <c r="AI7">
        <v>456.567</v>
      </c>
      <c r="AJ7">
        <v>471.46</v>
      </c>
      <c r="AK7">
        <v>489.946</v>
      </c>
      <c r="AL7">
        <v>520.105</v>
      </c>
      <c r="AM7">
        <v>527.54</v>
      </c>
      <c r="AN7">
        <v>527.623</v>
      </c>
      <c r="AO7">
        <v>599.15</v>
      </c>
      <c r="AP7">
        <v>600.579</v>
      </c>
      <c r="AQ7">
        <v>621.239</v>
      </c>
      <c r="AR7">
        <v>622.699</v>
      </c>
      <c r="AS7">
        <v>709.638</v>
      </c>
      <c r="AT7">
        <v>710.373</v>
      </c>
      <c r="AU7">
        <v>741.801</v>
      </c>
      <c r="AV7">
        <v>1041.18</v>
      </c>
    </row>
    <row r="8" spans="1:48">
      <c r="A8" s="1"/>
      <c r="B8" t="s">
        <v>109</v>
      </c>
      <c r="C8">
        <v>9</v>
      </c>
      <c r="D8">
        <v>8.94</v>
      </c>
      <c r="E8">
        <v>8.92</v>
      </c>
      <c r="F8">
        <v>8.42</v>
      </c>
      <c r="G8">
        <v>7.88</v>
      </c>
      <c r="H8">
        <v>7.64</v>
      </c>
      <c r="I8">
        <v>7.32</v>
      </c>
      <c r="J8">
        <v>6.9</v>
      </c>
      <c r="K8">
        <v>6.76</v>
      </c>
      <c r="L8">
        <v>6.64</v>
      </c>
      <c r="M8">
        <v>6.62</v>
      </c>
      <c r="N8">
        <v>6.6</v>
      </c>
      <c r="O8">
        <v>6.39</v>
      </c>
      <c r="P8">
        <v>6.36</v>
      </c>
      <c r="Q8">
        <v>6.34</v>
      </c>
      <c r="R8">
        <v>6.24</v>
      </c>
      <c r="S8">
        <v>6.12</v>
      </c>
      <c r="T8">
        <v>6.08</v>
      </c>
      <c r="U8">
        <v>6</v>
      </c>
      <c r="V8">
        <v>5.97</v>
      </c>
      <c r="W8">
        <v>5.88</v>
      </c>
      <c r="X8">
        <v>5.86</v>
      </c>
      <c r="Y8">
        <v>5.76</v>
      </c>
      <c r="Z8">
        <v>5.72</v>
      </c>
      <c r="AA8">
        <v>5.69</v>
      </c>
      <c r="AB8">
        <v>5.66</v>
      </c>
      <c r="AC8">
        <v>5.62</v>
      </c>
      <c r="AD8">
        <v>5.58</v>
      </c>
      <c r="AE8">
        <v>5.57</v>
      </c>
      <c r="AF8">
        <v>5.49</v>
      </c>
      <c r="AG8">
        <v>5.47</v>
      </c>
      <c r="AH8">
        <v>5.42</v>
      </c>
      <c r="AI8">
        <v>5.32</v>
      </c>
      <c r="AJ8">
        <v>5.29</v>
      </c>
      <c r="AK8">
        <v>5.26</v>
      </c>
      <c r="AL8">
        <v>5.25</v>
      </c>
      <c r="AM8">
        <v>5.23</v>
      </c>
      <c r="AN8">
        <v>5.15</v>
      </c>
      <c r="AO8">
        <v>5.13</v>
      </c>
      <c r="AP8">
        <v>5.02</v>
      </c>
      <c r="AQ8">
        <v>4.99</v>
      </c>
      <c r="AR8">
        <v>4.95</v>
      </c>
      <c r="AS8">
        <v>4.94</v>
      </c>
      <c r="AT8">
        <v>4.86</v>
      </c>
      <c r="AU8">
        <v>4.82</v>
      </c>
      <c r="AV8">
        <v>4.8</v>
      </c>
    </row>
    <row r="9" spans="1:34">
      <c r="A9" s="1" t="s">
        <v>57</v>
      </c>
      <c r="B9" t="s">
        <v>108</v>
      </c>
      <c r="C9">
        <v>182.855</v>
      </c>
      <c r="D9">
        <v>188.9</v>
      </c>
      <c r="E9">
        <v>194.261</v>
      </c>
      <c r="F9">
        <v>194.261</v>
      </c>
      <c r="G9">
        <v>203.164</v>
      </c>
      <c r="H9">
        <v>209.547</v>
      </c>
      <c r="I9">
        <v>211.397</v>
      </c>
      <c r="J9">
        <v>232.757</v>
      </c>
      <c r="K9">
        <v>236.646</v>
      </c>
      <c r="L9">
        <v>236.737</v>
      </c>
      <c r="M9">
        <v>295.89</v>
      </c>
      <c r="N9">
        <v>298.48</v>
      </c>
      <c r="O9">
        <v>320.521</v>
      </c>
      <c r="P9">
        <v>331.215</v>
      </c>
      <c r="Q9">
        <v>378.804</v>
      </c>
      <c r="R9">
        <v>390.051</v>
      </c>
      <c r="S9">
        <v>394.435</v>
      </c>
      <c r="T9">
        <v>412.75</v>
      </c>
      <c r="U9">
        <v>479.492</v>
      </c>
      <c r="V9">
        <v>479.9</v>
      </c>
      <c r="W9">
        <v>483.429</v>
      </c>
      <c r="X9">
        <v>483.721</v>
      </c>
      <c r="Y9">
        <v>500.767</v>
      </c>
      <c r="Z9">
        <v>538.238</v>
      </c>
      <c r="AA9">
        <v>571.889</v>
      </c>
      <c r="AB9">
        <v>597.265</v>
      </c>
      <c r="AC9">
        <v>598.936</v>
      </c>
      <c r="AD9">
        <v>600.442</v>
      </c>
      <c r="AE9">
        <v>629.504</v>
      </c>
      <c r="AF9">
        <v>656.286</v>
      </c>
      <c r="AG9">
        <v>665.305</v>
      </c>
      <c r="AH9">
        <v>721.992</v>
      </c>
    </row>
    <row r="10" spans="1:34">
      <c r="A10" s="1"/>
      <c r="B10" t="s">
        <v>109</v>
      </c>
      <c r="C10">
        <v>6.69</v>
      </c>
      <c r="D10">
        <v>6.34</v>
      </c>
      <c r="E10">
        <v>6.23</v>
      </c>
      <c r="F10">
        <v>6.04</v>
      </c>
      <c r="G10">
        <v>5.84</v>
      </c>
      <c r="H10">
        <v>5.85</v>
      </c>
      <c r="I10">
        <v>5.7</v>
      </c>
      <c r="J10">
        <v>5.69</v>
      </c>
      <c r="K10">
        <v>5.66</v>
      </c>
      <c r="L10">
        <v>5.54</v>
      </c>
      <c r="M10">
        <v>5.52</v>
      </c>
      <c r="N10">
        <v>5.48</v>
      </c>
      <c r="O10">
        <v>5.46</v>
      </c>
      <c r="P10">
        <v>5.43</v>
      </c>
      <c r="Q10">
        <v>5.38</v>
      </c>
      <c r="R10">
        <v>5.36</v>
      </c>
      <c r="S10">
        <v>5.25</v>
      </c>
      <c r="T10">
        <v>5.23</v>
      </c>
      <c r="U10">
        <v>5.21</v>
      </c>
      <c r="V10">
        <v>5.15</v>
      </c>
      <c r="W10">
        <v>5.14</v>
      </c>
      <c r="X10">
        <v>5.1</v>
      </c>
      <c r="Y10">
        <v>5.05</v>
      </c>
      <c r="Z10">
        <v>5.02</v>
      </c>
      <c r="AA10">
        <v>4.94</v>
      </c>
      <c r="AB10">
        <v>4.93</v>
      </c>
      <c r="AC10">
        <v>4.92</v>
      </c>
      <c r="AD10">
        <v>4.87</v>
      </c>
      <c r="AE10">
        <v>4.86</v>
      </c>
      <c r="AF10">
        <v>4.84</v>
      </c>
      <c r="AG10">
        <v>4.83</v>
      </c>
      <c r="AH10">
        <v>4.8</v>
      </c>
    </row>
    <row r="11" spans="1:41">
      <c r="A11" s="1" t="s">
        <v>51</v>
      </c>
      <c r="B11" t="s">
        <v>108</v>
      </c>
      <c r="C11">
        <v>213.104</v>
      </c>
      <c r="D11">
        <v>278.986</v>
      </c>
      <c r="E11">
        <v>287.103</v>
      </c>
      <c r="F11">
        <v>288.967</v>
      </c>
      <c r="G11">
        <v>298.277</v>
      </c>
      <c r="H11">
        <v>417.223</v>
      </c>
      <c r="I11">
        <v>455.92</v>
      </c>
      <c r="J11">
        <v>457.956</v>
      </c>
      <c r="K11">
        <v>465.04</v>
      </c>
      <c r="L11">
        <v>472.557</v>
      </c>
      <c r="M11">
        <v>479.269</v>
      </c>
      <c r="N11">
        <v>537.183</v>
      </c>
      <c r="O11">
        <v>538.24</v>
      </c>
      <c r="P11">
        <v>639.165</v>
      </c>
      <c r="Q11">
        <v>649.74</v>
      </c>
      <c r="R11">
        <v>694.925</v>
      </c>
      <c r="S11">
        <v>709.415</v>
      </c>
      <c r="T11">
        <v>712.765</v>
      </c>
      <c r="U11">
        <v>837.855</v>
      </c>
      <c r="V11">
        <v>890.092</v>
      </c>
      <c r="W11">
        <v>892.992</v>
      </c>
      <c r="X11">
        <v>925.553</v>
      </c>
      <c r="Y11">
        <v>939.737</v>
      </c>
      <c r="Z11">
        <v>976.572</v>
      </c>
      <c r="AA11">
        <v>999.687</v>
      </c>
      <c r="AB11">
        <v>1009.09</v>
      </c>
      <c r="AC11">
        <v>1009.32</v>
      </c>
      <c r="AD11">
        <v>1103.15</v>
      </c>
      <c r="AE11">
        <v>1428.45</v>
      </c>
      <c r="AF11">
        <v>1791.48</v>
      </c>
      <c r="AG11">
        <v>1915.31</v>
      </c>
      <c r="AH11">
        <v>1918.16</v>
      </c>
      <c r="AI11">
        <v>2032.65</v>
      </c>
      <c r="AJ11">
        <v>2094.64</v>
      </c>
      <c r="AK11">
        <v>2324.48</v>
      </c>
      <c r="AL11">
        <v>2578.89</v>
      </c>
      <c r="AM11">
        <v>2632.73</v>
      </c>
      <c r="AN11">
        <v>2637.16</v>
      </c>
      <c r="AO11">
        <v>2694.4</v>
      </c>
    </row>
    <row r="12" spans="1:41">
      <c r="A12" s="1"/>
      <c r="B12" t="s">
        <v>109</v>
      </c>
      <c r="C12">
        <v>6.76</v>
      </c>
      <c r="D12">
        <v>6.64</v>
      </c>
      <c r="E12">
        <v>6.36</v>
      </c>
      <c r="F12">
        <v>6.07</v>
      </c>
      <c r="G12">
        <v>5.94</v>
      </c>
      <c r="H12">
        <v>5.86</v>
      </c>
      <c r="I12">
        <v>5.77</v>
      </c>
      <c r="J12">
        <v>5.76</v>
      </c>
      <c r="K12">
        <v>5.66</v>
      </c>
      <c r="L12">
        <v>5.61</v>
      </c>
      <c r="M12">
        <v>5.58</v>
      </c>
      <c r="N12">
        <v>5.57</v>
      </c>
      <c r="O12">
        <v>5.52</v>
      </c>
      <c r="P12">
        <v>5.42</v>
      </c>
      <c r="Q12">
        <v>5.29</v>
      </c>
      <c r="R12">
        <v>5.27</v>
      </c>
      <c r="S12">
        <v>5.22</v>
      </c>
      <c r="T12">
        <v>5.19</v>
      </c>
      <c r="U12">
        <v>5.18</v>
      </c>
      <c r="V12">
        <v>5.08</v>
      </c>
      <c r="W12">
        <v>5.06</v>
      </c>
      <c r="X12">
        <v>5.03</v>
      </c>
      <c r="Y12">
        <v>5.01</v>
      </c>
      <c r="Z12">
        <v>4.99</v>
      </c>
      <c r="AA12">
        <v>4.98</v>
      </c>
      <c r="AB12">
        <v>4.96</v>
      </c>
      <c r="AC12">
        <v>4.89</v>
      </c>
      <c r="AD12">
        <v>4.88</v>
      </c>
      <c r="AE12">
        <v>4.86</v>
      </c>
      <c r="AF12">
        <v>4.84</v>
      </c>
      <c r="AG12">
        <v>4.82</v>
      </c>
      <c r="AH12">
        <v>4.81</v>
      </c>
      <c r="AI12">
        <v>4.78</v>
      </c>
      <c r="AJ12">
        <v>4.76</v>
      </c>
      <c r="AK12">
        <v>4.74</v>
      </c>
      <c r="AL12">
        <v>4.73</v>
      </c>
      <c r="AM12">
        <v>4.72</v>
      </c>
      <c r="AN12">
        <v>4.71</v>
      </c>
      <c r="AO12">
        <v>4.68</v>
      </c>
    </row>
    <row r="27" spans="3:15">
      <c r="C27" t="s">
        <v>50</v>
      </c>
      <c r="D27" t="s">
        <v>54</v>
      </c>
      <c r="E27" t="s">
        <v>56</v>
      </c>
      <c r="F27" t="s">
        <v>51</v>
      </c>
      <c r="G27" t="s">
        <v>53</v>
      </c>
      <c r="H27" t="s">
        <v>57</v>
      </c>
      <c r="J27" t="s">
        <v>50</v>
      </c>
      <c r="K27" t="s">
        <v>54</v>
      </c>
      <c r="L27" t="s">
        <v>56</v>
      </c>
      <c r="M27" t="s">
        <v>51</v>
      </c>
      <c r="N27" t="s">
        <v>53</v>
      </c>
      <c r="O27" t="s">
        <v>57</v>
      </c>
    </row>
    <row r="28" spans="2:15">
      <c r="B28" t="s">
        <v>59</v>
      </c>
      <c r="C28">
        <v>905.8092</v>
      </c>
      <c r="D28">
        <v>1129.0962</v>
      </c>
      <c r="E28">
        <v>1124.0218</v>
      </c>
      <c r="F28">
        <v>1146.6812</v>
      </c>
      <c r="G28">
        <v>1179.9492</v>
      </c>
      <c r="H28">
        <v>1199.9852</v>
      </c>
      <c r="I28" s="2" t="s">
        <v>81</v>
      </c>
      <c r="J28">
        <v>0.1216</v>
      </c>
      <c r="K28">
        <v>0.0284</v>
      </c>
      <c r="L28">
        <v>0.0392</v>
      </c>
      <c r="M28">
        <v>0.0622</v>
      </c>
      <c r="N28">
        <v>0.022</v>
      </c>
      <c r="O28">
        <v>0.0112</v>
      </c>
    </row>
    <row r="29" spans="2:15">
      <c r="B29" t="s">
        <v>60</v>
      </c>
      <c r="C29">
        <v>1972.3814</v>
      </c>
      <c r="D29">
        <v>1965.8306</v>
      </c>
      <c r="E29">
        <v>1967.552</v>
      </c>
      <c r="F29">
        <v>2101.8874</v>
      </c>
      <c r="G29">
        <v>2184.582</v>
      </c>
      <c r="H29">
        <v>2127.6394</v>
      </c>
      <c r="I29" s="2" t="s">
        <v>82</v>
      </c>
      <c r="J29">
        <v>0.0484</v>
      </c>
      <c r="K29">
        <v>0.0494</v>
      </c>
      <c r="L29">
        <v>0.0416</v>
      </c>
      <c r="M29">
        <v>0.0442</v>
      </c>
      <c r="N29">
        <v>0.0088</v>
      </c>
      <c r="O29">
        <v>0.019</v>
      </c>
    </row>
    <row r="30" spans="2:15">
      <c r="B30" t="s">
        <v>61</v>
      </c>
      <c r="C30">
        <v>9197.0466</v>
      </c>
      <c r="D30">
        <v>9138.1572</v>
      </c>
      <c r="E30">
        <v>9472.1398</v>
      </c>
      <c r="F30">
        <v>9006.585</v>
      </c>
      <c r="G30">
        <v>9842.7852</v>
      </c>
      <c r="H30">
        <v>9779.2278</v>
      </c>
      <c r="I30" s="2" t="s">
        <v>84</v>
      </c>
      <c r="J30">
        <v>0.089</v>
      </c>
      <c r="K30">
        <v>0.0756</v>
      </c>
      <c r="L30">
        <v>0.0668</v>
      </c>
      <c r="M30">
        <v>0.0562</v>
      </c>
      <c r="N30">
        <v>0.0578</v>
      </c>
      <c r="O30">
        <v>0.0638</v>
      </c>
    </row>
    <row r="31" spans="2:15">
      <c r="B31" t="s">
        <v>62</v>
      </c>
      <c r="C31">
        <v>282295.8632</v>
      </c>
      <c r="D31">
        <v>274421.8024</v>
      </c>
      <c r="E31">
        <v>286085.386</v>
      </c>
      <c r="F31">
        <v>286318.8928</v>
      </c>
      <c r="G31">
        <v>292991.1942</v>
      </c>
      <c r="H31">
        <v>296389.1018</v>
      </c>
      <c r="I31" s="2" t="s">
        <v>85</v>
      </c>
      <c r="J31">
        <v>0.054</v>
      </c>
      <c r="K31">
        <v>0.0348</v>
      </c>
      <c r="L31">
        <v>0.0234</v>
      </c>
      <c r="M31">
        <v>0.0184</v>
      </c>
      <c r="N31">
        <v>0.0086</v>
      </c>
      <c r="O31">
        <v>0.0016</v>
      </c>
    </row>
    <row r="32" spans="2:15">
      <c r="B32" t="s">
        <v>63</v>
      </c>
      <c r="C32">
        <v>1496517.2782</v>
      </c>
      <c r="D32">
        <v>1465866.4782</v>
      </c>
      <c r="E32">
        <v>1534880.8678</v>
      </c>
      <c r="F32">
        <v>1520711.599</v>
      </c>
      <c r="G32">
        <v>1572497.512</v>
      </c>
      <c r="H32">
        <v>1573357.5532</v>
      </c>
      <c r="I32" s="2" t="s">
        <v>86</v>
      </c>
      <c r="J32">
        <v>0.0398</v>
      </c>
      <c r="K32">
        <v>0.0396</v>
      </c>
      <c r="L32">
        <v>0.0186</v>
      </c>
      <c r="M32">
        <v>0.0212</v>
      </c>
      <c r="N32">
        <v>0.004</v>
      </c>
      <c r="O32">
        <v>0.0042</v>
      </c>
    </row>
    <row r="33" spans="2:15">
      <c r="B33" t="s">
        <v>65</v>
      </c>
      <c r="C33">
        <v>134367949.849</v>
      </c>
      <c r="D33">
        <v>127424051.664</v>
      </c>
      <c r="E33">
        <v>135844728.6396</v>
      </c>
      <c r="F33">
        <v>134771290.4154</v>
      </c>
      <c r="G33">
        <v>136997107.6832</v>
      </c>
      <c r="H33">
        <v>137089558.1462</v>
      </c>
      <c r="I33" s="2" t="s">
        <v>87</v>
      </c>
      <c r="J33">
        <v>0.0404</v>
      </c>
      <c r="K33">
        <v>0.0474</v>
      </c>
      <c r="L33">
        <v>0.015</v>
      </c>
      <c r="M33">
        <v>0.0278</v>
      </c>
      <c r="N33">
        <v>0.0052</v>
      </c>
      <c r="O33">
        <v>0.0012</v>
      </c>
    </row>
    <row r="34" spans="2:15">
      <c r="B34" t="s">
        <v>66</v>
      </c>
      <c r="C34">
        <v>37374.57</v>
      </c>
      <c r="D34">
        <v>59429.2868</v>
      </c>
      <c r="E34">
        <v>61409.9558</v>
      </c>
      <c r="F34">
        <v>58942.6346</v>
      </c>
      <c r="G34">
        <v>63367.8244</v>
      </c>
      <c r="H34">
        <v>63425.377</v>
      </c>
      <c r="I34" s="2" t="s">
        <v>88</v>
      </c>
      <c r="J34">
        <v>0.1478</v>
      </c>
      <c r="K34">
        <v>0.0532</v>
      </c>
      <c r="L34">
        <v>0.034</v>
      </c>
      <c r="M34">
        <v>0.046</v>
      </c>
      <c r="N34">
        <v>0.0132</v>
      </c>
      <c r="O34">
        <v>0.0198</v>
      </c>
    </row>
    <row r="35" spans="2:15">
      <c r="B35" t="s">
        <v>68</v>
      </c>
      <c r="C35">
        <v>112194.6792</v>
      </c>
      <c r="D35">
        <v>182030.2712</v>
      </c>
      <c r="E35">
        <v>183932.0502</v>
      </c>
      <c r="F35">
        <v>176875.4246</v>
      </c>
      <c r="G35">
        <v>190427.7704</v>
      </c>
      <c r="H35">
        <v>191341.0078</v>
      </c>
      <c r="I35" s="2" t="s">
        <v>90</v>
      </c>
      <c r="J35">
        <v>0.1238</v>
      </c>
      <c r="K35">
        <v>0.0312</v>
      </c>
      <c r="L35">
        <v>0.025</v>
      </c>
      <c r="M35">
        <v>0.048</v>
      </c>
      <c r="N35">
        <v>0.0082</v>
      </c>
      <c r="O35">
        <v>0.0082</v>
      </c>
    </row>
    <row r="36" spans="2:15">
      <c r="B36" t="s">
        <v>70</v>
      </c>
      <c r="C36">
        <v>460352.5302</v>
      </c>
      <c r="D36">
        <v>709205.512</v>
      </c>
      <c r="E36">
        <v>705273.7728</v>
      </c>
      <c r="F36">
        <v>701545.257</v>
      </c>
      <c r="G36">
        <v>729273.587</v>
      </c>
      <c r="H36">
        <v>733974.6454</v>
      </c>
      <c r="I36" s="2" t="s">
        <v>91</v>
      </c>
      <c r="J36">
        <v>0.1206</v>
      </c>
      <c r="K36">
        <v>0.049</v>
      </c>
      <c r="L36">
        <v>0.023</v>
      </c>
      <c r="M36">
        <v>0.0338</v>
      </c>
      <c r="N36">
        <v>0.0116</v>
      </c>
      <c r="O36">
        <v>0.0204</v>
      </c>
    </row>
    <row r="37" spans="2:15">
      <c r="B37" t="s">
        <v>72</v>
      </c>
      <c r="C37">
        <v>1565.1944</v>
      </c>
      <c r="D37">
        <v>1606.5596</v>
      </c>
      <c r="E37">
        <v>1636.3076</v>
      </c>
      <c r="F37">
        <v>1640.2052</v>
      </c>
      <c r="G37">
        <v>1654.6316</v>
      </c>
      <c r="H37">
        <v>1662.1416</v>
      </c>
      <c r="I37" s="2" t="s">
        <v>92</v>
      </c>
      <c r="J37">
        <v>0.0566</v>
      </c>
      <c r="K37">
        <v>0.083</v>
      </c>
      <c r="L37">
        <v>0.0414</v>
      </c>
      <c r="M37">
        <v>0.029</v>
      </c>
      <c r="N37">
        <v>0.024</v>
      </c>
      <c r="O37">
        <v>0.0052</v>
      </c>
    </row>
    <row r="38" spans="2:15">
      <c r="B38" t="s">
        <v>74</v>
      </c>
      <c r="C38">
        <v>13094.979</v>
      </c>
      <c r="D38">
        <v>13157.992</v>
      </c>
      <c r="E38">
        <v>13283.0058</v>
      </c>
      <c r="F38">
        <v>13215.7672</v>
      </c>
      <c r="G38">
        <v>13376.9256</v>
      </c>
      <c r="H38">
        <v>13424.6344</v>
      </c>
      <c r="I38" s="2" t="s">
        <v>93</v>
      </c>
      <c r="J38">
        <v>0.0386</v>
      </c>
      <c r="K38">
        <v>0.0502</v>
      </c>
      <c r="L38">
        <v>0.0376</v>
      </c>
      <c r="M38">
        <v>0.0262</v>
      </c>
      <c r="N38">
        <v>0.0156</v>
      </c>
      <c r="O38">
        <v>0.0076</v>
      </c>
    </row>
    <row r="39" spans="2:15">
      <c r="B39" t="s">
        <v>75</v>
      </c>
      <c r="C39">
        <v>61948.3218</v>
      </c>
      <c r="D39">
        <v>63492.644</v>
      </c>
      <c r="E39">
        <v>63718.8622</v>
      </c>
      <c r="F39">
        <v>63434.9832</v>
      </c>
      <c r="G39">
        <v>63930.0186</v>
      </c>
      <c r="H39">
        <v>64329.7392</v>
      </c>
      <c r="I39" s="2" t="s">
        <v>94</v>
      </c>
      <c r="J39">
        <v>0.0328</v>
      </c>
      <c r="K39">
        <v>0.106</v>
      </c>
      <c r="L39">
        <v>0.041</v>
      </c>
      <c r="M39">
        <v>0.022</v>
      </c>
      <c r="N39">
        <v>0.0212</v>
      </c>
      <c r="O39">
        <v>0.0054</v>
      </c>
    </row>
    <row r="40" spans="2:15">
      <c r="B40" t="s">
        <v>76</v>
      </c>
      <c r="C40">
        <v>15211.859</v>
      </c>
      <c r="D40">
        <v>20130.814</v>
      </c>
      <c r="E40">
        <v>18721.7148</v>
      </c>
      <c r="F40">
        <v>18027.1166</v>
      </c>
      <c r="G40">
        <v>20136.8726</v>
      </c>
      <c r="H40">
        <v>20641.7686</v>
      </c>
      <c r="I40" s="2" t="s">
        <v>96</v>
      </c>
      <c r="J40">
        <v>0.128</v>
      </c>
      <c r="K40">
        <v>0.0114</v>
      </c>
      <c r="L40">
        <v>0.1226</v>
      </c>
      <c r="M40">
        <v>0.0974</v>
      </c>
      <c r="N40">
        <v>0.0236</v>
      </c>
      <c r="O40">
        <v>0</v>
      </c>
    </row>
    <row r="41" spans="2:15">
      <c r="B41" t="s">
        <v>77</v>
      </c>
      <c r="C41">
        <v>95544.3392</v>
      </c>
      <c r="D41">
        <v>108855.3686</v>
      </c>
      <c r="E41">
        <v>108601.1176</v>
      </c>
      <c r="F41">
        <v>104975.7772</v>
      </c>
      <c r="G41">
        <v>111169.3908</v>
      </c>
      <c r="H41">
        <v>110769.1628</v>
      </c>
      <c r="I41" s="2" t="s">
        <v>97</v>
      </c>
      <c r="J41">
        <v>0.0692</v>
      </c>
      <c r="K41">
        <v>0.0112</v>
      </c>
      <c r="L41">
        <v>0.0122</v>
      </c>
      <c r="M41">
        <v>0.0312</v>
      </c>
      <c r="N41">
        <v>0.0036</v>
      </c>
      <c r="O41">
        <v>0.0016</v>
      </c>
    </row>
    <row r="42" spans="2:15">
      <c r="B42" t="s">
        <v>78</v>
      </c>
      <c r="C42">
        <v>233856.2172</v>
      </c>
      <c r="D42">
        <v>254997.5542</v>
      </c>
      <c r="E42">
        <v>254725.1414</v>
      </c>
      <c r="F42">
        <v>250036.1852</v>
      </c>
      <c r="G42">
        <v>258988.4484</v>
      </c>
      <c r="H42">
        <v>257397.9388</v>
      </c>
      <c r="I42" s="2" t="s">
        <v>98</v>
      </c>
      <c r="J42">
        <v>0.0464</v>
      </c>
      <c r="K42">
        <v>0.0084</v>
      </c>
      <c r="L42">
        <v>0.0098</v>
      </c>
      <c r="M42">
        <v>0.0234</v>
      </c>
      <c r="N42">
        <v>0.001</v>
      </c>
      <c r="O42">
        <v>0.003</v>
      </c>
    </row>
    <row r="43" spans="3:15">
      <c r="C43">
        <v>9145998.72784</v>
      </c>
      <c r="D43">
        <v>8705965.26873333</v>
      </c>
      <c r="E43">
        <v>9272637.36901333</v>
      </c>
      <c r="F43">
        <v>9198617.96077334</v>
      </c>
      <c r="G43">
        <v>9355208.61168</v>
      </c>
      <c r="H43">
        <v>9361958.53794667</v>
      </c>
      <c r="J43">
        <v>0.0771333333333333</v>
      </c>
      <c r="K43">
        <v>0.0452533333333333</v>
      </c>
      <c r="L43">
        <v>0.0367466666666667</v>
      </c>
      <c r="M43">
        <v>0.0391333333333333</v>
      </c>
      <c r="N43">
        <v>0.0152266666666667</v>
      </c>
      <c r="O43">
        <v>0.01148</v>
      </c>
    </row>
    <row r="44" spans="3:15">
      <c r="C44" t="s">
        <v>50</v>
      </c>
      <c r="D44" t="s">
        <v>54</v>
      </c>
      <c r="E44" t="s">
        <v>56</v>
      </c>
      <c r="F44" t="s">
        <v>51</v>
      </c>
      <c r="G44" t="s">
        <v>53</v>
      </c>
      <c r="H44" t="s">
        <v>57</v>
      </c>
      <c r="J44" t="s">
        <v>50</v>
      </c>
      <c r="K44" t="s">
        <v>54</v>
      </c>
      <c r="L44" t="s">
        <v>56</v>
      </c>
      <c r="M44" t="s">
        <v>51</v>
      </c>
      <c r="N44" t="s">
        <v>53</v>
      </c>
      <c r="O44" t="s">
        <v>57</v>
      </c>
    </row>
    <row r="45" spans="2:15">
      <c r="B45" s="2" t="s">
        <v>81</v>
      </c>
      <c r="C45" s="3">
        <f>C28/$C28</f>
        <v>1</v>
      </c>
      <c r="D45" s="3">
        <f>D28/$C28</f>
        <v>1.2465055554746</v>
      </c>
      <c r="E45" s="3">
        <f>E28/$C28</f>
        <v>1.24090349270023</v>
      </c>
      <c r="F45" s="3">
        <f>F28/$C28</f>
        <v>1.26591913617128</v>
      </c>
      <c r="G45" s="3">
        <f>G28/$C28</f>
        <v>1.30264651761099</v>
      </c>
      <c r="H45" s="3">
        <f>H28/$C28</f>
        <v>1.32476596616594</v>
      </c>
      <c r="I45" s="2" t="s">
        <v>81</v>
      </c>
      <c r="J45" s="3">
        <f t="shared" ref="J45:O45" si="0">J28/$J28</f>
        <v>1</v>
      </c>
      <c r="K45" s="3">
        <f t="shared" si="0"/>
        <v>0.233552631578947</v>
      </c>
      <c r="L45" s="3">
        <f t="shared" si="0"/>
        <v>0.322368421052632</v>
      </c>
      <c r="M45" s="3">
        <f t="shared" si="0"/>
        <v>0.511513157894737</v>
      </c>
      <c r="N45" s="3">
        <f t="shared" si="0"/>
        <v>0.180921052631579</v>
      </c>
      <c r="O45" s="3">
        <f t="shared" si="0"/>
        <v>0.0921052631578947</v>
      </c>
    </row>
    <row r="46" spans="2:15">
      <c r="B46" s="2" t="s">
        <v>82</v>
      </c>
      <c r="C46" s="3">
        <f t="shared" ref="C46:C59" si="1">C29/$C29</f>
        <v>1</v>
      </c>
      <c r="D46" s="3">
        <f t="shared" ref="D46:D59" si="2">D29/$C29</f>
        <v>0.996678735664411</v>
      </c>
      <c r="E46" s="3">
        <f t="shared" ref="E46:E59" si="3">E29/$C29</f>
        <v>0.997551487759923</v>
      </c>
      <c r="F46" s="3">
        <f t="shared" ref="F46:F59" si="4">F29/$C29</f>
        <v>1.06565971469818</v>
      </c>
      <c r="G46" s="3">
        <f t="shared" ref="G46:G59" si="5">G29/$C29</f>
        <v>1.10758598717266</v>
      </c>
      <c r="H46" s="3">
        <f t="shared" ref="H46:H59" si="6">H29/$C29</f>
        <v>1.07871601303886</v>
      </c>
      <c r="I46" s="2" t="s">
        <v>82</v>
      </c>
      <c r="J46" s="3">
        <f t="shared" ref="J46:J59" si="7">J29/$J29</f>
        <v>1</v>
      </c>
      <c r="K46" s="3">
        <f t="shared" ref="K46:K59" si="8">K29/$J29</f>
        <v>1.02066115702479</v>
      </c>
      <c r="L46" s="3">
        <f t="shared" ref="L46:L59" si="9">L29/$J29</f>
        <v>0.859504132231405</v>
      </c>
      <c r="M46" s="3">
        <f t="shared" ref="M46:M59" si="10">M29/$J29</f>
        <v>0.913223140495868</v>
      </c>
      <c r="N46" s="3">
        <f t="shared" ref="N46:N59" si="11">N29/$J29</f>
        <v>0.181818181818182</v>
      </c>
      <c r="O46" s="3">
        <f t="shared" ref="O46:O59" si="12">O29/$J29</f>
        <v>0.392561983471074</v>
      </c>
    </row>
    <row r="47" spans="2:15">
      <c r="B47" s="2" t="s">
        <v>84</v>
      </c>
      <c r="C47" s="3">
        <f t="shared" si="1"/>
        <v>1</v>
      </c>
      <c r="D47" s="3">
        <f t="shared" si="2"/>
        <v>0.99359692273387</v>
      </c>
      <c r="E47" s="3">
        <f t="shared" si="3"/>
        <v>1.02991103687569</v>
      </c>
      <c r="F47" s="3">
        <f t="shared" si="4"/>
        <v>0.979291004136045</v>
      </c>
      <c r="G47" s="3">
        <f t="shared" si="5"/>
        <v>1.07021151768438</v>
      </c>
      <c r="H47" s="3">
        <f t="shared" si="6"/>
        <v>1.06330088617796</v>
      </c>
      <c r="I47" s="2" t="s">
        <v>84</v>
      </c>
      <c r="J47" s="3">
        <f t="shared" si="7"/>
        <v>1</v>
      </c>
      <c r="K47" s="3">
        <f t="shared" si="8"/>
        <v>0.849438202247191</v>
      </c>
      <c r="L47" s="3">
        <f t="shared" si="9"/>
        <v>0.750561797752809</v>
      </c>
      <c r="M47" s="3">
        <f t="shared" si="10"/>
        <v>0.631460674157303</v>
      </c>
      <c r="N47" s="3">
        <f t="shared" si="11"/>
        <v>0.649438202247191</v>
      </c>
      <c r="O47" s="3">
        <f t="shared" si="12"/>
        <v>0.71685393258427</v>
      </c>
    </row>
    <row r="48" spans="2:15">
      <c r="B48" s="2" t="s">
        <v>85</v>
      </c>
      <c r="C48" s="3">
        <f t="shared" si="1"/>
        <v>1</v>
      </c>
      <c r="D48" s="3">
        <f t="shared" si="2"/>
        <v>0.972107062743525</v>
      </c>
      <c r="E48" s="3">
        <f t="shared" si="3"/>
        <v>1.01342394024852</v>
      </c>
      <c r="F48" s="3">
        <f t="shared" si="4"/>
        <v>1.01425111071199</v>
      </c>
      <c r="G48" s="3">
        <f t="shared" si="5"/>
        <v>1.03788695618406</v>
      </c>
      <c r="H48" s="3">
        <f t="shared" si="6"/>
        <v>1.04992364549818</v>
      </c>
      <c r="I48" s="2" t="s">
        <v>85</v>
      </c>
      <c r="J48" s="3">
        <f t="shared" si="7"/>
        <v>1</v>
      </c>
      <c r="K48" s="3">
        <f t="shared" si="8"/>
        <v>0.644444444444444</v>
      </c>
      <c r="L48" s="3">
        <f t="shared" si="9"/>
        <v>0.433333333333333</v>
      </c>
      <c r="M48" s="3">
        <f t="shared" si="10"/>
        <v>0.340740740740741</v>
      </c>
      <c r="N48" s="3">
        <f t="shared" si="11"/>
        <v>0.159259259259259</v>
      </c>
      <c r="O48" s="3">
        <f t="shared" si="12"/>
        <v>0.0296296296296296</v>
      </c>
    </row>
    <row r="49" spans="2:15">
      <c r="B49" s="2" t="s">
        <v>86</v>
      </c>
      <c r="C49" s="3">
        <f t="shared" si="1"/>
        <v>1</v>
      </c>
      <c r="D49" s="3">
        <f t="shared" si="2"/>
        <v>0.979518579273026</v>
      </c>
      <c r="E49" s="3">
        <f t="shared" si="3"/>
        <v>1.02563524668833</v>
      </c>
      <c r="F49" s="3">
        <f t="shared" si="4"/>
        <v>1.01616708417099</v>
      </c>
      <c r="G49" s="3">
        <f t="shared" si="5"/>
        <v>1.05077137090685</v>
      </c>
      <c r="H49" s="3">
        <f t="shared" si="6"/>
        <v>1.05134606604237</v>
      </c>
      <c r="I49" s="2" t="s">
        <v>86</v>
      </c>
      <c r="J49" s="3">
        <f t="shared" si="7"/>
        <v>1</v>
      </c>
      <c r="K49" s="3">
        <f t="shared" si="8"/>
        <v>0.994974874371859</v>
      </c>
      <c r="L49" s="3">
        <f t="shared" si="9"/>
        <v>0.467336683417085</v>
      </c>
      <c r="M49" s="3">
        <f t="shared" si="10"/>
        <v>0.532663316582915</v>
      </c>
      <c r="N49" s="3">
        <f t="shared" si="11"/>
        <v>0.100502512562814</v>
      </c>
      <c r="O49" s="3">
        <f t="shared" si="12"/>
        <v>0.105527638190955</v>
      </c>
    </row>
    <row r="50" spans="2:15">
      <c r="B50" s="2" t="s">
        <v>87</v>
      </c>
      <c r="C50" s="3">
        <f t="shared" si="1"/>
        <v>1</v>
      </c>
      <c r="D50" s="3">
        <f t="shared" si="2"/>
        <v>0.948321767260694</v>
      </c>
      <c r="E50" s="3">
        <f t="shared" si="3"/>
        <v>1.01099055833076</v>
      </c>
      <c r="F50" s="3">
        <f t="shared" si="4"/>
        <v>1.00300176170622</v>
      </c>
      <c r="G50" s="3">
        <f t="shared" si="5"/>
        <v>1.01956685234205</v>
      </c>
      <c r="H50" s="3">
        <f t="shared" si="6"/>
        <v>1.02025489188648</v>
      </c>
      <c r="I50" s="2" t="s">
        <v>87</v>
      </c>
      <c r="J50" s="3">
        <f t="shared" si="7"/>
        <v>1</v>
      </c>
      <c r="K50" s="3">
        <f t="shared" si="8"/>
        <v>1.17326732673267</v>
      </c>
      <c r="L50" s="3">
        <f t="shared" si="9"/>
        <v>0.371287128712871</v>
      </c>
      <c r="M50" s="3">
        <f t="shared" si="10"/>
        <v>0.688118811881188</v>
      </c>
      <c r="N50" s="3">
        <f t="shared" si="11"/>
        <v>0.128712871287129</v>
      </c>
      <c r="O50" s="3">
        <f t="shared" si="12"/>
        <v>0.0297029702970297</v>
      </c>
    </row>
    <row r="51" spans="2:15">
      <c r="B51" s="2" t="s">
        <v>88</v>
      </c>
      <c r="C51" s="3">
        <f t="shared" si="1"/>
        <v>1</v>
      </c>
      <c r="D51" s="3">
        <f t="shared" si="2"/>
        <v>1.59009954629578</v>
      </c>
      <c r="E51" s="3">
        <f t="shared" si="3"/>
        <v>1.64309464429959</v>
      </c>
      <c r="F51" s="3">
        <f t="shared" si="4"/>
        <v>1.57707860184077</v>
      </c>
      <c r="G51" s="3">
        <f t="shared" si="5"/>
        <v>1.69547969113758</v>
      </c>
      <c r="H51" s="3">
        <f t="shared" si="6"/>
        <v>1.69701957775033</v>
      </c>
      <c r="I51" s="2" t="s">
        <v>88</v>
      </c>
      <c r="J51" s="3">
        <f t="shared" si="7"/>
        <v>1</v>
      </c>
      <c r="K51" s="3">
        <f t="shared" si="8"/>
        <v>0.359945872801083</v>
      </c>
      <c r="L51" s="3">
        <f t="shared" si="9"/>
        <v>0.230040595399188</v>
      </c>
      <c r="M51" s="3">
        <f t="shared" si="10"/>
        <v>0.311231393775372</v>
      </c>
      <c r="N51" s="3">
        <f t="shared" si="11"/>
        <v>0.0893098782138024</v>
      </c>
      <c r="O51" s="3">
        <f t="shared" si="12"/>
        <v>0.133964817320704</v>
      </c>
    </row>
    <row r="52" spans="2:15">
      <c r="B52" s="2" t="s">
        <v>90</v>
      </c>
      <c r="C52" s="3">
        <f t="shared" si="1"/>
        <v>1</v>
      </c>
      <c r="D52" s="3">
        <f t="shared" si="2"/>
        <v>1.62245012417666</v>
      </c>
      <c r="E52" s="3">
        <f t="shared" si="3"/>
        <v>1.63940082998161</v>
      </c>
      <c r="F52" s="3">
        <f t="shared" si="4"/>
        <v>1.57650457099395</v>
      </c>
      <c r="G52" s="3">
        <f t="shared" si="5"/>
        <v>1.69729769502296</v>
      </c>
      <c r="H52" s="3">
        <f t="shared" si="6"/>
        <v>1.70543745179673</v>
      </c>
      <c r="I52" s="2" t="s">
        <v>90</v>
      </c>
      <c r="J52" s="3">
        <f t="shared" si="7"/>
        <v>1</v>
      </c>
      <c r="K52" s="3">
        <f t="shared" si="8"/>
        <v>0.252019386106624</v>
      </c>
      <c r="L52" s="3">
        <f t="shared" si="9"/>
        <v>0.201938610662359</v>
      </c>
      <c r="M52" s="3">
        <f t="shared" si="10"/>
        <v>0.387722132471729</v>
      </c>
      <c r="N52" s="3">
        <f t="shared" si="11"/>
        <v>0.0662358642972536</v>
      </c>
      <c r="O52" s="3">
        <f t="shared" si="12"/>
        <v>0.0662358642972536</v>
      </c>
    </row>
    <row r="53" spans="2:15">
      <c r="B53" s="2" t="s">
        <v>91</v>
      </c>
      <c r="C53" s="3">
        <f t="shared" si="1"/>
        <v>1</v>
      </c>
      <c r="D53" s="3">
        <f t="shared" si="2"/>
        <v>1.54057046605541</v>
      </c>
      <c r="E53" s="3">
        <f t="shared" si="3"/>
        <v>1.5320297522718</v>
      </c>
      <c r="F53" s="3">
        <f t="shared" si="4"/>
        <v>1.52393049017285</v>
      </c>
      <c r="G53" s="3">
        <f t="shared" si="5"/>
        <v>1.58416330780927</v>
      </c>
      <c r="H53" s="3">
        <f t="shared" si="6"/>
        <v>1.59437517391536</v>
      </c>
      <c r="I53" s="2" t="s">
        <v>91</v>
      </c>
      <c r="J53" s="3">
        <f t="shared" si="7"/>
        <v>1</v>
      </c>
      <c r="K53" s="3">
        <f t="shared" si="8"/>
        <v>0.406301824212272</v>
      </c>
      <c r="L53" s="3">
        <f t="shared" si="9"/>
        <v>0.190713101160862</v>
      </c>
      <c r="M53" s="3">
        <f t="shared" si="10"/>
        <v>0.280265339966833</v>
      </c>
      <c r="N53" s="3">
        <f t="shared" si="11"/>
        <v>0.0961857379767827</v>
      </c>
      <c r="O53" s="3">
        <f t="shared" si="12"/>
        <v>0.169154228855721</v>
      </c>
    </row>
    <row r="54" spans="2:15">
      <c r="B54" s="2" t="s">
        <v>92</v>
      </c>
      <c r="C54" s="3">
        <f t="shared" si="1"/>
        <v>1</v>
      </c>
      <c r="D54" s="3">
        <f t="shared" si="2"/>
        <v>1.0264281548669</v>
      </c>
      <c r="E54" s="3">
        <f t="shared" si="3"/>
        <v>1.04543410070979</v>
      </c>
      <c r="F54" s="3">
        <f t="shared" si="4"/>
        <v>1.04792427062095</v>
      </c>
      <c r="G54" s="3">
        <f t="shared" si="5"/>
        <v>1.05714127267514</v>
      </c>
      <c r="H54" s="3">
        <f t="shared" si="6"/>
        <v>1.06193939870983</v>
      </c>
      <c r="I54" s="2" t="s">
        <v>92</v>
      </c>
      <c r="J54" s="3">
        <f t="shared" si="7"/>
        <v>1</v>
      </c>
      <c r="K54" s="3">
        <f t="shared" si="8"/>
        <v>1.46643109540636</v>
      </c>
      <c r="L54" s="3">
        <f t="shared" si="9"/>
        <v>0.731448763250883</v>
      </c>
      <c r="M54" s="3">
        <f t="shared" si="10"/>
        <v>0.512367491166078</v>
      </c>
      <c r="N54" s="3">
        <f t="shared" si="11"/>
        <v>0.424028268551237</v>
      </c>
      <c r="O54" s="3">
        <f t="shared" si="12"/>
        <v>0.0918727915194346</v>
      </c>
    </row>
    <row r="55" spans="2:15">
      <c r="B55" s="2" t="s">
        <v>93</v>
      </c>
      <c r="C55" s="3">
        <f t="shared" si="1"/>
        <v>1</v>
      </c>
      <c r="D55" s="3">
        <f t="shared" si="2"/>
        <v>1.00481199702573</v>
      </c>
      <c r="E55" s="3">
        <f t="shared" si="3"/>
        <v>1.01435869427511</v>
      </c>
      <c r="F55" s="3">
        <f t="shared" si="4"/>
        <v>1.00922400868302</v>
      </c>
      <c r="G55" s="3">
        <f t="shared" si="5"/>
        <v>1.02153089363488</v>
      </c>
      <c r="H55" s="3">
        <f t="shared" si="6"/>
        <v>1.02517418317357</v>
      </c>
      <c r="I55" s="2" t="s">
        <v>93</v>
      </c>
      <c r="J55" s="3">
        <f t="shared" si="7"/>
        <v>1</v>
      </c>
      <c r="K55" s="3">
        <f t="shared" si="8"/>
        <v>1.30051813471503</v>
      </c>
      <c r="L55" s="3">
        <f t="shared" si="9"/>
        <v>0.974093264248705</v>
      </c>
      <c r="M55" s="3">
        <f t="shared" si="10"/>
        <v>0.678756476683938</v>
      </c>
      <c r="N55" s="3">
        <f t="shared" si="11"/>
        <v>0.404145077720207</v>
      </c>
      <c r="O55" s="3">
        <f t="shared" si="12"/>
        <v>0.196891191709845</v>
      </c>
    </row>
    <row r="56" spans="2:15">
      <c r="B56" s="2" t="s">
        <v>94</v>
      </c>
      <c r="C56" s="3">
        <f t="shared" si="1"/>
        <v>1</v>
      </c>
      <c r="D56" s="3">
        <f t="shared" si="2"/>
        <v>1.02492920155264</v>
      </c>
      <c r="E56" s="3">
        <f t="shared" si="3"/>
        <v>1.02858092598079</v>
      </c>
      <c r="F56" s="3">
        <f t="shared" si="4"/>
        <v>1.02399841281899</v>
      </c>
      <c r="G56" s="3">
        <f t="shared" si="5"/>
        <v>1.03198951549322</v>
      </c>
      <c r="H56" s="3">
        <f t="shared" si="6"/>
        <v>1.03844200021573</v>
      </c>
      <c r="I56" s="2" t="s">
        <v>94</v>
      </c>
      <c r="J56" s="3">
        <f t="shared" si="7"/>
        <v>1</v>
      </c>
      <c r="K56" s="3">
        <f t="shared" si="8"/>
        <v>3.23170731707317</v>
      </c>
      <c r="L56" s="3">
        <f t="shared" si="9"/>
        <v>1.25</v>
      </c>
      <c r="M56" s="3">
        <f t="shared" si="10"/>
        <v>0.670731707317073</v>
      </c>
      <c r="N56" s="3">
        <f t="shared" si="11"/>
        <v>0.646341463414634</v>
      </c>
      <c r="O56" s="3">
        <f t="shared" si="12"/>
        <v>0.164634146341463</v>
      </c>
    </row>
    <row r="57" spans="2:15">
      <c r="B57" s="2" t="s">
        <v>96</v>
      </c>
      <c r="C57" s="3">
        <f t="shared" si="1"/>
        <v>1</v>
      </c>
      <c r="D57" s="3">
        <f t="shared" si="2"/>
        <v>1.32336317342936</v>
      </c>
      <c r="E57" s="3">
        <f t="shared" si="3"/>
        <v>1.23073154964163</v>
      </c>
      <c r="F57" s="3">
        <f t="shared" si="4"/>
        <v>1.18506992472123</v>
      </c>
      <c r="G57" s="3">
        <f t="shared" si="5"/>
        <v>1.32376145479655</v>
      </c>
      <c r="H57" s="3">
        <f t="shared" si="6"/>
        <v>1.35695240141261</v>
      </c>
      <c r="I57" s="2" t="s">
        <v>96</v>
      </c>
      <c r="J57" s="3">
        <f t="shared" si="7"/>
        <v>1</v>
      </c>
      <c r="K57" s="3">
        <f t="shared" si="8"/>
        <v>0.0890625</v>
      </c>
      <c r="L57" s="3">
        <f t="shared" si="9"/>
        <v>0.9578125</v>
      </c>
      <c r="M57" s="3">
        <f t="shared" si="10"/>
        <v>0.7609375</v>
      </c>
      <c r="N57" s="3">
        <f t="shared" si="11"/>
        <v>0.184375</v>
      </c>
      <c r="O57" s="3">
        <f t="shared" si="12"/>
        <v>0</v>
      </c>
    </row>
    <row r="58" spans="2:15">
      <c r="B58" s="2" t="s">
        <v>97</v>
      </c>
      <c r="C58" s="3">
        <f t="shared" si="1"/>
        <v>1</v>
      </c>
      <c r="D58" s="3">
        <f t="shared" si="2"/>
        <v>1.13931782365606</v>
      </c>
      <c r="E58" s="3">
        <f t="shared" si="3"/>
        <v>1.13665674501834</v>
      </c>
      <c r="F58" s="3">
        <f t="shared" si="4"/>
        <v>1.0987126822894</v>
      </c>
      <c r="G58" s="3">
        <f t="shared" si="5"/>
        <v>1.16353717793047</v>
      </c>
      <c r="H58" s="3">
        <f t="shared" si="6"/>
        <v>1.15934825367446</v>
      </c>
      <c r="I58" s="2" t="s">
        <v>97</v>
      </c>
      <c r="J58" s="3">
        <f t="shared" si="7"/>
        <v>1</v>
      </c>
      <c r="K58" s="3">
        <f t="shared" si="8"/>
        <v>0.161849710982659</v>
      </c>
      <c r="L58" s="3">
        <f t="shared" si="9"/>
        <v>0.176300578034682</v>
      </c>
      <c r="M58" s="3">
        <f t="shared" si="10"/>
        <v>0.450867052023121</v>
      </c>
      <c r="N58" s="3">
        <f t="shared" si="11"/>
        <v>0.0520231213872832</v>
      </c>
      <c r="O58" s="3">
        <f t="shared" si="12"/>
        <v>0.023121387283237</v>
      </c>
    </row>
    <row r="59" spans="2:15">
      <c r="B59" s="2" t="s">
        <v>98</v>
      </c>
      <c r="C59" s="3">
        <f t="shared" si="1"/>
        <v>1</v>
      </c>
      <c r="D59" s="3">
        <f t="shared" si="2"/>
        <v>1.0904031428077</v>
      </c>
      <c r="E59" s="3">
        <f t="shared" si="3"/>
        <v>1.08923826977904</v>
      </c>
      <c r="F59" s="3">
        <f t="shared" si="4"/>
        <v>1.0691876752037</v>
      </c>
      <c r="G59" s="3">
        <f t="shared" si="5"/>
        <v>1.10746873228735</v>
      </c>
      <c r="H59" s="3">
        <f t="shared" si="6"/>
        <v>1.10066750365617</v>
      </c>
      <c r="I59" s="2" t="s">
        <v>98</v>
      </c>
      <c r="J59" s="3">
        <f t="shared" si="7"/>
        <v>1</v>
      </c>
      <c r="K59" s="3">
        <f t="shared" si="8"/>
        <v>0.181034482758621</v>
      </c>
      <c r="L59" s="3">
        <f t="shared" si="9"/>
        <v>0.211206896551724</v>
      </c>
      <c r="M59" s="3">
        <f t="shared" si="10"/>
        <v>0.504310344827586</v>
      </c>
      <c r="N59" s="3">
        <f t="shared" si="11"/>
        <v>0.021551724137931</v>
      </c>
      <c r="O59" s="3">
        <f t="shared" si="12"/>
        <v>0.0646551724137931</v>
      </c>
    </row>
    <row r="60" spans="3:15">
      <c r="C60" s="3">
        <f t="shared" ref="C60:H60" si="13">AVERAGE(C45:C59)</f>
        <v>1</v>
      </c>
      <c r="D60" s="3">
        <f t="shared" si="13"/>
        <v>1.16660681686776</v>
      </c>
      <c r="E60" s="3">
        <f t="shared" si="13"/>
        <v>1.17852941830408</v>
      </c>
      <c r="F60" s="3">
        <f t="shared" si="13"/>
        <v>1.1637280299293</v>
      </c>
      <c r="G60" s="3">
        <f t="shared" si="13"/>
        <v>1.21806926284589</v>
      </c>
      <c r="H60" s="3">
        <f t="shared" si="13"/>
        <v>1.22184422754097</v>
      </c>
      <c r="J60" s="3">
        <f t="shared" ref="J60:O60" si="14">AVERAGE(J45:J59)</f>
        <v>1</v>
      </c>
      <c r="K60" s="3">
        <f t="shared" si="14"/>
        <v>0.824347264030382</v>
      </c>
      <c r="L60" s="3">
        <f t="shared" si="14"/>
        <v>0.541863053720569</v>
      </c>
      <c r="M60" s="3">
        <f t="shared" si="14"/>
        <v>0.544993951998965</v>
      </c>
      <c r="N60" s="3">
        <f t="shared" si="14"/>
        <v>0.225656547700352</v>
      </c>
      <c r="O60" s="3">
        <f t="shared" si="14"/>
        <v>0.15179406780482</v>
      </c>
    </row>
  </sheetData>
  <mergeCells count="6">
    <mergeCell ref="A1:A2"/>
    <mergeCell ref="A3:A4"/>
    <mergeCell ref="A5:A6"/>
    <mergeCell ref="A7:A8"/>
    <mergeCell ref="A9:A10"/>
    <mergeCell ref="A11:A1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/>
  <sortState ref="B2:C142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案例</vt:lpstr>
      <vt:lpstr>案例HV-IGD</vt:lpstr>
      <vt:lpstr>Sheet2</vt:lpstr>
      <vt:lpstr>计算CM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xieyi</dc:creator>
  <cp:lastModifiedBy>沈子君</cp:lastModifiedBy>
  <dcterms:created xsi:type="dcterms:W3CDTF">2023-04-12T13:55:00Z</dcterms:created>
  <dcterms:modified xsi:type="dcterms:W3CDTF">2023-07-07T15:26:34Z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F1E4B204980F41159809259D32113509_13</vt:lpwstr>
  </property>
  <property fmtid="{D5CDD505-2E9C-101B-9397-08002B2CF9AE}" pid="3" name="KSOProductBuildVer">
    <vt:lpwstr>2052-11.1.0.14309</vt:lpwstr>
  </property>
</Properties>
</file>