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8" documentId="11_3187C7EBD059C8114743E293C9E7F5C81D4D72E0" xr6:coauthVersionLast="47" xr6:coauthVersionMax="47" xr10:uidLastSave="{0E9A5BA3-EC7D-41BC-BD54-1E041C41D4C6}"/>
  <bookViews>
    <workbookView xWindow="-120" yWindow="-120" windowWidth="38640" windowHeight="21120" tabRatio="858" activeTab="2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Screen capture" sheetId="4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2" l="1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E7" i="5"/>
  <c r="D7" i="5"/>
  <c r="C7" i="5"/>
  <c r="B7" i="5"/>
  <c r="S6" i="5"/>
  <c r="G6" i="5"/>
  <c r="E6" i="5"/>
  <c r="D6" i="5"/>
  <c r="C6" i="5"/>
  <c r="B6" i="5"/>
  <c r="H3" i="5"/>
  <c r="G3" i="5"/>
  <c r="G7" i="5" s="1"/>
  <c r="F3" i="5"/>
  <c r="F6" i="5" s="1"/>
  <c r="N9" i="4"/>
  <c r="B9" i="4"/>
  <c r="B8" i="4"/>
  <c r="B7" i="4"/>
  <c r="B6" i="4"/>
  <c r="B5" i="4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<sst xmlns="http://schemas.openxmlformats.org/spreadsheetml/2006/main" count="1089" uniqueCount="419">
  <si>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</si>
  <si>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</si>
  <si>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</si>
  <si>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</si>
  <si>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</si>
  <si>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</si>
  <si>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Non-linear 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</si>
  <si>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</si>
  <si>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</si>
  <si>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</si>
  <si>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</si>
  <si>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</si>
  <si>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</si>
  <si>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</si>
  <si>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</si>
  <si>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</si>
  <si>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</si>
  <si>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</si>
  <si>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</si>
  <si>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</si>
  <si>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Selfweight</t>
  </si>
  <si>
    <t>accidental</t>
  </si>
  <si>
    <t xml:space="preserve">I_CN_ACCIDENTAL  </t>
  </si>
  <si>
    <t>Cable dead load</t>
  </si>
  <si>
    <t>seismic</t>
  </si>
  <si>
    <t xml:space="preserve">I_CN_SEISMIC     </t>
  </si>
  <si>
    <t>Anode pallets</t>
  </si>
  <si>
    <t>Deployed anodes</t>
  </si>
  <si>
    <t>static linear</t>
  </si>
  <si>
    <t>HV cable support structure</t>
  </si>
  <si>
    <t>buckling</t>
  </si>
  <si>
    <t>Distributed live load A</t>
  </si>
  <si>
    <t>auxillary linear</t>
  </si>
  <si>
    <t>Distributed live load B</t>
  </si>
  <si>
    <t>Distributed live load A+B</t>
  </si>
  <si>
    <t>static non-linear</t>
  </si>
  <si>
    <t>Live point load pos 3</t>
  </si>
  <si>
    <t>Live point load pos 4</t>
  </si>
  <si>
    <t>Cable lashing point x</t>
  </si>
  <si>
    <t>Cable lashing point 45-</t>
  </si>
  <si>
    <t>Cable lashing point 45+</t>
  </si>
  <si>
    <t>Snagging load 1 x-</t>
  </si>
  <si>
    <t>Snagging load 1 45-</t>
  </si>
  <si>
    <t>Snagging load 1 y+</t>
  </si>
  <si>
    <t>Snagging load 1 45+</t>
  </si>
  <si>
    <t>Snagging load 1 x+</t>
  </si>
  <si>
    <t>Snagging load 2 x-</t>
  </si>
  <si>
    <t>Snagging load 2 45-</t>
  </si>
  <si>
    <t>Snagging load 2 y+</t>
  </si>
  <si>
    <t>Snagging load 2 45+</t>
  </si>
  <si>
    <t>Snagging load 2 x+</t>
  </si>
  <si>
    <t>Dogleg HOP fall z</t>
  </si>
  <si>
    <t>Dogleg HOP fall x</t>
  </si>
  <si>
    <t>Dogleg HOP fall y</t>
  </si>
  <si>
    <t>Transport z- objects</t>
  </si>
  <si>
    <t>Transport z- lifting cage</t>
  </si>
  <si>
    <t>Transport z- misc storage</t>
  </si>
  <si>
    <t>Transport z- pins and jacks</t>
  </si>
  <si>
    <t>Transport z- anode boxes</t>
  </si>
  <si>
    <t>Transport z- jacks pins plugs</t>
  </si>
  <si>
    <t>Transport z- hang offs</t>
  </si>
  <si>
    <t>Transport z- jibflex top</t>
  </si>
  <si>
    <t>Transport z- jibflex bot</t>
  </si>
  <si>
    <t>Transport z- tensioner tool</t>
  </si>
  <si>
    <t>Transport z- tensioner power pack</t>
  </si>
  <si>
    <t>Transport x+ objects</t>
  </si>
  <si>
    <t>Transport x+ lifting cage</t>
  </si>
  <si>
    <t>Transport x+ misc storage</t>
  </si>
  <si>
    <t>Transport x+ pins and jacks</t>
  </si>
  <si>
    <t>Transport x+ anode boxes</t>
  </si>
  <si>
    <t>Transport x+ jacks pins plugs</t>
  </si>
  <si>
    <t>Transport x+ hang offs</t>
  </si>
  <si>
    <t>Transport x+ jibflex top</t>
  </si>
  <si>
    <t>Transport x+ jibflex bot</t>
  </si>
  <si>
    <t>Transport x+ tensioner tool</t>
  </si>
  <si>
    <t>Transport x+ tensioner power pack</t>
  </si>
  <si>
    <t>Transport x- objects</t>
  </si>
  <si>
    <t>Transport x- lifting cage</t>
  </si>
  <si>
    <t>Transport x- misc storage</t>
  </si>
  <si>
    <t>Transport x- pins and jacks</t>
  </si>
  <si>
    <t>Transport x- anode boxes</t>
  </si>
  <si>
    <t>Transport x- jacks pins plugs</t>
  </si>
  <si>
    <t>Transport x- hang offs</t>
  </si>
  <si>
    <t>Transport x- jibflex top</t>
  </si>
  <si>
    <t>Transport x- jibflex bot</t>
  </si>
  <si>
    <t>Transport x- tensioner tool</t>
  </si>
  <si>
    <t>Transport x- tensioner power pack</t>
  </si>
  <si>
    <t>Transport y+ objects</t>
  </si>
  <si>
    <t>Transport y+ lifting cage</t>
  </si>
  <si>
    <t>Transport y+ misc storage</t>
  </si>
  <si>
    <t>Transport y+ pins and jacks</t>
  </si>
  <si>
    <t>Transport y+ anode boxes</t>
  </si>
  <si>
    <t>Transport y+ jacks pins plugs</t>
  </si>
  <si>
    <t>Transport y+ hang offs</t>
  </si>
  <si>
    <t>Transport y+ jibflex top</t>
  </si>
  <si>
    <t>Transport y+ jibflex bot</t>
  </si>
  <si>
    <t>Transport y+ tensioner tool</t>
  </si>
  <si>
    <t>Transport y+ tensioner power pack</t>
  </si>
  <si>
    <t>Transport y- objects</t>
  </si>
  <si>
    <t>Transport y- lifting cage</t>
  </si>
  <si>
    <t>Transport y- misc storage</t>
  </si>
  <si>
    <t>Transport y- pins and jacks</t>
  </si>
  <si>
    <t>Transport y- anode boxes</t>
  </si>
  <si>
    <t>Transport y- jacks pins plugs</t>
  </si>
  <si>
    <t>Transport y- hang offs</t>
  </si>
  <si>
    <t>Transport y- jibflex top</t>
  </si>
  <si>
    <t>Transport y- jibflex bot</t>
  </si>
  <si>
    <t>Transport y- tensioner tool</t>
  </si>
  <si>
    <t>Transport y- tensioner power pack</t>
  </si>
  <si>
    <t>Set down accelerations z- objects</t>
  </si>
  <si>
    <t>Set down accelerations z- lifting cage</t>
  </si>
  <si>
    <t>Set down accelerations z- misc storage</t>
  </si>
  <si>
    <t>Set down accelerations z- pins and jacks</t>
  </si>
  <si>
    <t>Set down accelerations z- anode boxes</t>
  </si>
  <si>
    <t>Set down accelerations z- jacks pins plugs</t>
  </si>
  <si>
    <t>Set down accelerations z- hang offs</t>
  </si>
  <si>
    <t>Set down accelerations z- jibflex top</t>
  </si>
  <si>
    <t>Set down accelerations z- jibflex bot</t>
  </si>
  <si>
    <t>Set down accelerations z- tensioner tool</t>
  </si>
  <si>
    <t>Set down accelerations z- tensioner power pack</t>
  </si>
  <si>
    <t>Horizontal position gravity x+ objects</t>
  </si>
  <si>
    <t>Horizontal position gravity x- objects</t>
  </si>
  <si>
    <t>Horizontal position gravity y+ objects</t>
  </si>
  <si>
    <t>Horizontal position gravity y- objects</t>
  </si>
  <si>
    <t>JibFlex 0 deg top</t>
  </si>
  <si>
    <t>JibFlex 0 deg bot</t>
  </si>
  <si>
    <t>JibFlex 45 deg top</t>
  </si>
  <si>
    <t>JibFLex 45 deg bot</t>
  </si>
  <si>
    <t>JibFlex 90 deg top</t>
  </si>
  <si>
    <t>JibFlex 90 deg bot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</si>
  <si>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</si>
  <si>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</si>
  <si>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</si>
  <si>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</si>
  <si>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</si>
  <si>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</si>
  <si>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</si>
  <si>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</si>
  <si>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</si>
  <si>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</si>
  <si>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</si>
  <si>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</si>
  <si>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</si>
  <si>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</si>
  <si>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</si>
  <si>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</si>
  <si>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</si>
  <si>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</si>
  <si>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</si>
  <si>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</si>
  <si>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</si>
  <si>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</si>
  <si>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</si>
  <si>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(FE) uniform</t>
  </si>
  <si>
    <t>216, 217</t>
  </si>
  <si>
    <t>global</t>
  </si>
  <si>
    <t>114, 115</t>
  </si>
  <si>
    <t>nodal force</t>
  </si>
  <si>
    <t>1, 34</t>
  </si>
  <si>
    <t>43, 44</t>
  </si>
  <si>
    <t>200, 226, 223, 201</t>
  </si>
  <si>
    <t>CAT_F</t>
  </si>
  <si>
    <t>304, 111, 112, 114, 115, 116, 117, 118, 120, 121, 123, 124, 126, 308</t>
  </si>
  <si>
    <t>304, 111, 112, 114, 115, 116, 117, 118, 120, 121, 200, 226, 223, 123, 124, 201, 126, 308</t>
  </si>
  <si>
    <t>302</t>
  </si>
  <si>
    <t>303</t>
  </si>
  <si>
    <t>103</t>
  </si>
  <si>
    <t>216</t>
  </si>
  <si>
    <t>217</t>
  </si>
  <si>
    <t>27</t>
  </si>
  <si>
    <t>Body forces</t>
  </si>
  <si>
    <t>all</t>
  </si>
  <si>
    <t>absolute</t>
  </si>
  <si>
    <t>objects</t>
  </si>
  <si>
    <t>304</t>
  </si>
  <si>
    <t>112</t>
  </si>
  <si>
    <t>111</t>
  </si>
  <si>
    <t>117, 118</t>
  </si>
  <si>
    <t>120</t>
  </si>
  <si>
    <t>95</t>
  </si>
  <si>
    <t>96</t>
  </si>
  <si>
    <t>305, 306</t>
  </si>
  <si>
    <t>116, 307</t>
  </si>
  <si>
    <t>Case / Comb</t>
  </si>
  <si>
    <t>Combinations</t>
  </si>
  <si>
    <t>Self-weight</t>
  </si>
  <si>
    <t>Grating self-weight</t>
  </si>
  <si>
    <t>Number</t>
  </si>
  <si>
    <t>Name</t>
  </si>
  <si>
    <t>Type</t>
  </si>
  <si>
    <t>-</t>
  </si>
  <si>
    <t>ULS:Dead load</t>
  </si>
  <si>
    <t>ULS</t>
  </si>
  <si>
    <t>ULS:Live load A + Stored anodes</t>
  </si>
  <si>
    <t>ULS:Live load A + Deployed anodes</t>
  </si>
  <si>
    <t>ULS:Live load B + Stored anodes</t>
  </si>
  <si>
    <t>ULS:Live load B + Deployed anodes</t>
  </si>
  <si>
    <t>ULS:Live load A+ B + Stored anodes</t>
  </si>
  <si>
    <t>ULS:Live load A+ B + Deployed anodes</t>
  </si>
  <si>
    <t>ULS:Live point load 1 + Deployed anodes</t>
  </si>
  <si>
    <t>ULS:Live point load 2 + Deployed anodes</t>
  </si>
  <si>
    <t>ULS:Live point load 3 + Deployed anodes</t>
  </si>
  <si>
    <t>ULS:Live point load 4 + Deployed anodes</t>
  </si>
  <si>
    <t>ULS:Cable lashing point x + Stored</t>
  </si>
  <si>
    <t>ULS:Cable lashing point 45+ + Stored</t>
  </si>
  <si>
    <t>ULS:Cable lashing point 45- + Stored</t>
  </si>
  <si>
    <t>ULS:JibFlex 0 + Live load B</t>
  </si>
  <si>
    <t>ULS:JibFlex 45 + Live load B</t>
  </si>
  <si>
    <t>ULS:JibFlex 90 + Live load B</t>
  </si>
  <si>
    <t>ALS:Snagging 1 x-</t>
  </si>
  <si>
    <t>ALS</t>
  </si>
  <si>
    <t>ALS:Snagging 1 45-</t>
  </si>
  <si>
    <t>ALS:Snagging 1 y+</t>
  </si>
  <si>
    <t>ALS:Snagging 1 45+</t>
  </si>
  <si>
    <t>ALS:Snagging 1 x+</t>
  </si>
  <si>
    <t>ALS:Snagging 2 x-</t>
  </si>
  <si>
    <t>ALS:Snagging 2 45-</t>
  </si>
  <si>
    <t>ALS:Snagging 2 y+</t>
  </si>
  <si>
    <t>ALS:Snagging 2 45+</t>
  </si>
  <si>
    <t>ALS:Snagging 2 x+</t>
  </si>
  <si>
    <t>ALS:Dogleg HOP fall z</t>
  </si>
  <si>
    <t>ALS:Dogleg HOP fall x</t>
  </si>
  <si>
    <t>ALS:Dogleg HOP fall y</t>
  </si>
  <si>
    <t>ULS:Transport z- x+</t>
  </si>
  <si>
    <t>ULS:Transport z- x-</t>
  </si>
  <si>
    <t>ULS:Transport z- y+</t>
  </si>
  <si>
    <t>ULS:Transport z- y-</t>
  </si>
  <si>
    <t>ULS:Set down accelerations</t>
  </si>
  <si>
    <t>ULS:Horizontal position gravity x+</t>
  </si>
  <si>
    <t>ULS:Horizontal position gravity x-</t>
  </si>
  <si>
    <t>ULS:Horizontal position gravity y+</t>
  </si>
  <si>
    <t>ULS:Horizontal position gravity y-</t>
  </si>
  <si>
    <t>SLS:Live load A + Stored anodes</t>
  </si>
  <si>
    <t>SLS</t>
  </si>
  <si>
    <t>SLS:Live load A + Deployed anodes</t>
  </si>
  <si>
    <t>SLS:Live load B + Stored anodes</t>
  </si>
  <si>
    <t>SLS:Live load B + Deployed anodes</t>
  </si>
  <si>
    <t>SLS:Live load A+ B + Stored anodes</t>
  </si>
  <si>
    <t>SLS:Live load A+ B + Deployed anodes</t>
  </si>
  <si>
    <t>SLS:Live point load 1 + Deployed anodes</t>
  </si>
  <si>
    <t>SLS:Live point load 2 + Deployed anodes</t>
  </si>
  <si>
    <t>SLS:Live point load 3 + Deployed anodes</t>
  </si>
  <si>
    <t>SLS:Live point load 4 + Deployed anodes</t>
  </si>
  <si>
    <t>SLS:JibFlex 0 + Live load B</t>
  </si>
  <si>
    <t>SLS:JibFlex 45 + Live load B</t>
  </si>
  <si>
    <t>SLS:JibFlex 90 + Live load B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</si>
  <si>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</si>
  <si>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</si>
  <si>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</si>
  <si>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</si>
  <si>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</si>
  <si>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</si>
  <si>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</si>
  <si>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</si>
  <si>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</si>
  <si>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</si>
  <si>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</si>
  <si>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</si>
  <si>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</si>
  <si>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</si>
  <si>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</si>
  <si>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</si>
  <si>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</si>
  <si>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</si>
  <si>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</si>
  <si>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</si>
  <si>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</si>
  <si>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</si>
  <si>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</si>
  <si>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</si>
  <si>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</si>
  <si>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</si>
  <si>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</si>
  <si>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</si>
  <si>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</si>
  <si>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</si>
  <si>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</si>
  <si>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</si>
  <si>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</si>
  <si>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</si>
  <si>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</si>
  <si>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</si>
  <si>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</si>
  <si>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</si>
  <si>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</si>
  <si>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</si>
  <si>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</si>
  <si>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</si>
  <si>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</si>
  <si>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</si>
  <si>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</si>
  <si>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</si>
  <si>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</si>
  <si>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</si>
  <si>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</si>
  <si>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</si>
  <si>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</si>
  <si>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</si>
  <si>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</si>
  <si>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</si>
  <si>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</si>
  <si>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</si>
  <si>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</si>
  <si>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</si>
  <si>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</si>
  <si>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</si>
  <si>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</si>
  <si>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</si>
  <si>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</si>
  <si>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</si>
  <si>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</si>
  <si>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</si>
  <si>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</si>
  <si>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</si>
  <si>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</si>
  <si>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</si>
  <si>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</si>
  <si>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</si>
  <si>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</si>
  <si>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 xml:space="preserve"> 2000 2001 2004 2009</t>
  </si>
  <si>
    <t>Misc info</t>
  </si>
  <si>
    <t>LaTeX Code Dump</t>
  </si>
  <si>
    <t>Figures LaTeX code</t>
  </si>
  <si>
    <t>Table type</t>
  </si>
  <si>
    <t>Point forces and moment / member forces</t>
  </si>
  <si>
    <t>(FE) Uniform loads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</si>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</sst>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6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3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4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49" fontId="3" fillId="2" borderId="1" xfId="1" applyNumberFormat="1" applyFont="1" applyFill="1" applyBorder="1" applyAlignment="1">
      <alignment horizontal="center" vertical="center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wrapText="1"/>
    </xf>
    <xf numFmtId="0" fontId="13" fillId="2" borderId="11" xfId="1" applyFont="1" applyFill="1" applyBorder="1" applyAlignment="1">
      <alignment horizontal="center" vertical="center" wrapText="1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6" fillId="2" borderId="15" xfId="4" applyFont="1" applyFill="1" applyBorder="1" applyAlignment="1">
      <alignment horizontal="center"/>
    </xf>
    <xf numFmtId="0" fontId="4" fillId="2" borderId="0" xfId="1" applyFont="1" applyFill="1"/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699"/>
  </sheetPr>
  <dimension ref="A1:N177"/>
  <sheetViews>
    <sheetView topLeftCell="A25" workbookViewId="0">
      <selection activeCell="X14" sqref="X14"/>
    </sheetView>
  </sheetViews>
  <sheetFormatPr defaultRowHeight="12.75"/>
  <cols>
    <col min="1" max="1" width="13.140625" style="152" bestFit="1" customWidth="1"/>
    <col min="2" max="2" width="19.42578125" style="151" bestFit="1" customWidth="1"/>
    <col min="3" max="3" width="18.85546875" bestFit="1" customWidth="1"/>
    <col min="4" max="4" width="8.7109375" hidden="1" customWidth="1"/>
    <col min="5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6" t="s">
        <v>0</v>
      </c>
      <c r="B1" s="170" t="s">
        <v>1</v>
      </c>
      <c r="C1" s="167" t="s">
        <v>2</v>
      </c>
      <c r="E1" s="168" t="s">
        <v>3</v>
      </c>
      <c r="F1" s="169"/>
      <c r="G1" s="169"/>
      <c r="H1" s="169"/>
      <c r="I1" s="169"/>
      <c r="L1" s="146" t="s">
        <v>4</v>
      </c>
    </row>
    <row r="2" spans="1:13" ht="12.95" customHeight="1">
      <c r="A2" s="164"/>
      <c r="B2" s="164"/>
      <c r="C2" s="164"/>
      <c r="E2" s="163" t="s">
        <v>5</v>
      </c>
      <c r="F2" s="163" t="s">
        <v>6</v>
      </c>
      <c r="G2" s="163" t="s">
        <v>7</v>
      </c>
      <c r="H2" s="163" t="s">
        <v>8</v>
      </c>
      <c r="I2" s="163" t="s">
        <v>9</v>
      </c>
      <c r="K2" s="146" t="s">
        <v>10</v>
      </c>
      <c r="L2">
        <v>0</v>
      </c>
      <c r="M2" t="s">
        <v>11</v>
      </c>
    </row>
    <row r="3" spans="1:13">
      <c r="A3" s="164"/>
      <c r="B3" s="164"/>
      <c r="C3" s="164"/>
      <c r="E3" s="164"/>
      <c r="F3" s="164"/>
      <c r="G3" s="164"/>
      <c r="H3" s="164"/>
      <c r="I3" s="164"/>
      <c r="K3" s="146" t="s">
        <v>12</v>
      </c>
      <c r="L3">
        <v>1</v>
      </c>
      <c r="M3" t="s">
        <v>13</v>
      </c>
    </row>
    <row r="4" spans="1:13">
      <c r="A4" s="164"/>
      <c r="B4" s="164"/>
      <c r="C4" s="164"/>
      <c r="E4" s="164"/>
      <c r="F4" s="164"/>
      <c r="G4" s="164"/>
      <c r="H4" s="164"/>
      <c r="I4" s="164"/>
      <c r="K4" s="146" t="s">
        <v>14</v>
      </c>
      <c r="L4">
        <v>2</v>
      </c>
      <c r="M4" t="s">
        <v>15</v>
      </c>
    </row>
    <row r="5" spans="1:13">
      <c r="A5" s="164"/>
      <c r="B5" s="164"/>
      <c r="C5" s="164"/>
      <c r="E5" s="164"/>
      <c r="F5" s="164"/>
      <c r="G5" s="164"/>
      <c r="H5" s="164"/>
      <c r="I5" s="164"/>
      <c r="K5" s="146" t="s">
        <v>16</v>
      </c>
      <c r="L5">
        <v>3</v>
      </c>
      <c r="M5" t="s">
        <v>17</v>
      </c>
    </row>
    <row r="6" spans="1:13">
      <c r="A6" s="165"/>
      <c r="B6" s="165"/>
      <c r="C6" s="165"/>
      <c r="E6" s="165"/>
      <c r="F6" s="165"/>
      <c r="G6" s="165"/>
      <c r="H6" s="165"/>
      <c r="I6" s="165"/>
      <c r="K6" s="146" t="s">
        <v>18</v>
      </c>
      <c r="L6">
        <v>4</v>
      </c>
      <c r="M6" t="s">
        <v>19</v>
      </c>
    </row>
    <row r="7" spans="1:13">
      <c r="A7" s="150">
        <v>1</v>
      </c>
      <c r="B7" s="149" t="s">
        <v>20</v>
      </c>
      <c r="C7" s="66" t="s">
        <v>10</v>
      </c>
      <c r="D7">
        <f t="shared" ref="D7:D38" si="0">VLOOKUP(C7,$K$2:$L$8,2,FALSE)</f>
        <v>0</v>
      </c>
      <c r="E7" s="66">
        <v>0</v>
      </c>
      <c r="F7" s="147">
        <v>1</v>
      </c>
      <c r="G7" s="66">
        <v>0</v>
      </c>
      <c r="H7" s="148">
        <v>0</v>
      </c>
      <c r="I7" s="66">
        <v>0</v>
      </c>
      <c r="K7" s="146" t="s">
        <v>21</v>
      </c>
      <c r="L7">
        <v>5</v>
      </c>
      <c r="M7" t="s">
        <v>22</v>
      </c>
    </row>
    <row r="8" spans="1:13">
      <c r="A8" s="150">
        <v>100</v>
      </c>
      <c r="B8" s="149" t="s">
        <v>23</v>
      </c>
      <c r="C8" s="66" t="s">
        <v>10</v>
      </c>
      <c r="D8">
        <f t="shared" si="0"/>
        <v>0</v>
      </c>
      <c r="E8" s="66">
        <v>0</v>
      </c>
      <c r="F8" s="148">
        <v>1</v>
      </c>
      <c r="G8" s="66">
        <v>0</v>
      </c>
      <c r="H8" s="148">
        <v>0</v>
      </c>
      <c r="I8" s="66">
        <v>0</v>
      </c>
      <c r="K8" s="146" t="s">
        <v>24</v>
      </c>
      <c r="L8">
        <v>6</v>
      </c>
      <c r="M8" t="s">
        <v>25</v>
      </c>
    </row>
    <row r="9" spans="1:13">
      <c r="A9" s="150">
        <v>101</v>
      </c>
      <c r="B9" s="149" t="s">
        <v>26</v>
      </c>
      <c r="C9" s="66" t="s">
        <v>10</v>
      </c>
      <c r="D9">
        <f t="shared" si="0"/>
        <v>0</v>
      </c>
      <c r="E9" s="66">
        <v>0</v>
      </c>
      <c r="F9" s="148">
        <v>1</v>
      </c>
      <c r="G9" s="66">
        <v>0</v>
      </c>
      <c r="H9" s="148">
        <v>0</v>
      </c>
      <c r="I9" s="66">
        <v>0</v>
      </c>
    </row>
    <row r="10" spans="1:13">
      <c r="A10" s="150">
        <v>102</v>
      </c>
      <c r="B10" s="149" t="s">
        <v>27</v>
      </c>
      <c r="C10" s="66" t="s">
        <v>10</v>
      </c>
      <c r="D10">
        <f t="shared" si="0"/>
        <v>0</v>
      </c>
      <c r="E10" s="66">
        <v>0</v>
      </c>
      <c r="F10" s="148">
        <v>1</v>
      </c>
      <c r="G10" s="66">
        <v>0</v>
      </c>
      <c r="H10" s="148">
        <v>0</v>
      </c>
      <c r="I10" s="66">
        <v>0</v>
      </c>
      <c r="K10" t="s">
        <v>28</v>
      </c>
      <c r="L10">
        <v>1</v>
      </c>
    </row>
    <row r="11" spans="1:13">
      <c r="A11" s="150">
        <v>104</v>
      </c>
      <c r="B11" s="149" t="s">
        <v>29</v>
      </c>
      <c r="C11" s="66" t="s">
        <v>10</v>
      </c>
      <c r="D11">
        <f t="shared" si="0"/>
        <v>0</v>
      </c>
      <c r="E11" s="66">
        <v>0</v>
      </c>
      <c r="F11" s="148">
        <v>1</v>
      </c>
      <c r="G11" s="66">
        <v>0</v>
      </c>
      <c r="H11" s="148">
        <v>0</v>
      </c>
      <c r="I11" s="66">
        <v>0</v>
      </c>
      <c r="K11" t="s">
        <v>30</v>
      </c>
      <c r="L11">
        <v>4</v>
      </c>
    </row>
    <row r="12" spans="1:13">
      <c r="A12" s="150">
        <v>200</v>
      </c>
      <c r="B12" s="149" t="s">
        <v>31</v>
      </c>
      <c r="C12" s="66" t="s">
        <v>10</v>
      </c>
      <c r="D12">
        <f t="shared" si="0"/>
        <v>0</v>
      </c>
      <c r="E12" s="66">
        <v>0</v>
      </c>
      <c r="F12" s="148">
        <v>1</v>
      </c>
      <c r="G12" s="66">
        <v>0</v>
      </c>
      <c r="H12" s="148">
        <v>0</v>
      </c>
      <c r="I12" s="66">
        <v>0</v>
      </c>
      <c r="K12" t="s">
        <v>32</v>
      </c>
      <c r="L12">
        <v>5</v>
      </c>
    </row>
    <row r="13" spans="1:13">
      <c r="A13" s="150">
        <v>201</v>
      </c>
      <c r="B13" s="149" t="s">
        <v>33</v>
      </c>
      <c r="C13" s="66" t="s">
        <v>10</v>
      </c>
      <c r="D13">
        <f t="shared" si="0"/>
        <v>0</v>
      </c>
      <c r="E13" s="66">
        <v>0</v>
      </c>
      <c r="F13" s="148">
        <v>1</v>
      </c>
      <c r="G13" s="66">
        <v>0</v>
      </c>
      <c r="H13" s="148">
        <v>0</v>
      </c>
      <c r="I13" s="66">
        <v>0</v>
      </c>
      <c r="K13" t="s">
        <v>32</v>
      </c>
      <c r="L13">
        <v>5</v>
      </c>
    </row>
    <row r="14" spans="1:13">
      <c r="A14" s="150">
        <v>202</v>
      </c>
      <c r="B14" s="149" t="s">
        <v>34</v>
      </c>
      <c r="C14" s="66" t="s">
        <v>10</v>
      </c>
      <c r="D14">
        <f t="shared" si="0"/>
        <v>0</v>
      </c>
      <c r="E14" s="66">
        <v>0</v>
      </c>
      <c r="F14" s="148">
        <v>1</v>
      </c>
      <c r="G14" s="66">
        <v>0</v>
      </c>
      <c r="H14" s="148">
        <v>0</v>
      </c>
      <c r="I14" s="66">
        <v>0</v>
      </c>
      <c r="K14" t="s">
        <v>35</v>
      </c>
      <c r="L14">
        <v>2</v>
      </c>
    </row>
    <row r="15" spans="1:13">
      <c r="A15" s="150">
        <v>205</v>
      </c>
      <c r="B15" s="149" t="s">
        <v>36</v>
      </c>
      <c r="C15" s="66" t="s">
        <v>10</v>
      </c>
      <c r="D15">
        <f t="shared" si="0"/>
        <v>0</v>
      </c>
      <c r="E15" s="66">
        <v>0</v>
      </c>
      <c r="F15" s="148">
        <v>1</v>
      </c>
      <c r="G15" s="66">
        <v>0</v>
      </c>
      <c r="H15" s="148">
        <v>0</v>
      </c>
      <c r="I15" s="66">
        <v>0</v>
      </c>
      <c r="K15" t="s">
        <v>35</v>
      </c>
      <c r="L15">
        <v>2</v>
      </c>
    </row>
    <row r="16" spans="1:13">
      <c r="A16" s="150">
        <v>206</v>
      </c>
      <c r="B16" s="149" t="s">
        <v>37</v>
      </c>
      <c r="C16" s="66" t="s">
        <v>10</v>
      </c>
      <c r="D16">
        <f t="shared" si="0"/>
        <v>0</v>
      </c>
      <c r="E16" s="66">
        <v>0</v>
      </c>
      <c r="F16" s="148">
        <v>1</v>
      </c>
      <c r="G16" s="66">
        <v>0</v>
      </c>
      <c r="H16" s="148">
        <v>0</v>
      </c>
      <c r="I16" s="66">
        <v>0</v>
      </c>
    </row>
    <row r="17" spans="1:12">
      <c r="A17" s="150">
        <v>220</v>
      </c>
      <c r="B17" s="149" t="s">
        <v>38</v>
      </c>
      <c r="C17" s="66" t="s">
        <v>10</v>
      </c>
      <c r="D17">
        <f t="shared" si="0"/>
        <v>0</v>
      </c>
      <c r="E17" s="66">
        <v>0</v>
      </c>
      <c r="F17" s="148">
        <v>1</v>
      </c>
      <c r="G17" s="66">
        <v>0</v>
      </c>
      <c r="H17" s="148">
        <v>0</v>
      </c>
      <c r="I17" s="66">
        <v>0</v>
      </c>
      <c r="K17" t="s">
        <v>35</v>
      </c>
      <c r="L17">
        <v>2</v>
      </c>
    </row>
    <row r="18" spans="1:12">
      <c r="A18" s="150">
        <v>221</v>
      </c>
      <c r="B18" s="149" t="s">
        <v>39</v>
      </c>
      <c r="C18" s="66" t="s">
        <v>10</v>
      </c>
      <c r="D18">
        <f t="shared" si="0"/>
        <v>0</v>
      </c>
      <c r="E18" s="66">
        <v>0</v>
      </c>
      <c r="F18" s="148">
        <v>1</v>
      </c>
      <c r="G18" s="66">
        <v>0</v>
      </c>
      <c r="H18" s="148">
        <v>0</v>
      </c>
      <c r="I18" s="66">
        <v>0</v>
      </c>
    </row>
    <row r="19" spans="1:12">
      <c r="A19" s="150">
        <v>222</v>
      </c>
      <c r="B19" s="149" t="s">
        <v>40</v>
      </c>
      <c r="C19" s="66" t="s">
        <v>10</v>
      </c>
      <c r="D19">
        <f t="shared" si="0"/>
        <v>0</v>
      </c>
      <c r="E19" s="66">
        <v>0</v>
      </c>
      <c r="F19" s="148">
        <v>1</v>
      </c>
      <c r="G19" s="66">
        <v>0</v>
      </c>
      <c r="H19" s="148">
        <v>0</v>
      </c>
      <c r="I19" s="66">
        <v>0</v>
      </c>
    </row>
    <row r="20" spans="1:12">
      <c r="A20" s="150">
        <v>300</v>
      </c>
      <c r="B20" s="149" t="s">
        <v>41</v>
      </c>
      <c r="C20" s="66" t="s">
        <v>21</v>
      </c>
      <c r="D20">
        <f t="shared" si="0"/>
        <v>5</v>
      </c>
      <c r="E20" s="66">
        <v>0</v>
      </c>
      <c r="F20" s="148">
        <v>1</v>
      </c>
      <c r="G20" s="66">
        <v>0</v>
      </c>
      <c r="H20" s="148">
        <v>0</v>
      </c>
      <c r="I20" s="66">
        <v>0</v>
      </c>
    </row>
    <row r="21" spans="1:12">
      <c r="A21" s="150">
        <v>301</v>
      </c>
      <c r="B21" s="149" t="s">
        <v>42</v>
      </c>
      <c r="C21" s="66" t="s">
        <v>21</v>
      </c>
      <c r="D21">
        <f t="shared" si="0"/>
        <v>5</v>
      </c>
      <c r="E21" s="66">
        <v>0</v>
      </c>
      <c r="F21" s="148">
        <v>1</v>
      </c>
      <c r="G21" s="66">
        <v>0</v>
      </c>
      <c r="H21" s="148">
        <v>0</v>
      </c>
      <c r="I21" s="66">
        <v>0</v>
      </c>
    </row>
    <row r="22" spans="1:12">
      <c r="A22" s="150">
        <v>302</v>
      </c>
      <c r="B22" s="149" t="s">
        <v>43</v>
      </c>
      <c r="C22" s="66" t="s">
        <v>21</v>
      </c>
      <c r="D22">
        <f t="shared" si="0"/>
        <v>5</v>
      </c>
      <c r="E22" s="66">
        <v>0</v>
      </c>
      <c r="F22" s="148">
        <v>1</v>
      </c>
      <c r="G22" s="66">
        <v>0</v>
      </c>
      <c r="H22" s="148">
        <v>0</v>
      </c>
      <c r="I22" s="66">
        <v>0</v>
      </c>
    </row>
    <row r="23" spans="1:12">
      <c r="A23" s="150">
        <v>303</v>
      </c>
      <c r="B23" s="149" t="s">
        <v>44</v>
      </c>
      <c r="C23" s="66" t="s">
        <v>21</v>
      </c>
      <c r="D23">
        <f t="shared" si="0"/>
        <v>5</v>
      </c>
      <c r="E23" s="66">
        <v>0</v>
      </c>
      <c r="F23" s="148">
        <v>1</v>
      </c>
      <c r="G23" s="66">
        <v>0</v>
      </c>
      <c r="H23" s="148">
        <v>0</v>
      </c>
      <c r="I23" s="66">
        <v>0</v>
      </c>
    </row>
    <row r="24" spans="1:12">
      <c r="A24" s="150">
        <v>304</v>
      </c>
      <c r="B24" s="149" t="s">
        <v>45</v>
      </c>
      <c r="C24" s="66" t="s">
        <v>21</v>
      </c>
      <c r="D24">
        <f t="shared" si="0"/>
        <v>5</v>
      </c>
      <c r="E24" s="66">
        <v>0</v>
      </c>
      <c r="F24" s="148">
        <v>1</v>
      </c>
      <c r="G24" s="66">
        <v>0</v>
      </c>
      <c r="H24" s="148">
        <v>0</v>
      </c>
      <c r="I24" s="66">
        <v>0</v>
      </c>
    </row>
    <row r="25" spans="1:12">
      <c r="A25" s="150">
        <v>305</v>
      </c>
      <c r="B25" s="149" t="s">
        <v>46</v>
      </c>
      <c r="C25" s="66" t="s">
        <v>21</v>
      </c>
      <c r="D25">
        <f t="shared" si="0"/>
        <v>5</v>
      </c>
      <c r="E25" s="66">
        <v>0</v>
      </c>
      <c r="F25" s="148">
        <v>1</v>
      </c>
      <c r="G25" s="66">
        <v>0</v>
      </c>
      <c r="H25" s="148">
        <v>0</v>
      </c>
      <c r="I25" s="66">
        <v>0</v>
      </c>
    </row>
    <row r="26" spans="1:12">
      <c r="A26" s="150">
        <v>306</v>
      </c>
      <c r="B26" s="149" t="s">
        <v>47</v>
      </c>
      <c r="C26" s="66" t="s">
        <v>21</v>
      </c>
      <c r="D26">
        <f t="shared" si="0"/>
        <v>5</v>
      </c>
      <c r="E26" s="66">
        <v>0</v>
      </c>
      <c r="F26" s="148">
        <v>1</v>
      </c>
      <c r="G26" s="66">
        <v>0</v>
      </c>
      <c r="H26" s="148">
        <v>0</v>
      </c>
      <c r="I26" s="66">
        <v>0</v>
      </c>
    </row>
    <row r="27" spans="1:12">
      <c r="A27" s="150">
        <v>307</v>
      </c>
      <c r="B27" s="149" t="s">
        <v>48</v>
      </c>
      <c r="C27" s="66" t="s">
        <v>21</v>
      </c>
      <c r="D27">
        <f t="shared" si="0"/>
        <v>5</v>
      </c>
      <c r="E27" s="66">
        <v>0</v>
      </c>
      <c r="F27" s="148">
        <v>1</v>
      </c>
      <c r="G27" s="66">
        <v>0</v>
      </c>
      <c r="H27" s="148">
        <v>0</v>
      </c>
      <c r="I27" s="66">
        <v>0</v>
      </c>
    </row>
    <row r="28" spans="1:12">
      <c r="A28" s="150">
        <v>308</v>
      </c>
      <c r="B28" s="149" t="s">
        <v>49</v>
      </c>
      <c r="C28" s="66" t="s">
        <v>21</v>
      </c>
      <c r="D28">
        <f t="shared" si="0"/>
        <v>5</v>
      </c>
      <c r="E28" s="66">
        <v>0</v>
      </c>
      <c r="F28" s="148">
        <v>1</v>
      </c>
      <c r="G28" s="66">
        <v>0</v>
      </c>
      <c r="H28" s="148">
        <v>0</v>
      </c>
      <c r="I28" s="66">
        <v>0</v>
      </c>
    </row>
    <row r="29" spans="1:12">
      <c r="A29" s="150">
        <v>309</v>
      </c>
      <c r="B29" s="149" t="s">
        <v>50</v>
      </c>
      <c r="C29" s="66" t="s">
        <v>21</v>
      </c>
      <c r="D29">
        <f t="shared" si="0"/>
        <v>5</v>
      </c>
      <c r="E29" s="66">
        <v>0</v>
      </c>
      <c r="F29" s="148">
        <v>1</v>
      </c>
      <c r="G29" s="66">
        <v>0</v>
      </c>
      <c r="H29" s="148">
        <v>0</v>
      </c>
      <c r="I29" s="66">
        <v>0</v>
      </c>
    </row>
    <row r="30" spans="1:12">
      <c r="A30" s="150">
        <v>310</v>
      </c>
      <c r="B30" s="149" t="s">
        <v>51</v>
      </c>
      <c r="C30" s="66" t="s">
        <v>21</v>
      </c>
      <c r="D30">
        <f t="shared" si="0"/>
        <v>5</v>
      </c>
      <c r="E30" s="66">
        <v>0</v>
      </c>
      <c r="F30" s="148">
        <v>1</v>
      </c>
      <c r="G30" s="66">
        <v>0</v>
      </c>
      <c r="H30" s="148">
        <v>0</v>
      </c>
      <c r="I30" s="66">
        <v>0</v>
      </c>
    </row>
    <row r="31" spans="1:12">
      <c r="A31" s="150">
        <v>311</v>
      </c>
      <c r="B31" s="149" t="s">
        <v>52</v>
      </c>
      <c r="C31" s="66" t="s">
        <v>21</v>
      </c>
      <c r="D31">
        <f t="shared" si="0"/>
        <v>5</v>
      </c>
      <c r="E31" s="66">
        <v>0</v>
      </c>
      <c r="F31" s="148">
        <v>1</v>
      </c>
      <c r="G31" s="66">
        <v>0</v>
      </c>
      <c r="H31" s="148">
        <v>0</v>
      </c>
      <c r="I31" s="66">
        <v>0</v>
      </c>
    </row>
    <row r="32" spans="1:12">
      <c r="A32" s="150">
        <v>312</v>
      </c>
      <c r="B32" s="149" t="s">
        <v>53</v>
      </c>
      <c r="C32" s="66" t="s">
        <v>21</v>
      </c>
      <c r="D32">
        <f t="shared" si="0"/>
        <v>5</v>
      </c>
      <c r="E32" s="66">
        <v>0</v>
      </c>
      <c r="F32" s="148">
        <v>1</v>
      </c>
      <c r="G32" s="66">
        <v>0</v>
      </c>
      <c r="H32" s="148">
        <v>0</v>
      </c>
      <c r="I32" s="66">
        <v>0</v>
      </c>
    </row>
    <row r="33" spans="1:9">
      <c r="A33" s="150">
        <v>400</v>
      </c>
      <c r="B33" s="149" t="s">
        <v>54</v>
      </c>
      <c r="C33" s="66" t="s">
        <v>10</v>
      </c>
      <c r="D33">
        <f t="shared" si="0"/>
        <v>0</v>
      </c>
      <c r="E33" s="66">
        <v>0</v>
      </c>
      <c r="F33" s="148">
        <v>1</v>
      </c>
      <c r="G33" s="66">
        <v>0</v>
      </c>
      <c r="H33" s="148">
        <v>0</v>
      </c>
      <c r="I33" s="66">
        <v>0</v>
      </c>
    </row>
    <row r="34" spans="1:9">
      <c r="A34" s="150">
        <v>401</v>
      </c>
      <c r="B34" s="149" t="s">
        <v>55</v>
      </c>
      <c r="C34" s="66" t="s">
        <v>10</v>
      </c>
      <c r="D34">
        <f t="shared" si="0"/>
        <v>0</v>
      </c>
      <c r="E34" s="66">
        <v>0</v>
      </c>
      <c r="F34" s="148">
        <v>1</v>
      </c>
      <c r="G34" s="66">
        <v>0</v>
      </c>
      <c r="H34" s="148">
        <v>0</v>
      </c>
      <c r="I34" s="66">
        <v>0</v>
      </c>
    </row>
    <row r="35" spans="1:9">
      <c r="A35" s="150">
        <v>402</v>
      </c>
      <c r="B35" s="149" t="s">
        <v>56</v>
      </c>
      <c r="C35" s="66" t="s">
        <v>10</v>
      </c>
      <c r="D35">
        <f t="shared" si="0"/>
        <v>0</v>
      </c>
      <c r="E35" s="66">
        <v>0</v>
      </c>
      <c r="F35" s="148">
        <v>1</v>
      </c>
      <c r="G35" s="66">
        <v>0</v>
      </c>
      <c r="H35" s="148">
        <v>0</v>
      </c>
      <c r="I35" s="66">
        <v>0</v>
      </c>
    </row>
    <row r="36" spans="1:9">
      <c r="A36" s="150">
        <v>403</v>
      </c>
      <c r="B36" s="149" t="s">
        <v>57</v>
      </c>
      <c r="C36" s="66" t="s">
        <v>10</v>
      </c>
      <c r="D36">
        <f t="shared" si="0"/>
        <v>0</v>
      </c>
      <c r="E36" s="66">
        <v>0</v>
      </c>
      <c r="F36" s="148">
        <v>1</v>
      </c>
      <c r="G36" s="66">
        <v>0</v>
      </c>
      <c r="H36" s="148">
        <v>0</v>
      </c>
      <c r="I36" s="66">
        <v>0</v>
      </c>
    </row>
    <row r="37" spans="1:9">
      <c r="A37" s="150">
        <v>404</v>
      </c>
      <c r="B37" s="149" t="s">
        <v>58</v>
      </c>
      <c r="C37" s="66" t="s">
        <v>10</v>
      </c>
      <c r="D37">
        <f t="shared" si="0"/>
        <v>0</v>
      </c>
      <c r="E37" s="66">
        <v>0</v>
      </c>
      <c r="F37" s="148">
        <v>1</v>
      </c>
      <c r="G37" s="66">
        <v>0</v>
      </c>
      <c r="H37" s="148">
        <v>0</v>
      </c>
      <c r="I37" s="66">
        <v>0</v>
      </c>
    </row>
    <row r="38" spans="1:9">
      <c r="A38" s="150">
        <v>406</v>
      </c>
      <c r="B38" s="149" t="s">
        <v>59</v>
      </c>
      <c r="C38" s="66" t="s">
        <v>10</v>
      </c>
      <c r="D38">
        <f t="shared" si="0"/>
        <v>0</v>
      </c>
      <c r="E38" s="66">
        <v>0</v>
      </c>
      <c r="F38" s="148">
        <v>1</v>
      </c>
      <c r="G38" s="66">
        <v>0</v>
      </c>
      <c r="H38" s="148">
        <v>0</v>
      </c>
      <c r="I38" s="66">
        <v>0</v>
      </c>
    </row>
    <row r="39" spans="1:9">
      <c r="A39" s="150">
        <v>407</v>
      </c>
      <c r="B39" s="149" t="s">
        <v>60</v>
      </c>
      <c r="C39" s="66" t="s">
        <v>10</v>
      </c>
      <c r="D39">
        <f t="shared" ref="D39:D70" si="1">VLOOKUP(C39,$K$2:$L$8,2,FALSE)</f>
        <v>0</v>
      </c>
      <c r="E39" s="66">
        <v>0</v>
      </c>
      <c r="F39" s="148">
        <v>1</v>
      </c>
      <c r="G39" s="66">
        <v>0</v>
      </c>
      <c r="H39" s="148">
        <v>0</v>
      </c>
      <c r="I39" s="66">
        <v>0</v>
      </c>
    </row>
    <row r="40" spans="1:9">
      <c r="A40" s="150">
        <v>408</v>
      </c>
      <c r="B40" s="149" t="s">
        <v>61</v>
      </c>
      <c r="C40" s="66" t="s">
        <v>10</v>
      </c>
      <c r="D40">
        <f t="shared" si="1"/>
        <v>0</v>
      </c>
      <c r="E40" s="66">
        <v>0</v>
      </c>
      <c r="F40" s="148">
        <v>1</v>
      </c>
      <c r="G40" s="66">
        <v>0</v>
      </c>
      <c r="H40" s="148">
        <v>0</v>
      </c>
      <c r="I40" s="66">
        <v>0</v>
      </c>
    </row>
    <row r="41" spans="1:9">
      <c r="A41" s="150">
        <v>409</v>
      </c>
      <c r="B41" s="149" t="s">
        <v>62</v>
      </c>
      <c r="C41" s="66" t="s">
        <v>10</v>
      </c>
      <c r="D41">
        <f t="shared" si="1"/>
        <v>0</v>
      </c>
      <c r="E41" s="66">
        <v>0</v>
      </c>
      <c r="F41" s="148">
        <v>1</v>
      </c>
      <c r="G41" s="66">
        <v>0</v>
      </c>
      <c r="H41" s="148">
        <v>0</v>
      </c>
      <c r="I41" s="66">
        <v>0</v>
      </c>
    </row>
    <row r="42" spans="1:9">
      <c r="A42" s="150">
        <v>410</v>
      </c>
      <c r="B42" s="149" t="s">
        <v>63</v>
      </c>
      <c r="C42" s="66" t="s">
        <v>10</v>
      </c>
      <c r="D42">
        <f t="shared" si="1"/>
        <v>0</v>
      </c>
      <c r="E42" s="66">
        <v>0</v>
      </c>
      <c r="F42" s="148">
        <v>1</v>
      </c>
      <c r="G42" s="66">
        <v>0</v>
      </c>
      <c r="H42" s="148">
        <v>0</v>
      </c>
      <c r="I42" s="66">
        <v>0</v>
      </c>
    </row>
    <row r="43" spans="1:9">
      <c r="A43" s="150">
        <v>411</v>
      </c>
      <c r="B43" s="149" t="s">
        <v>64</v>
      </c>
      <c r="C43" s="66" t="s">
        <v>10</v>
      </c>
      <c r="D43">
        <f t="shared" si="1"/>
        <v>0</v>
      </c>
      <c r="E43" s="66">
        <v>0</v>
      </c>
      <c r="F43" s="148">
        <v>1</v>
      </c>
      <c r="G43" s="66">
        <v>0</v>
      </c>
      <c r="H43" s="148">
        <v>0</v>
      </c>
      <c r="I43" s="66">
        <v>0</v>
      </c>
    </row>
    <row r="44" spans="1:9">
      <c r="A44" s="150">
        <v>412</v>
      </c>
      <c r="B44" s="149" t="s">
        <v>65</v>
      </c>
      <c r="C44" s="66" t="s">
        <v>10</v>
      </c>
      <c r="D44">
        <f t="shared" si="1"/>
        <v>0</v>
      </c>
      <c r="E44" s="66">
        <v>0</v>
      </c>
      <c r="F44" s="148">
        <v>1</v>
      </c>
      <c r="G44" s="66">
        <v>0</v>
      </c>
      <c r="H44" s="148">
        <v>0</v>
      </c>
      <c r="I44" s="66">
        <v>0</v>
      </c>
    </row>
    <row r="45" spans="1:9">
      <c r="A45" s="150">
        <v>413</v>
      </c>
      <c r="B45" s="149" t="s">
        <v>65</v>
      </c>
      <c r="C45" s="66" t="s">
        <v>10</v>
      </c>
      <c r="D45">
        <f t="shared" si="1"/>
        <v>0</v>
      </c>
      <c r="E45" s="66">
        <v>0</v>
      </c>
      <c r="F45" s="148">
        <v>1</v>
      </c>
      <c r="G45" s="66">
        <v>0</v>
      </c>
      <c r="H45" s="148">
        <v>0</v>
      </c>
      <c r="I45" s="66">
        <v>0</v>
      </c>
    </row>
    <row r="46" spans="1:9">
      <c r="A46" s="150">
        <v>414</v>
      </c>
      <c r="B46" s="149" t="s">
        <v>66</v>
      </c>
      <c r="C46" s="66" t="s">
        <v>10</v>
      </c>
      <c r="D46">
        <f t="shared" si="1"/>
        <v>0</v>
      </c>
      <c r="E46" s="66">
        <v>0</v>
      </c>
      <c r="F46" s="148">
        <v>1</v>
      </c>
      <c r="G46" s="66">
        <v>0</v>
      </c>
      <c r="H46" s="148">
        <v>0</v>
      </c>
      <c r="I46" s="66">
        <v>0</v>
      </c>
    </row>
    <row r="47" spans="1:9">
      <c r="A47" s="150">
        <v>415</v>
      </c>
      <c r="B47" s="149" t="s">
        <v>67</v>
      </c>
      <c r="C47" s="66" t="s">
        <v>10</v>
      </c>
      <c r="D47">
        <f t="shared" si="1"/>
        <v>0</v>
      </c>
      <c r="E47" s="66">
        <v>0</v>
      </c>
      <c r="F47" s="148">
        <v>1</v>
      </c>
      <c r="G47" s="66">
        <v>0</v>
      </c>
      <c r="H47" s="148">
        <v>0</v>
      </c>
      <c r="I47" s="66">
        <v>0</v>
      </c>
    </row>
    <row r="48" spans="1:9">
      <c r="A48" s="150">
        <v>416</v>
      </c>
      <c r="B48" s="149" t="s">
        <v>68</v>
      </c>
      <c r="C48" s="66" t="s">
        <v>10</v>
      </c>
      <c r="D48">
        <f t="shared" si="1"/>
        <v>0</v>
      </c>
      <c r="E48" s="66">
        <v>0</v>
      </c>
      <c r="F48" s="148">
        <v>1</v>
      </c>
      <c r="G48" s="66">
        <v>0</v>
      </c>
      <c r="H48" s="148">
        <v>0</v>
      </c>
      <c r="I48" s="66">
        <v>0</v>
      </c>
    </row>
    <row r="49" spans="1:9">
      <c r="A49" s="150">
        <v>417</v>
      </c>
      <c r="B49" s="149" t="s">
        <v>69</v>
      </c>
      <c r="C49" s="66" t="s">
        <v>10</v>
      </c>
      <c r="D49">
        <f t="shared" si="1"/>
        <v>0</v>
      </c>
      <c r="E49" s="66">
        <v>0</v>
      </c>
      <c r="F49" s="148">
        <v>1</v>
      </c>
      <c r="G49" s="66">
        <v>0</v>
      </c>
      <c r="H49" s="148">
        <v>0</v>
      </c>
      <c r="I49" s="66">
        <v>0</v>
      </c>
    </row>
    <row r="50" spans="1:9">
      <c r="A50" s="150">
        <v>419</v>
      </c>
      <c r="B50" s="149" t="s">
        <v>70</v>
      </c>
      <c r="C50" s="66" t="s">
        <v>10</v>
      </c>
      <c r="D50">
        <f t="shared" si="1"/>
        <v>0</v>
      </c>
      <c r="E50" s="66">
        <v>0</v>
      </c>
      <c r="F50" s="148">
        <v>1</v>
      </c>
      <c r="G50" s="66">
        <v>0</v>
      </c>
      <c r="H50" s="148">
        <v>0</v>
      </c>
      <c r="I50" s="66">
        <v>0</v>
      </c>
    </row>
    <row r="51" spans="1:9">
      <c r="A51" s="150">
        <v>420</v>
      </c>
      <c r="B51" s="149" t="s">
        <v>71</v>
      </c>
      <c r="C51" s="66" t="s">
        <v>10</v>
      </c>
      <c r="D51">
        <f t="shared" si="1"/>
        <v>0</v>
      </c>
      <c r="E51" s="66">
        <v>0</v>
      </c>
      <c r="F51" s="148">
        <v>1</v>
      </c>
      <c r="G51" s="66">
        <v>0</v>
      </c>
      <c r="H51" s="148">
        <v>0</v>
      </c>
      <c r="I51" s="66">
        <v>0</v>
      </c>
    </row>
    <row r="52" spans="1:9">
      <c r="A52" s="150">
        <v>421</v>
      </c>
      <c r="B52" s="149" t="s">
        <v>72</v>
      </c>
      <c r="C52" s="66" t="s">
        <v>10</v>
      </c>
      <c r="D52">
        <f t="shared" si="1"/>
        <v>0</v>
      </c>
      <c r="E52" s="66">
        <v>0</v>
      </c>
      <c r="F52" s="148">
        <v>1</v>
      </c>
      <c r="G52" s="66">
        <v>0</v>
      </c>
      <c r="H52" s="148">
        <v>0</v>
      </c>
      <c r="I52" s="66">
        <v>0</v>
      </c>
    </row>
    <row r="53" spans="1:9">
      <c r="A53" s="150">
        <v>422</v>
      </c>
      <c r="B53" s="149" t="s">
        <v>73</v>
      </c>
      <c r="C53" s="66" t="s">
        <v>10</v>
      </c>
      <c r="D53">
        <f t="shared" si="1"/>
        <v>0</v>
      </c>
      <c r="E53" s="66">
        <v>0</v>
      </c>
      <c r="F53" s="148">
        <v>1</v>
      </c>
      <c r="G53" s="66">
        <v>0</v>
      </c>
      <c r="H53" s="148">
        <v>0</v>
      </c>
      <c r="I53" s="66">
        <v>0</v>
      </c>
    </row>
    <row r="54" spans="1:9">
      <c r="A54" s="150">
        <v>423</v>
      </c>
      <c r="B54" s="149" t="s">
        <v>74</v>
      </c>
      <c r="C54" s="66" t="s">
        <v>10</v>
      </c>
      <c r="D54">
        <f t="shared" si="1"/>
        <v>0</v>
      </c>
      <c r="E54" s="66">
        <v>0</v>
      </c>
      <c r="F54" s="148">
        <v>1</v>
      </c>
      <c r="G54" s="66">
        <v>0</v>
      </c>
      <c r="H54" s="148">
        <v>0</v>
      </c>
      <c r="I54" s="66">
        <v>0</v>
      </c>
    </row>
    <row r="55" spans="1:9">
      <c r="A55" s="150">
        <v>424</v>
      </c>
      <c r="B55" s="149" t="s">
        <v>75</v>
      </c>
      <c r="C55" s="66" t="s">
        <v>10</v>
      </c>
      <c r="D55">
        <f t="shared" si="1"/>
        <v>0</v>
      </c>
      <c r="E55" s="66">
        <v>0</v>
      </c>
      <c r="F55" s="148">
        <v>1</v>
      </c>
      <c r="G55" s="66">
        <v>0</v>
      </c>
      <c r="H55" s="148">
        <v>0</v>
      </c>
      <c r="I55" s="66">
        <v>0</v>
      </c>
    </row>
    <row r="56" spans="1:9">
      <c r="A56" s="150">
        <v>425</v>
      </c>
      <c r="B56" s="149" t="s">
        <v>76</v>
      </c>
      <c r="C56" s="66" t="s">
        <v>10</v>
      </c>
      <c r="D56">
        <f t="shared" si="1"/>
        <v>0</v>
      </c>
      <c r="E56" s="66">
        <v>0</v>
      </c>
      <c r="F56" s="148">
        <v>1</v>
      </c>
      <c r="G56" s="66">
        <v>0</v>
      </c>
      <c r="H56" s="148">
        <v>0</v>
      </c>
      <c r="I56" s="66">
        <v>0</v>
      </c>
    </row>
    <row r="57" spans="1:9">
      <c r="A57" s="150">
        <v>426</v>
      </c>
      <c r="B57" s="149" t="s">
        <v>76</v>
      </c>
      <c r="C57" s="66" t="s">
        <v>10</v>
      </c>
      <c r="D57">
        <f t="shared" si="1"/>
        <v>0</v>
      </c>
      <c r="E57" s="66">
        <v>0</v>
      </c>
      <c r="F57" s="148">
        <v>1</v>
      </c>
      <c r="G57" s="66">
        <v>0</v>
      </c>
      <c r="H57" s="148">
        <v>0</v>
      </c>
      <c r="I57" s="66">
        <v>0</v>
      </c>
    </row>
    <row r="58" spans="1:9">
      <c r="A58" s="150">
        <v>427</v>
      </c>
      <c r="B58" s="149" t="s">
        <v>77</v>
      </c>
      <c r="C58" s="66" t="s">
        <v>10</v>
      </c>
      <c r="D58">
        <f t="shared" si="1"/>
        <v>0</v>
      </c>
      <c r="E58" s="66">
        <v>0</v>
      </c>
      <c r="F58" s="148">
        <v>1</v>
      </c>
      <c r="G58" s="66">
        <v>0</v>
      </c>
      <c r="H58" s="148">
        <v>0</v>
      </c>
      <c r="I58" s="66">
        <v>0</v>
      </c>
    </row>
    <row r="59" spans="1:9">
      <c r="A59" s="150">
        <v>428</v>
      </c>
      <c r="B59" s="149" t="s">
        <v>78</v>
      </c>
      <c r="C59" s="66" t="s">
        <v>10</v>
      </c>
      <c r="D59">
        <f t="shared" si="1"/>
        <v>0</v>
      </c>
      <c r="E59" s="66">
        <v>0</v>
      </c>
      <c r="F59" s="148">
        <v>1</v>
      </c>
      <c r="G59" s="66">
        <v>0</v>
      </c>
      <c r="H59" s="148">
        <v>0</v>
      </c>
      <c r="I59" s="66">
        <v>0</v>
      </c>
    </row>
    <row r="60" spans="1:9">
      <c r="A60" s="150">
        <v>429</v>
      </c>
      <c r="B60" s="149" t="s">
        <v>79</v>
      </c>
      <c r="C60" s="66" t="s">
        <v>10</v>
      </c>
      <c r="D60">
        <f t="shared" si="1"/>
        <v>0</v>
      </c>
      <c r="E60" s="66">
        <v>0</v>
      </c>
      <c r="F60" s="148">
        <v>1</v>
      </c>
      <c r="G60" s="66">
        <v>0</v>
      </c>
      <c r="H60" s="148">
        <v>0</v>
      </c>
      <c r="I60" s="66">
        <v>0</v>
      </c>
    </row>
    <row r="61" spans="1:9">
      <c r="A61" s="150">
        <v>430</v>
      </c>
      <c r="B61" s="149" t="s">
        <v>80</v>
      </c>
      <c r="C61" s="66" t="s">
        <v>10</v>
      </c>
      <c r="D61">
        <f t="shared" si="1"/>
        <v>0</v>
      </c>
      <c r="E61" s="66">
        <v>0</v>
      </c>
      <c r="F61" s="148">
        <v>1</v>
      </c>
      <c r="G61" s="66">
        <v>0</v>
      </c>
      <c r="H61" s="148">
        <v>0</v>
      </c>
      <c r="I61" s="66">
        <v>0</v>
      </c>
    </row>
    <row r="62" spans="1:9">
      <c r="A62" s="150">
        <v>432</v>
      </c>
      <c r="B62" s="149" t="s">
        <v>81</v>
      </c>
      <c r="C62" s="66" t="s">
        <v>10</v>
      </c>
      <c r="D62">
        <f t="shared" si="1"/>
        <v>0</v>
      </c>
      <c r="E62" s="66">
        <v>0</v>
      </c>
      <c r="F62" s="148">
        <v>1</v>
      </c>
      <c r="G62" s="66">
        <v>0</v>
      </c>
      <c r="H62" s="148">
        <v>0</v>
      </c>
      <c r="I62" s="66">
        <v>0</v>
      </c>
    </row>
    <row r="63" spans="1:9">
      <c r="A63" s="150">
        <v>433</v>
      </c>
      <c r="B63" s="149" t="s">
        <v>82</v>
      </c>
      <c r="C63" s="66" t="s">
        <v>10</v>
      </c>
      <c r="D63">
        <f t="shared" si="1"/>
        <v>0</v>
      </c>
      <c r="E63" s="66">
        <v>0</v>
      </c>
      <c r="F63" s="148">
        <v>1</v>
      </c>
      <c r="G63" s="66">
        <v>0</v>
      </c>
      <c r="H63" s="148">
        <v>0</v>
      </c>
      <c r="I63" s="66">
        <v>0</v>
      </c>
    </row>
    <row r="64" spans="1:9">
      <c r="A64" s="150">
        <v>434</v>
      </c>
      <c r="B64" s="149" t="s">
        <v>83</v>
      </c>
      <c r="C64" s="66" t="s">
        <v>10</v>
      </c>
      <c r="D64">
        <f t="shared" si="1"/>
        <v>0</v>
      </c>
      <c r="E64" s="66">
        <v>0</v>
      </c>
      <c r="F64" s="148">
        <v>1</v>
      </c>
      <c r="G64" s="66">
        <v>0</v>
      </c>
      <c r="H64" s="148">
        <v>0</v>
      </c>
      <c r="I64" s="66">
        <v>0</v>
      </c>
    </row>
    <row r="65" spans="1:9">
      <c r="A65" s="150">
        <v>435</v>
      </c>
      <c r="B65" s="149" t="s">
        <v>84</v>
      </c>
      <c r="C65" s="66" t="s">
        <v>10</v>
      </c>
      <c r="D65">
        <f t="shared" si="1"/>
        <v>0</v>
      </c>
      <c r="E65" s="66">
        <v>0</v>
      </c>
      <c r="F65" s="148">
        <v>1</v>
      </c>
      <c r="G65" s="66">
        <v>0</v>
      </c>
      <c r="H65" s="148">
        <v>0</v>
      </c>
      <c r="I65" s="66">
        <v>0</v>
      </c>
    </row>
    <row r="66" spans="1:9">
      <c r="A66" s="150">
        <v>436</v>
      </c>
      <c r="B66" s="149" t="s">
        <v>85</v>
      </c>
      <c r="C66" s="66" t="s">
        <v>10</v>
      </c>
      <c r="D66">
        <f t="shared" si="1"/>
        <v>0</v>
      </c>
      <c r="E66" s="66">
        <v>0</v>
      </c>
      <c r="F66" s="148">
        <v>1</v>
      </c>
      <c r="G66" s="66">
        <v>0</v>
      </c>
      <c r="H66" s="148">
        <v>0</v>
      </c>
      <c r="I66" s="66">
        <v>0</v>
      </c>
    </row>
    <row r="67" spans="1:9">
      <c r="A67" s="150">
        <v>437</v>
      </c>
      <c r="B67" s="149" t="s">
        <v>86</v>
      </c>
      <c r="C67" s="66" t="s">
        <v>10</v>
      </c>
      <c r="D67">
        <f t="shared" si="1"/>
        <v>0</v>
      </c>
      <c r="E67" s="66">
        <v>0</v>
      </c>
      <c r="F67" s="148">
        <v>1</v>
      </c>
      <c r="G67" s="66">
        <v>0</v>
      </c>
      <c r="H67" s="148">
        <v>0</v>
      </c>
      <c r="I67" s="66">
        <v>0</v>
      </c>
    </row>
    <row r="68" spans="1:9">
      <c r="A68" s="150">
        <v>438</v>
      </c>
      <c r="B68" s="149" t="s">
        <v>87</v>
      </c>
      <c r="C68" s="66" t="s">
        <v>10</v>
      </c>
      <c r="D68">
        <f t="shared" si="1"/>
        <v>0</v>
      </c>
      <c r="E68" s="66">
        <v>0</v>
      </c>
      <c r="F68" s="148">
        <v>1</v>
      </c>
      <c r="G68" s="66">
        <v>0</v>
      </c>
      <c r="H68" s="148">
        <v>0</v>
      </c>
      <c r="I68" s="66">
        <v>0</v>
      </c>
    </row>
    <row r="69" spans="1:9">
      <c r="A69" s="150">
        <v>439</v>
      </c>
      <c r="B69" s="149" t="s">
        <v>87</v>
      </c>
      <c r="C69" s="66" t="s">
        <v>10</v>
      </c>
      <c r="D69">
        <f t="shared" si="1"/>
        <v>0</v>
      </c>
      <c r="E69" s="66">
        <v>0</v>
      </c>
      <c r="F69" s="148">
        <v>1</v>
      </c>
      <c r="G69" s="66">
        <v>0</v>
      </c>
      <c r="H69" s="148">
        <v>0</v>
      </c>
      <c r="I69" s="66">
        <v>0</v>
      </c>
    </row>
    <row r="70" spans="1:9">
      <c r="A70" s="150">
        <v>440</v>
      </c>
      <c r="B70" s="149" t="s">
        <v>88</v>
      </c>
      <c r="C70" s="66" t="s">
        <v>10</v>
      </c>
      <c r="D70">
        <f t="shared" si="1"/>
        <v>0</v>
      </c>
      <c r="E70" s="66">
        <v>0</v>
      </c>
      <c r="F70" s="148">
        <v>1</v>
      </c>
      <c r="G70" s="66">
        <v>0</v>
      </c>
      <c r="H70" s="148">
        <v>0</v>
      </c>
      <c r="I70" s="66">
        <v>0</v>
      </c>
    </row>
    <row r="71" spans="1:9">
      <c r="A71" s="150">
        <v>441</v>
      </c>
      <c r="B71" s="149" t="s">
        <v>89</v>
      </c>
      <c r="C71" s="66" t="s">
        <v>10</v>
      </c>
      <c r="D71">
        <f t="shared" ref="D71:D102" si="2">VLOOKUP(C71,$K$2:$L$8,2,FALSE)</f>
        <v>0</v>
      </c>
      <c r="E71" s="66">
        <v>0</v>
      </c>
      <c r="F71" s="148">
        <v>1</v>
      </c>
      <c r="G71" s="66">
        <v>0</v>
      </c>
      <c r="H71" s="148">
        <v>0</v>
      </c>
      <c r="I71" s="66">
        <v>0</v>
      </c>
    </row>
    <row r="72" spans="1:9">
      <c r="A72" s="150">
        <v>442</v>
      </c>
      <c r="B72" s="149" t="s">
        <v>90</v>
      </c>
      <c r="C72" s="66" t="s">
        <v>10</v>
      </c>
      <c r="D72">
        <f t="shared" si="2"/>
        <v>0</v>
      </c>
      <c r="E72" s="66">
        <v>0</v>
      </c>
      <c r="F72" s="148">
        <v>1</v>
      </c>
      <c r="G72" s="66">
        <v>0</v>
      </c>
      <c r="H72" s="148">
        <v>0</v>
      </c>
      <c r="I72" s="66">
        <v>0</v>
      </c>
    </row>
    <row r="73" spans="1:9">
      <c r="A73" s="150">
        <v>443</v>
      </c>
      <c r="B73" s="149" t="s">
        <v>91</v>
      </c>
      <c r="C73" s="66" t="s">
        <v>10</v>
      </c>
      <c r="D73">
        <f t="shared" si="2"/>
        <v>0</v>
      </c>
      <c r="E73" s="66">
        <v>0</v>
      </c>
      <c r="F73" s="148">
        <v>1</v>
      </c>
      <c r="G73" s="66">
        <v>0</v>
      </c>
      <c r="H73" s="148">
        <v>0</v>
      </c>
      <c r="I73" s="66">
        <v>0</v>
      </c>
    </row>
    <row r="74" spans="1:9">
      <c r="A74" s="150">
        <v>445</v>
      </c>
      <c r="B74" s="149" t="s">
        <v>92</v>
      </c>
      <c r="C74" s="66" t="s">
        <v>10</v>
      </c>
      <c r="D74">
        <f t="shared" si="2"/>
        <v>0</v>
      </c>
      <c r="E74" s="66">
        <v>0</v>
      </c>
      <c r="F74" s="148">
        <v>1</v>
      </c>
      <c r="G74" s="66">
        <v>0</v>
      </c>
      <c r="H74" s="148">
        <v>0</v>
      </c>
      <c r="I74" s="66">
        <v>0</v>
      </c>
    </row>
    <row r="75" spans="1:9">
      <c r="A75" s="150">
        <v>446</v>
      </c>
      <c r="B75" s="149" t="s">
        <v>93</v>
      </c>
      <c r="C75" s="66" t="s">
        <v>10</v>
      </c>
      <c r="D75">
        <f t="shared" si="2"/>
        <v>0</v>
      </c>
      <c r="E75" s="66">
        <v>0</v>
      </c>
      <c r="F75" s="148">
        <v>1</v>
      </c>
      <c r="G75" s="66">
        <v>0</v>
      </c>
      <c r="H75" s="148">
        <v>0</v>
      </c>
      <c r="I75" s="66">
        <v>0</v>
      </c>
    </row>
    <row r="76" spans="1:9">
      <c r="A76" s="150">
        <v>447</v>
      </c>
      <c r="B76" s="149" t="s">
        <v>94</v>
      </c>
      <c r="C76" s="66" t="s">
        <v>10</v>
      </c>
      <c r="D76">
        <f t="shared" si="2"/>
        <v>0</v>
      </c>
      <c r="E76" s="66">
        <v>0</v>
      </c>
      <c r="F76" s="148">
        <v>1</v>
      </c>
      <c r="G76" s="66">
        <v>0</v>
      </c>
      <c r="H76" s="148">
        <v>0</v>
      </c>
      <c r="I76" s="66">
        <v>0</v>
      </c>
    </row>
    <row r="77" spans="1:9">
      <c r="A77" s="150">
        <v>448</v>
      </c>
      <c r="B77" s="149" t="s">
        <v>95</v>
      </c>
      <c r="C77" s="66" t="s">
        <v>10</v>
      </c>
      <c r="D77">
        <f t="shared" si="2"/>
        <v>0</v>
      </c>
      <c r="E77" s="66">
        <v>0</v>
      </c>
      <c r="F77" s="148">
        <v>1</v>
      </c>
      <c r="G77" s="66">
        <v>0</v>
      </c>
      <c r="H77" s="148">
        <v>0</v>
      </c>
      <c r="I77" s="66">
        <v>0</v>
      </c>
    </row>
    <row r="78" spans="1:9">
      <c r="A78" s="150">
        <v>449</v>
      </c>
      <c r="B78" s="149" t="s">
        <v>96</v>
      </c>
      <c r="C78" s="66" t="s">
        <v>10</v>
      </c>
      <c r="D78">
        <f t="shared" si="2"/>
        <v>0</v>
      </c>
      <c r="E78" s="66">
        <v>0</v>
      </c>
      <c r="F78" s="148">
        <v>1</v>
      </c>
      <c r="G78" s="66">
        <v>0</v>
      </c>
      <c r="H78" s="148">
        <v>0</v>
      </c>
      <c r="I78" s="66">
        <v>0</v>
      </c>
    </row>
    <row r="79" spans="1:9">
      <c r="A79" s="150">
        <v>450</v>
      </c>
      <c r="B79" s="149" t="s">
        <v>97</v>
      </c>
      <c r="C79" s="66" t="s">
        <v>10</v>
      </c>
      <c r="D79">
        <f t="shared" si="2"/>
        <v>0</v>
      </c>
      <c r="E79" s="66">
        <v>0</v>
      </c>
      <c r="F79" s="148">
        <v>1</v>
      </c>
      <c r="G79" s="66">
        <v>0</v>
      </c>
      <c r="H79" s="148">
        <v>0</v>
      </c>
      <c r="I79" s="66">
        <v>0</v>
      </c>
    </row>
    <row r="80" spans="1:9">
      <c r="A80" s="150">
        <v>451</v>
      </c>
      <c r="B80" s="149" t="s">
        <v>98</v>
      </c>
      <c r="C80" s="66" t="s">
        <v>10</v>
      </c>
      <c r="D80">
        <f t="shared" si="2"/>
        <v>0</v>
      </c>
      <c r="E80" s="66">
        <v>0</v>
      </c>
      <c r="F80" s="148">
        <v>1</v>
      </c>
      <c r="G80" s="66">
        <v>0</v>
      </c>
      <c r="H80" s="148">
        <v>0</v>
      </c>
      <c r="I80" s="66">
        <v>0</v>
      </c>
    </row>
    <row r="81" spans="1:9">
      <c r="A81" s="150">
        <v>452</v>
      </c>
      <c r="B81" s="149" t="s">
        <v>98</v>
      </c>
      <c r="C81" s="66" t="s">
        <v>10</v>
      </c>
      <c r="D81">
        <f t="shared" si="2"/>
        <v>0</v>
      </c>
      <c r="E81" s="66">
        <v>0</v>
      </c>
      <c r="F81" s="148">
        <v>1</v>
      </c>
      <c r="G81" s="66">
        <v>0</v>
      </c>
      <c r="H81" s="148">
        <v>0</v>
      </c>
      <c r="I81" s="66">
        <v>0</v>
      </c>
    </row>
    <row r="82" spans="1:9">
      <c r="A82" s="150">
        <v>453</v>
      </c>
      <c r="B82" s="149" t="s">
        <v>99</v>
      </c>
      <c r="C82" s="66" t="s">
        <v>10</v>
      </c>
      <c r="D82">
        <f t="shared" si="2"/>
        <v>0</v>
      </c>
      <c r="E82" s="66">
        <v>0</v>
      </c>
      <c r="F82" s="148">
        <v>1</v>
      </c>
      <c r="G82" s="66">
        <v>0</v>
      </c>
      <c r="H82" s="148">
        <v>0</v>
      </c>
      <c r="I82" s="66">
        <v>0</v>
      </c>
    </row>
    <row r="83" spans="1:9">
      <c r="A83" s="150">
        <v>454</v>
      </c>
      <c r="B83" s="149" t="s">
        <v>100</v>
      </c>
      <c r="C83" s="66" t="s">
        <v>10</v>
      </c>
      <c r="D83">
        <f t="shared" si="2"/>
        <v>0</v>
      </c>
      <c r="E83" s="66">
        <v>0</v>
      </c>
      <c r="F83" s="148">
        <v>1</v>
      </c>
      <c r="G83" s="66">
        <v>0</v>
      </c>
      <c r="H83" s="148">
        <v>0</v>
      </c>
      <c r="I83" s="66">
        <v>0</v>
      </c>
    </row>
    <row r="84" spans="1:9">
      <c r="A84" s="150">
        <v>455</v>
      </c>
      <c r="B84" s="149" t="s">
        <v>101</v>
      </c>
      <c r="C84" s="66" t="s">
        <v>10</v>
      </c>
      <c r="D84">
        <f t="shared" si="2"/>
        <v>0</v>
      </c>
      <c r="E84" s="66">
        <v>0</v>
      </c>
      <c r="F84" s="148">
        <v>1</v>
      </c>
      <c r="G84" s="66">
        <v>0</v>
      </c>
      <c r="H84" s="148">
        <v>0</v>
      </c>
      <c r="I84" s="66">
        <v>0</v>
      </c>
    </row>
    <row r="85" spans="1:9">
      <c r="A85" s="150">
        <v>456</v>
      </c>
      <c r="B85" s="149" t="s">
        <v>102</v>
      </c>
      <c r="C85" s="66" t="s">
        <v>10</v>
      </c>
      <c r="D85">
        <f t="shared" si="2"/>
        <v>0</v>
      </c>
      <c r="E85" s="66">
        <v>0</v>
      </c>
      <c r="F85" s="148">
        <v>1</v>
      </c>
      <c r="G85" s="66">
        <v>0</v>
      </c>
      <c r="H85" s="148">
        <v>0</v>
      </c>
      <c r="I85" s="66">
        <v>0</v>
      </c>
    </row>
    <row r="86" spans="1:9">
      <c r="A86" s="150">
        <v>458</v>
      </c>
      <c r="B86" s="149" t="s">
        <v>103</v>
      </c>
      <c r="C86" s="66" t="s">
        <v>10</v>
      </c>
      <c r="D86">
        <f t="shared" si="2"/>
        <v>0</v>
      </c>
      <c r="E86" s="66">
        <v>0</v>
      </c>
      <c r="F86" s="148">
        <v>1</v>
      </c>
      <c r="G86" s="66">
        <v>0</v>
      </c>
      <c r="H86" s="148">
        <v>0</v>
      </c>
      <c r="I86" s="66">
        <v>0</v>
      </c>
    </row>
    <row r="87" spans="1:9">
      <c r="A87" s="150">
        <v>459</v>
      </c>
      <c r="B87" s="149" t="s">
        <v>104</v>
      </c>
      <c r="C87" s="66" t="s">
        <v>10</v>
      </c>
      <c r="D87">
        <f t="shared" si="2"/>
        <v>0</v>
      </c>
      <c r="E87" s="66">
        <v>0</v>
      </c>
      <c r="F87" s="148">
        <v>1</v>
      </c>
      <c r="G87" s="66">
        <v>0</v>
      </c>
      <c r="H87" s="148">
        <v>0</v>
      </c>
      <c r="I87" s="66">
        <v>0</v>
      </c>
    </row>
    <row r="88" spans="1:9">
      <c r="A88" s="150">
        <v>460</v>
      </c>
      <c r="B88" s="149" t="s">
        <v>105</v>
      </c>
      <c r="C88" s="66" t="s">
        <v>10</v>
      </c>
      <c r="D88">
        <f t="shared" si="2"/>
        <v>0</v>
      </c>
      <c r="E88" s="66">
        <v>0</v>
      </c>
      <c r="F88" s="148">
        <v>1</v>
      </c>
      <c r="G88" s="66">
        <v>0</v>
      </c>
      <c r="H88" s="148">
        <v>0</v>
      </c>
      <c r="I88" s="66">
        <v>0</v>
      </c>
    </row>
    <row r="89" spans="1:9">
      <c r="A89" s="150">
        <v>461</v>
      </c>
      <c r="B89" s="149" t="s">
        <v>106</v>
      </c>
      <c r="C89" s="66" t="s">
        <v>10</v>
      </c>
      <c r="D89">
        <f t="shared" si="2"/>
        <v>0</v>
      </c>
      <c r="E89" s="66">
        <v>0</v>
      </c>
      <c r="F89" s="148">
        <v>1</v>
      </c>
      <c r="G89" s="66">
        <v>0</v>
      </c>
      <c r="H89" s="148">
        <v>0</v>
      </c>
      <c r="I89" s="66">
        <v>0</v>
      </c>
    </row>
    <row r="90" spans="1:9">
      <c r="A90" s="150">
        <v>462</v>
      </c>
      <c r="B90" s="149" t="s">
        <v>107</v>
      </c>
      <c r="C90" s="66" t="s">
        <v>10</v>
      </c>
      <c r="D90">
        <f t="shared" si="2"/>
        <v>0</v>
      </c>
      <c r="E90" s="66">
        <v>0</v>
      </c>
      <c r="F90" s="148">
        <v>1</v>
      </c>
      <c r="G90" s="66">
        <v>0</v>
      </c>
      <c r="H90" s="148">
        <v>0</v>
      </c>
      <c r="I90" s="66">
        <v>0</v>
      </c>
    </row>
    <row r="91" spans="1:9">
      <c r="A91" s="150">
        <v>463</v>
      </c>
      <c r="B91" s="149" t="s">
        <v>108</v>
      </c>
      <c r="C91" s="66" t="s">
        <v>10</v>
      </c>
      <c r="D91">
        <f t="shared" si="2"/>
        <v>0</v>
      </c>
      <c r="E91" s="66">
        <v>0</v>
      </c>
      <c r="F91" s="148">
        <v>1</v>
      </c>
      <c r="G91" s="66">
        <v>0</v>
      </c>
      <c r="H91" s="148">
        <v>0</v>
      </c>
      <c r="I91" s="66">
        <v>0</v>
      </c>
    </row>
    <row r="92" spans="1:9">
      <c r="A92" s="150">
        <v>464</v>
      </c>
      <c r="B92" s="149" t="s">
        <v>109</v>
      </c>
      <c r="C92" s="66" t="s">
        <v>10</v>
      </c>
      <c r="D92">
        <f t="shared" si="2"/>
        <v>0</v>
      </c>
      <c r="E92" s="66">
        <v>0</v>
      </c>
      <c r="F92" s="148">
        <v>1</v>
      </c>
      <c r="G92" s="66">
        <v>0</v>
      </c>
      <c r="H92" s="148">
        <v>0</v>
      </c>
      <c r="I92" s="66">
        <v>0</v>
      </c>
    </row>
    <row r="93" spans="1:9">
      <c r="A93" s="150">
        <v>465</v>
      </c>
      <c r="B93" s="149" t="s">
        <v>109</v>
      </c>
      <c r="C93" s="66" t="s">
        <v>10</v>
      </c>
      <c r="D93">
        <f t="shared" si="2"/>
        <v>0</v>
      </c>
      <c r="E93" s="66">
        <v>0</v>
      </c>
      <c r="F93" s="148">
        <v>1</v>
      </c>
      <c r="G93" s="66">
        <v>0</v>
      </c>
      <c r="H93" s="148">
        <v>0</v>
      </c>
      <c r="I93" s="66">
        <v>0</v>
      </c>
    </row>
    <row r="94" spans="1:9">
      <c r="A94" s="150">
        <v>466</v>
      </c>
      <c r="B94" s="149" t="s">
        <v>110</v>
      </c>
      <c r="C94" s="66" t="s">
        <v>10</v>
      </c>
      <c r="D94">
        <f t="shared" si="2"/>
        <v>0</v>
      </c>
      <c r="E94" s="66">
        <v>0</v>
      </c>
      <c r="F94" s="148">
        <v>1</v>
      </c>
      <c r="G94" s="66">
        <v>0</v>
      </c>
      <c r="H94" s="148">
        <v>0</v>
      </c>
      <c r="I94" s="66">
        <v>0</v>
      </c>
    </row>
    <row r="95" spans="1:9">
      <c r="A95" s="150">
        <v>467</v>
      </c>
      <c r="B95" s="149" t="s">
        <v>111</v>
      </c>
      <c r="C95" s="66" t="s">
        <v>10</v>
      </c>
      <c r="D95">
        <f t="shared" si="2"/>
        <v>0</v>
      </c>
      <c r="E95" s="66">
        <v>0</v>
      </c>
      <c r="F95" s="148">
        <v>1</v>
      </c>
      <c r="G95" s="66">
        <v>0</v>
      </c>
      <c r="H95" s="148">
        <v>0</v>
      </c>
      <c r="I95" s="66">
        <v>0</v>
      </c>
    </row>
    <row r="96" spans="1:9">
      <c r="A96" s="150">
        <v>468</v>
      </c>
      <c r="B96" s="149" t="s">
        <v>112</v>
      </c>
      <c r="C96" s="66" t="s">
        <v>10</v>
      </c>
      <c r="D96">
        <f t="shared" si="2"/>
        <v>0</v>
      </c>
      <c r="E96" s="66">
        <v>0</v>
      </c>
      <c r="F96" s="148">
        <v>1</v>
      </c>
      <c r="G96" s="66">
        <v>0</v>
      </c>
      <c r="H96" s="148">
        <v>0</v>
      </c>
      <c r="I96" s="66">
        <v>0</v>
      </c>
    </row>
    <row r="97" spans="1:9">
      <c r="A97" s="150">
        <v>469</v>
      </c>
      <c r="B97" s="149" t="s">
        <v>113</v>
      </c>
      <c r="C97" s="66" t="s">
        <v>10</v>
      </c>
      <c r="D97">
        <f t="shared" si="2"/>
        <v>0</v>
      </c>
      <c r="E97" s="66">
        <v>0</v>
      </c>
      <c r="F97" s="148">
        <v>1</v>
      </c>
      <c r="G97" s="66">
        <v>0</v>
      </c>
      <c r="H97" s="148">
        <v>0</v>
      </c>
      <c r="I97" s="66">
        <v>0</v>
      </c>
    </row>
    <row r="98" spans="1:9">
      <c r="A98" s="150">
        <v>471</v>
      </c>
      <c r="B98" s="149" t="s">
        <v>114</v>
      </c>
      <c r="C98" s="66" t="s">
        <v>10</v>
      </c>
      <c r="D98">
        <f t="shared" si="2"/>
        <v>0</v>
      </c>
      <c r="E98" s="66">
        <v>0</v>
      </c>
      <c r="F98" s="148">
        <v>1</v>
      </c>
      <c r="G98" s="66">
        <v>0</v>
      </c>
      <c r="H98" s="148">
        <v>0</v>
      </c>
      <c r="I98" s="66">
        <v>0</v>
      </c>
    </row>
    <row r="99" spans="1:9">
      <c r="A99" s="150">
        <v>472</v>
      </c>
      <c r="B99" s="149" t="s">
        <v>115</v>
      </c>
      <c r="C99" s="66" t="s">
        <v>10</v>
      </c>
      <c r="D99">
        <f t="shared" si="2"/>
        <v>0</v>
      </c>
      <c r="E99" s="66">
        <v>0</v>
      </c>
      <c r="F99" s="148">
        <v>1</v>
      </c>
      <c r="G99" s="66">
        <v>0</v>
      </c>
      <c r="H99" s="148">
        <v>0</v>
      </c>
      <c r="I99" s="66">
        <v>0</v>
      </c>
    </row>
    <row r="100" spans="1:9">
      <c r="A100" s="150">
        <v>473</v>
      </c>
      <c r="B100" s="149" t="s">
        <v>116</v>
      </c>
      <c r="C100" s="66" t="s">
        <v>10</v>
      </c>
      <c r="D100">
        <f t="shared" si="2"/>
        <v>0</v>
      </c>
      <c r="E100" s="66">
        <v>0</v>
      </c>
      <c r="F100" s="148">
        <v>1</v>
      </c>
      <c r="G100" s="66">
        <v>0</v>
      </c>
      <c r="H100" s="148">
        <v>0</v>
      </c>
      <c r="I100" s="66">
        <v>0</v>
      </c>
    </row>
    <row r="101" spans="1:9">
      <c r="A101" s="150">
        <v>474</v>
      </c>
      <c r="B101" s="149" t="s">
        <v>117</v>
      </c>
      <c r="C101" s="66" t="s">
        <v>10</v>
      </c>
      <c r="D101">
        <f t="shared" si="2"/>
        <v>0</v>
      </c>
      <c r="E101" s="66">
        <v>0</v>
      </c>
      <c r="F101" s="148">
        <v>1</v>
      </c>
      <c r="G101" s="66">
        <v>0</v>
      </c>
      <c r="H101" s="148">
        <v>0</v>
      </c>
      <c r="I101" s="66">
        <v>0</v>
      </c>
    </row>
    <row r="102" spans="1:9">
      <c r="A102" s="150">
        <v>475</v>
      </c>
      <c r="B102" s="149" t="s">
        <v>118</v>
      </c>
      <c r="C102" s="66" t="s">
        <v>10</v>
      </c>
      <c r="D102">
        <f t="shared" si="2"/>
        <v>0</v>
      </c>
      <c r="E102" s="66">
        <v>0</v>
      </c>
      <c r="F102" s="148">
        <v>1</v>
      </c>
      <c r="G102" s="66">
        <v>0</v>
      </c>
      <c r="H102" s="148">
        <v>0</v>
      </c>
      <c r="I102" s="66">
        <v>0</v>
      </c>
    </row>
    <row r="103" spans="1:9">
      <c r="A103" s="150">
        <v>476</v>
      </c>
      <c r="B103" s="149" t="s">
        <v>119</v>
      </c>
      <c r="C103" s="66" t="s">
        <v>10</v>
      </c>
      <c r="D103">
        <f t="shared" ref="D103:D134" si="3">VLOOKUP(C103,$K$2:$L$8,2,FALSE)</f>
        <v>0</v>
      </c>
      <c r="E103" s="66">
        <v>0</v>
      </c>
      <c r="F103" s="148">
        <v>1</v>
      </c>
      <c r="G103" s="66">
        <v>0</v>
      </c>
      <c r="H103" s="148">
        <v>0</v>
      </c>
      <c r="I103" s="66">
        <v>0</v>
      </c>
    </row>
    <row r="104" spans="1:9">
      <c r="A104" s="150">
        <v>501</v>
      </c>
      <c r="B104" s="149" t="s">
        <v>120</v>
      </c>
      <c r="C104" s="66" t="s">
        <v>10</v>
      </c>
      <c r="D104">
        <f t="shared" si="3"/>
        <v>0</v>
      </c>
      <c r="E104" s="66">
        <v>0</v>
      </c>
      <c r="F104" s="148">
        <v>1</v>
      </c>
      <c r="G104" s="66">
        <v>0</v>
      </c>
      <c r="H104" s="148">
        <v>0</v>
      </c>
      <c r="I104" s="66">
        <v>0</v>
      </c>
    </row>
    <row r="105" spans="1:9">
      <c r="A105" s="150">
        <v>502</v>
      </c>
      <c r="B105" s="149" t="s">
        <v>121</v>
      </c>
      <c r="C105" s="66" t="s">
        <v>10</v>
      </c>
      <c r="D105">
        <f t="shared" si="3"/>
        <v>0</v>
      </c>
      <c r="E105" s="66">
        <v>0</v>
      </c>
      <c r="F105" s="148">
        <v>1</v>
      </c>
      <c r="G105" s="66">
        <v>0</v>
      </c>
      <c r="H105" s="148">
        <v>0</v>
      </c>
      <c r="I105" s="66">
        <v>0</v>
      </c>
    </row>
    <row r="106" spans="1:9">
      <c r="A106" s="150">
        <v>503</v>
      </c>
      <c r="B106" s="149" t="s">
        <v>122</v>
      </c>
      <c r="C106" s="66" t="s">
        <v>10</v>
      </c>
      <c r="D106">
        <f t="shared" si="3"/>
        <v>0</v>
      </c>
      <c r="E106" s="66">
        <v>0</v>
      </c>
      <c r="F106" s="148">
        <v>1</v>
      </c>
      <c r="G106" s="66">
        <v>0</v>
      </c>
      <c r="H106" s="148">
        <v>0</v>
      </c>
      <c r="I106" s="66">
        <v>0</v>
      </c>
    </row>
    <row r="107" spans="1:9">
      <c r="A107" s="150">
        <v>504</v>
      </c>
      <c r="B107" s="149" t="s">
        <v>123</v>
      </c>
      <c r="C107" s="66" t="s">
        <v>10</v>
      </c>
      <c r="D107">
        <f t="shared" si="3"/>
        <v>0</v>
      </c>
      <c r="E107" s="66">
        <v>0</v>
      </c>
      <c r="F107" s="148">
        <v>1</v>
      </c>
      <c r="G107" s="66">
        <v>0</v>
      </c>
      <c r="H107" s="148">
        <v>0</v>
      </c>
      <c r="I107" s="66">
        <v>0</v>
      </c>
    </row>
    <row r="108" spans="1:9">
      <c r="A108" s="150">
        <v>520</v>
      </c>
      <c r="B108" s="149" t="s">
        <v>124</v>
      </c>
      <c r="C108" s="66" t="s">
        <v>10</v>
      </c>
      <c r="D108">
        <f t="shared" si="3"/>
        <v>0</v>
      </c>
      <c r="E108" s="66">
        <v>0</v>
      </c>
      <c r="F108" s="148">
        <v>1</v>
      </c>
      <c r="G108" s="66">
        <v>0</v>
      </c>
      <c r="H108" s="148">
        <v>0</v>
      </c>
      <c r="I108" s="66">
        <v>0</v>
      </c>
    </row>
    <row r="109" spans="1:9">
      <c r="A109" s="150">
        <v>521</v>
      </c>
      <c r="B109" s="149" t="s">
        <v>125</v>
      </c>
      <c r="C109" s="66" t="s">
        <v>10</v>
      </c>
      <c r="D109">
        <f t="shared" si="3"/>
        <v>0</v>
      </c>
      <c r="E109" s="66">
        <v>0</v>
      </c>
      <c r="F109" s="148">
        <v>1</v>
      </c>
      <c r="G109" s="66">
        <v>0</v>
      </c>
      <c r="H109" s="148">
        <v>0</v>
      </c>
      <c r="I109" s="66">
        <v>0</v>
      </c>
    </row>
    <row r="110" spans="1:9">
      <c r="A110" s="150">
        <v>522</v>
      </c>
      <c r="B110" s="149" t="s">
        <v>126</v>
      </c>
      <c r="C110" s="66" t="s">
        <v>10</v>
      </c>
      <c r="D110">
        <f t="shared" si="3"/>
        <v>0</v>
      </c>
      <c r="E110" s="66">
        <v>0</v>
      </c>
      <c r="F110" s="148">
        <v>1</v>
      </c>
      <c r="G110" s="66">
        <v>0</v>
      </c>
      <c r="H110" s="148">
        <v>0</v>
      </c>
      <c r="I110" s="66">
        <v>0</v>
      </c>
    </row>
    <row r="111" spans="1:9">
      <c r="A111" s="150">
        <v>523</v>
      </c>
      <c r="B111" s="149" t="s">
        <v>127</v>
      </c>
      <c r="C111" s="66" t="s">
        <v>10</v>
      </c>
      <c r="D111">
        <f t="shared" si="3"/>
        <v>0</v>
      </c>
      <c r="E111" s="66">
        <v>0</v>
      </c>
      <c r="F111" s="148">
        <v>1</v>
      </c>
      <c r="G111" s="66">
        <v>0</v>
      </c>
      <c r="H111" s="148">
        <v>0</v>
      </c>
      <c r="I111" s="66">
        <v>0</v>
      </c>
    </row>
    <row r="112" spans="1:9">
      <c r="A112" s="150">
        <v>524</v>
      </c>
      <c r="B112" s="149" t="s">
        <v>128</v>
      </c>
      <c r="C112" s="66" t="s">
        <v>10</v>
      </c>
      <c r="D112">
        <f t="shared" si="3"/>
        <v>0</v>
      </c>
      <c r="E112" s="66">
        <v>0</v>
      </c>
      <c r="F112" s="148">
        <v>1</v>
      </c>
      <c r="G112" s="66">
        <v>0</v>
      </c>
      <c r="H112" s="148">
        <v>0</v>
      </c>
      <c r="I112" s="66">
        <v>0</v>
      </c>
    </row>
    <row r="113" spans="1:9">
      <c r="A113" s="150">
        <v>525</v>
      </c>
      <c r="B113" s="149" t="s">
        <v>129</v>
      </c>
      <c r="C113" s="66" t="s">
        <v>10</v>
      </c>
      <c r="D113">
        <f t="shared" si="3"/>
        <v>0</v>
      </c>
      <c r="E113" s="66">
        <v>0</v>
      </c>
      <c r="F113" s="148">
        <v>1</v>
      </c>
      <c r="G113" s="66">
        <v>0</v>
      </c>
      <c r="H113" s="148">
        <v>0</v>
      </c>
      <c r="I113" s="66">
        <v>0</v>
      </c>
    </row>
    <row r="114" spans="1:9">
      <c r="A114" s="150"/>
      <c r="B114" s="149"/>
      <c r="C114" s="66"/>
      <c r="D114" t="e">
        <f t="shared" si="3"/>
        <v>#N/A</v>
      </c>
      <c r="E114" s="66">
        <v>0</v>
      </c>
      <c r="F114" s="148">
        <v>1</v>
      </c>
      <c r="G114" s="66">
        <v>0</v>
      </c>
      <c r="H114" s="148">
        <v>0</v>
      </c>
      <c r="I114" s="66">
        <v>0</v>
      </c>
    </row>
    <row r="115" spans="1:9">
      <c r="A115" s="150"/>
      <c r="B115" s="149"/>
      <c r="C115" s="66"/>
      <c r="D115" t="e">
        <f t="shared" si="3"/>
        <v>#N/A</v>
      </c>
      <c r="E115" s="66">
        <v>0</v>
      </c>
      <c r="F115" s="148">
        <v>1</v>
      </c>
      <c r="G115" s="66">
        <v>0</v>
      </c>
      <c r="H115" s="148">
        <v>0</v>
      </c>
      <c r="I115" s="66">
        <v>0</v>
      </c>
    </row>
    <row r="116" spans="1:9">
      <c r="A116" s="150"/>
      <c r="B116" s="149"/>
      <c r="C116" s="66"/>
      <c r="D116" t="e">
        <f t="shared" si="3"/>
        <v>#N/A</v>
      </c>
      <c r="E116" s="66">
        <v>0</v>
      </c>
      <c r="F116" s="148">
        <v>1</v>
      </c>
      <c r="G116" s="66">
        <v>0</v>
      </c>
      <c r="H116" s="148">
        <v>0</v>
      </c>
      <c r="I116" s="66">
        <v>0</v>
      </c>
    </row>
    <row r="117" spans="1:9">
      <c r="A117" s="150"/>
      <c r="B117" s="149"/>
      <c r="C117" s="66"/>
      <c r="D117" t="e">
        <f t="shared" si="3"/>
        <v>#N/A</v>
      </c>
      <c r="E117" s="66">
        <v>0</v>
      </c>
      <c r="F117" s="148">
        <v>1</v>
      </c>
      <c r="G117" s="66">
        <v>0</v>
      </c>
      <c r="H117" s="148">
        <v>0</v>
      </c>
      <c r="I117" s="66">
        <v>0</v>
      </c>
    </row>
    <row r="118" spans="1:9">
      <c r="A118" s="150"/>
      <c r="B118" s="149"/>
      <c r="C118" s="66"/>
      <c r="D118" t="e">
        <f t="shared" si="3"/>
        <v>#N/A</v>
      </c>
      <c r="E118" s="66">
        <v>0</v>
      </c>
      <c r="F118" s="148">
        <v>1</v>
      </c>
      <c r="G118" s="66">
        <v>0</v>
      </c>
      <c r="H118" s="148">
        <v>0</v>
      </c>
      <c r="I118" s="66">
        <v>0</v>
      </c>
    </row>
    <row r="119" spans="1:9">
      <c r="A119" s="150"/>
      <c r="B119" s="149"/>
      <c r="C119" s="66"/>
      <c r="D119" t="e">
        <f t="shared" si="3"/>
        <v>#N/A</v>
      </c>
      <c r="E119" s="66">
        <v>0</v>
      </c>
      <c r="F119" s="148">
        <v>1</v>
      </c>
      <c r="G119" s="66">
        <v>0</v>
      </c>
      <c r="H119" s="148">
        <v>0</v>
      </c>
      <c r="I119" s="66">
        <v>0</v>
      </c>
    </row>
    <row r="120" spans="1:9">
      <c r="A120" s="150"/>
      <c r="B120" s="149"/>
      <c r="C120" s="66"/>
      <c r="D120" t="e">
        <f t="shared" si="3"/>
        <v>#N/A</v>
      </c>
      <c r="E120" s="66">
        <v>0</v>
      </c>
      <c r="F120" s="148">
        <v>1</v>
      </c>
      <c r="G120" s="66">
        <v>0</v>
      </c>
      <c r="H120" s="148">
        <v>0</v>
      </c>
      <c r="I120" s="66">
        <v>0</v>
      </c>
    </row>
    <row r="121" spans="1:9">
      <c r="A121" s="150"/>
      <c r="B121" s="149"/>
      <c r="C121" s="66"/>
      <c r="D121" t="e">
        <f t="shared" si="3"/>
        <v>#N/A</v>
      </c>
      <c r="E121" s="66">
        <v>0</v>
      </c>
      <c r="F121" s="148">
        <v>1</v>
      </c>
      <c r="G121" s="66">
        <v>0</v>
      </c>
      <c r="H121" s="148">
        <v>0</v>
      </c>
      <c r="I121" s="66">
        <v>0</v>
      </c>
    </row>
    <row r="122" spans="1:9">
      <c r="A122" s="150"/>
      <c r="B122" s="149"/>
      <c r="C122" s="66"/>
      <c r="D122" t="e">
        <f t="shared" si="3"/>
        <v>#N/A</v>
      </c>
      <c r="E122" s="66">
        <v>0</v>
      </c>
      <c r="F122" s="148">
        <v>1</v>
      </c>
      <c r="G122" s="66">
        <v>0</v>
      </c>
      <c r="H122" s="148">
        <v>0</v>
      </c>
      <c r="I122" s="66">
        <v>0</v>
      </c>
    </row>
    <row r="123" spans="1:9">
      <c r="A123" s="150"/>
      <c r="B123" s="149"/>
      <c r="C123" s="66"/>
      <c r="D123" t="e">
        <f t="shared" si="3"/>
        <v>#N/A</v>
      </c>
      <c r="E123" s="66">
        <v>0</v>
      </c>
      <c r="F123" s="148">
        <v>1</v>
      </c>
      <c r="G123" s="66">
        <v>0</v>
      </c>
      <c r="H123" s="148">
        <v>0</v>
      </c>
      <c r="I123" s="66">
        <v>0</v>
      </c>
    </row>
    <row r="124" spans="1:9">
      <c r="A124" s="150"/>
      <c r="B124" s="149"/>
      <c r="C124" s="66"/>
      <c r="D124" t="e">
        <f t="shared" si="3"/>
        <v>#N/A</v>
      </c>
      <c r="E124" s="66">
        <v>0</v>
      </c>
      <c r="F124" s="148">
        <v>1</v>
      </c>
      <c r="G124" s="66">
        <v>0</v>
      </c>
      <c r="H124" s="148">
        <v>0</v>
      </c>
      <c r="I124" s="66">
        <v>0</v>
      </c>
    </row>
    <row r="125" spans="1:9">
      <c r="A125" s="150"/>
      <c r="B125" s="149"/>
      <c r="C125" s="66"/>
      <c r="D125" t="e">
        <f t="shared" si="3"/>
        <v>#N/A</v>
      </c>
      <c r="E125" s="66">
        <v>0</v>
      </c>
      <c r="F125" s="148">
        <v>1</v>
      </c>
      <c r="G125" s="66">
        <v>0</v>
      </c>
      <c r="H125" s="148">
        <v>0</v>
      </c>
      <c r="I125" s="66">
        <v>0</v>
      </c>
    </row>
    <row r="126" spans="1:9">
      <c r="A126" s="150"/>
      <c r="B126" s="149"/>
      <c r="C126" s="66"/>
      <c r="D126" t="e">
        <f t="shared" si="3"/>
        <v>#N/A</v>
      </c>
      <c r="E126" s="66">
        <v>0</v>
      </c>
      <c r="F126" s="148">
        <v>1</v>
      </c>
      <c r="G126" s="66">
        <v>0</v>
      </c>
      <c r="H126" s="148">
        <v>0</v>
      </c>
      <c r="I126" s="66">
        <v>0</v>
      </c>
    </row>
    <row r="127" spans="1:9">
      <c r="A127" s="150"/>
      <c r="B127" s="149"/>
      <c r="C127" s="66"/>
      <c r="D127" t="e">
        <f t="shared" si="3"/>
        <v>#N/A</v>
      </c>
      <c r="E127" s="66">
        <v>0</v>
      </c>
      <c r="F127" s="148">
        <v>1</v>
      </c>
      <c r="G127" s="66">
        <v>0</v>
      </c>
      <c r="H127" s="148">
        <v>0</v>
      </c>
      <c r="I127" s="66">
        <v>0</v>
      </c>
    </row>
    <row r="128" spans="1:9">
      <c r="A128" s="150"/>
      <c r="B128" s="149"/>
      <c r="C128" s="66"/>
      <c r="D128" t="e">
        <f t="shared" si="3"/>
        <v>#N/A</v>
      </c>
      <c r="E128" s="66">
        <v>0</v>
      </c>
      <c r="F128" s="148">
        <v>1</v>
      </c>
      <c r="G128" s="66">
        <v>0</v>
      </c>
      <c r="H128" s="148">
        <v>0</v>
      </c>
      <c r="I128" s="66">
        <v>0</v>
      </c>
    </row>
    <row r="129" spans="1:9">
      <c r="A129" s="150"/>
      <c r="B129" s="149"/>
      <c r="C129" s="66"/>
      <c r="D129" t="e">
        <f t="shared" si="3"/>
        <v>#N/A</v>
      </c>
      <c r="E129" s="66">
        <v>0</v>
      </c>
      <c r="F129" s="148">
        <v>1</v>
      </c>
      <c r="G129" s="66">
        <v>0</v>
      </c>
      <c r="H129" s="148">
        <v>0</v>
      </c>
      <c r="I129" s="66">
        <v>0</v>
      </c>
    </row>
    <row r="130" spans="1:9">
      <c r="A130" s="150"/>
      <c r="B130" s="149"/>
      <c r="C130" s="66"/>
      <c r="D130" t="e">
        <f t="shared" si="3"/>
        <v>#N/A</v>
      </c>
      <c r="E130" s="66">
        <v>0</v>
      </c>
      <c r="F130" s="148">
        <v>1</v>
      </c>
      <c r="G130" s="66">
        <v>0</v>
      </c>
      <c r="H130" s="148">
        <v>0</v>
      </c>
      <c r="I130" s="66">
        <v>0</v>
      </c>
    </row>
    <row r="131" spans="1:9">
      <c r="A131" s="150"/>
      <c r="B131" s="149"/>
      <c r="C131" s="66"/>
      <c r="D131" t="e">
        <f t="shared" si="3"/>
        <v>#N/A</v>
      </c>
      <c r="E131" s="66">
        <v>0</v>
      </c>
      <c r="F131" s="148">
        <v>1</v>
      </c>
      <c r="G131" s="66">
        <v>0</v>
      </c>
      <c r="H131" s="148">
        <v>0</v>
      </c>
      <c r="I131" s="66">
        <v>0</v>
      </c>
    </row>
    <row r="132" spans="1:9">
      <c r="A132" s="150"/>
      <c r="B132" s="149"/>
      <c r="C132" s="66"/>
      <c r="D132" t="e">
        <f t="shared" si="3"/>
        <v>#N/A</v>
      </c>
      <c r="E132" s="66">
        <v>0</v>
      </c>
      <c r="F132" s="148">
        <v>1</v>
      </c>
      <c r="G132" s="66">
        <v>0</v>
      </c>
      <c r="H132" s="148">
        <v>0</v>
      </c>
      <c r="I132" s="66">
        <v>0</v>
      </c>
    </row>
    <row r="133" spans="1:9">
      <c r="A133" s="150"/>
      <c r="B133" s="149"/>
      <c r="C133" s="66"/>
      <c r="D133" t="e">
        <f t="shared" si="3"/>
        <v>#N/A</v>
      </c>
      <c r="E133" s="66">
        <v>0</v>
      </c>
      <c r="F133" s="148">
        <v>1</v>
      </c>
      <c r="G133" s="66">
        <v>0</v>
      </c>
      <c r="H133" s="148">
        <v>0</v>
      </c>
      <c r="I133" s="66">
        <v>0</v>
      </c>
    </row>
    <row r="134" spans="1:9">
      <c r="A134" s="150"/>
      <c r="B134" s="149"/>
      <c r="C134" s="66"/>
      <c r="D134" t="e">
        <f t="shared" si="3"/>
        <v>#N/A</v>
      </c>
      <c r="E134" s="66">
        <v>0</v>
      </c>
      <c r="F134" s="148">
        <v>1</v>
      </c>
      <c r="G134" s="66">
        <v>0</v>
      </c>
      <c r="H134" s="148">
        <v>0</v>
      </c>
      <c r="I134" s="66">
        <v>0</v>
      </c>
    </row>
    <row r="135" spans="1:9">
      <c r="A135" s="150"/>
      <c r="B135" s="149"/>
      <c r="C135" s="66"/>
      <c r="D135" t="e">
        <f t="shared" ref="D135:D166" si="4">VLOOKUP(C135,$K$2:$L$8,2,FALSE)</f>
        <v>#N/A</v>
      </c>
      <c r="E135" s="66">
        <v>0</v>
      </c>
      <c r="F135" s="148">
        <v>1</v>
      </c>
      <c r="G135" s="66">
        <v>0</v>
      </c>
      <c r="H135" s="148">
        <v>0</v>
      </c>
      <c r="I135" s="66">
        <v>0</v>
      </c>
    </row>
    <row r="136" spans="1:9">
      <c r="A136" s="150"/>
      <c r="B136" s="149"/>
      <c r="C136" s="66"/>
      <c r="D136" t="e">
        <f t="shared" si="4"/>
        <v>#N/A</v>
      </c>
      <c r="E136" s="66">
        <v>0</v>
      </c>
      <c r="F136" s="148">
        <v>1</v>
      </c>
      <c r="G136" s="66">
        <v>0</v>
      </c>
      <c r="H136" s="148">
        <v>0</v>
      </c>
      <c r="I136" s="66">
        <v>0</v>
      </c>
    </row>
    <row r="137" spans="1:9">
      <c r="A137" s="150"/>
      <c r="B137" s="149"/>
      <c r="C137" s="66"/>
      <c r="D137" t="e">
        <f t="shared" si="4"/>
        <v>#N/A</v>
      </c>
      <c r="E137" s="66">
        <v>0</v>
      </c>
      <c r="F137" s="148">
        <v>1</v>
      </c>
      <c r="G137" s="66">
        <v>0</v>
      </c>
      <c r="H137" s="148">
        <v>0</v>
      </c>
      <c r="I137" s="66">
        <v>0</v>
      </c>
    </row>
    <row r="138" spans="1:9">
      <c r="A138" s="150"/>
      <c r="B138" s="149"/>
      <c r="C138" s="66"/>
      <c r="D138" t="e">
        <f t="shared" si="4"/>
        <v>#N/A</v>
      </c>
      <c r="E138" s="66">
        <v>0</v>
      </c>
      <c r="F138" s="148">
        <v>1</v>
      </c>
      <c r="G138" s="66">
        <v>0</v>
      </c>
      <c r="H138" s="148">
        <v>0</v>
      </c>
      <c r="I138" s="66">
        <v>0</v>
      </c>
    </row>
    <row r="139" spans="1:9">
      <c r="A139" s="150"/>
      <c r="B139" s="149"/>
      <c r="C139" s="66"/>
      <c r="D139" t="e">
        <f t="shared" si="4"/>
        <v>#N/A</v>
      </c>
      <c r="E139" s="66">
        <v>0</v>
      </c>
      <c r="F139" s="148">
        <v>1</v>
      </c>
      <c r="G139" s="66">
        <v>0</v>
      </c>
      <c r="H139" s="148">
        <v>0</v>
      </c>
      <c r="I139" s="66">
        <v>0</v>
      </c>
    </row>
    <row r="140" spans="1:9">
      <c r="A140" s="150"/>
      <c r="B140" s="149"/>
      <c r="C140" s="66"/>
      <c r="D140" t="e">
        <f t="shared" si="4"/>
        <v>#N/A</v>
      </c>
      <c r="E140" s="66">
        <v>0</v>
      </c>
      <c r="F140" s="148">
        <v>1</v>
      </c>
      <c r="G140" s="66">
        <v>0</v>
      </c>
      <c r="H140" s="148">
        <v>0</v>
      </c>
      <c r="I140" s="66">
        <v>0</v>
      </c>
    </row>
    <row r="141" spans="1:9">
      <c r="A141" s="150"/>
      <c r="B141" s="149"/>
      <c r="C141" s="66"/>
      <c r="D141" t="e">
        <f t="shared" si="4"/>
        <v>#N/A</v>
      </c>
      <c r="E141" s="66">
        <v>0</v>
      </c>
      <c r="F141" s="148">
        <v>1</v>
      </c>
      <c r="G141" s="66">
        <v>0</v>
      </c>
      <c r="H141" s="148">
        <v>0</v>
      </c>
      <c r="I141" s="66">
        <v>0</v>
      </c>
    </row>
    <row r="142" spans="1:9">
      <c r="A142" s="150"/>
      <c r="B142" s="149"/>
      <c r="C142" s="66"/>
      <c r="D142" t="e">
        <f t="shared" si="4"/>
        <v>#N/A</v>
      </c>
      <c r="E142" s="66">
        <v>0</v>
      </c>
      <c r="F142" s="148">
        <v>1</v>
      </c>
      <c r="G142" s="66">
        <v>0</v>
      </c>
      <c r="H142" s="148">
        <v>0</v>
      </c>
      <c r="I142" s="66">
        <v>0</v>
      </c>
    </row>
    <row r="143" spans="1:9">
      <c r="A143" s="150"/>
      <c r="B143" s="149"/>
      <c r="C143" s="66"/>
      <c r="D143" t="e">
        <f t="shared" si="4"/>
        <v>#N/A</v>
      </c>
      <c r="E143" s="66">
        <v>0</v>
      </c>
      <c r="F143" s="148">
        <v>1</v>
      </c>
      <c r="G143" s="66">
        <v>0</v>
      </c>
      <c r="H143" s="148">
        <v>0</v>
      </c>
      <c r="I143" s="66">
        <v>0</v>
      </c>
    </row>
    <row r="144" spans="1:9">
      <c r="A144" s="150"/>
      <c r="B144" s="149"/>
      <c r="C144" s="66"/>
      <c r="D144" t="e">
        <f t="shared" si="4"/>
        <v>#N/A</v>
      </c>
      <c r="E144" s="66">
        <v>0</v>
      </c>
      <c r="F144" s="148">
        <v>1</v>
      </c>
      <c r="G144" s="66">
        <v>0</v>
      </c>
      <c r="H144" s="148">
        <v>0</v>
      </c>
      <c r="I144" s="66">
        <v>0</v>
      </c>
    </row>
    <row r="145" spans="1:9">
      <c r="A145" s="150"/>
      <c r="B145" s="149"/>
      <c r="C145" s="66"/>
      <c r="D145" t="e">
        <f t="shared" si="4"/>
        <v>#N/A</v>
      </c>
      <c r="E145" s="66">
        <v>0</v>
      </c>
      <c r="F145" s="148">
        <v>1</v>
      </c>
      <c r="G145" s="66">
        <v>0</v>
      </c>
      <c r="H145" s="148">
        <v>0</v>
      </c>
      <c r="I145" s="66">
        <v>0</v>
      </c>
    </row>
    <row r="146" spans="1:9">
      <c r="A146" s="150"/>
      <c r="B146" s="149"/>
      <c r="C146" s="66"/>
      <c r="D146" t="e">
        <f t="shared" si="4"/>
        <v>#N/A</v>
      </c>
      <c r="E146" s="66">
        <v>0</v>
      </c>
      <c r="F146" s="148">
        <v>1</v>
      </c>
      <c r="G146" s="66">
        <v>0</v>
      </c>
      <c r="H146" s="148">
        <v>0</v>
      </c>
      <c r="I146" s="66">
        <v>0</v>
      </c>
    </row>
    <row r="147" spans="1:9">
      <c r="A147" s="150"/>
      <c r="B147" s="149"/>
      <c r="C147" s="66"/>
      <c r="D147" t="e">
        <f t="shared" si="4"/>
        <v>#N/A</v>
      </c>
      <c r="E147" s="66">
        <v>0</v>
      </c>
      <c r="F147" s="148">
        <v>1</v>
      </c>
      <c r="G147" s="66">
        <v>0</v>
      </c>
      <c r="H147" s="148">
        <v>0</v>
      </c>
      <c r="I147" s="66">
        <v>0</v>
      </c>
    </row>
    <row r="148" spans="1:9">
      <c r="A148" s="150"/>
      <c r="B148" s="149"/>
      <c r="C148" s="66"/>
      <c r="D148" t="e">
        <f t="shared" si="4"/>
        <v>#N/A</v>
      </c>
      <c r="E148" s="66">
        <v>0</v>
      </c>
      <c r="F148" s="148">
        <v>1</v>
      </c>
      <c r="G148" s="66">
        <v>0</v>
      </c>
      <c r="H148" s="148">
        <v>0</v>
      </c>
      <c r="I148" s="66">
        <v>0</v>
      </c>
    </row>
    <row r="149" spans="1:9">
      <c r="A149" s="150"/>
      <c r="B149" s="149"/>
      <c r="C149" s="66"/>
      <c r="D149" t="e">
        <f t="shared" si="4"/>
        <v>#N/A</v>
      </c>
      <c r="E149" s="66">
        <v>0</v>
      </c>
      <c r="F149" s="148">
        <v>1</v>
      </c>
      <c r="G149" s="66">
        <v>0</v>
      </c>
      <c r="H149" s="148">
        <v>0</v>
      </c>
      <c r="I149" s="66">
        <v>0</v>
      </c>
    </row>
    <row r="150" spans="1:9">
      <c r="A150" s="150"/>
      <c r="B150" s="149"/>
      <c r="C150" s="66"/>
      <c r="D150" t="e">
        <f t="shared" si="4"/>
        <v>#N/A</v>
      </c>
      <c r="E150" s="66">
        <v>0</v>
      </c>
      <c r="F150" s="148">
        <v>1</v>
      </c>
      <c r="G150" s="66">
        <v>0</v>
      </c>
      <c r="H150" s="148">
        <v>0</v>
      </c>
      <c r="I150" s="66">
        <v>0</v>
      </c>
    </row>
    <row r="151" spans="1:9">
      <c r="A151" s="150"/>
      <c r="B151" s="149"/>
      <c r="C151" s="66"/>
      <c r="D151" t="e">
        <f t="shared" si="4"/>
        <v>#N/A</v>
      </c>
      <c r="E151" s="66">
        <v>0</v>
      </c>
      <c r="F151" s="148">
        <v>1</v>
      </c>
      <c r="G151" s="66">
        <v>0</v>
      </c>
      <c r="H151" s="148">
        <v>0</v>
      </c>
      <c r="I151" s="66">
        <v>0</v>
      </c>
    </row>
    <row r="152" spans="1:9">
      <c r="A152" s="150"/>
      <c r="B152" s="149"/>
      <c r="C152" s="66"/>
      <c r="D152" t="e">
        <f t="shared" si="4"/>
        <v>#N/A</v>
      </c>
      <c r="E152" s="66">
        <v>0</v>
      </c>
      <c r="F152" s="148">
        <v>1</v>
      </c>
      <c r="G152" s="66">
        <v>0</v>
      </c>
      <c r="H152" s="148">
        <v>0</v>
      </c>
      <c r="I152" s="66">
        <v>0</v>
      </c>
    </row>
    <row r="153" spans="1:9">
      <c r="A153" s="150"/>
      <c r="B153" s="149"/>
      <c r="C153" s="66"/>
      <c r="D153" t="e">
        <f t="shared" si="4"/>
        <v>#N/A</v>
      </c>
      <c r="E153" s="66">
        <v>0</v>
      </c>
      <c r="F153" s="148">
        <v>1</v>
      </c>
      <c r="G153" s="66">
        <v>0</v>
      </c>
      <c r="H153" s="148">
        <v>0</v>
      </c>
      <c r="I153" s="66">
        <v>0</v>
      </c>
    </row>
    <row r="154" spans="1:9">
      <c r="A154" s="150"/>
      <c r="B154" s="149"/>
      <c r="C154" s="66"/>
      <c r="D154" t="e">
        <f t="shared" si="4"/>
        <v>#N/A</v>
      </c>
      <c r="E154" s="66">
        <v>0</v>
      </c>
      <c r="F154" s="148">
        <v>1</v>
      </c>
      <c r="G154" s="66">
        <v>0</v>
      </c>
      <c r="H154" s="148">
        <v>0</v>
      </c>
      <c r="I154" s="66">
        <v>0</v>
      </c>
    </row>
    <row r="155" spans="1:9">
      <c r="A155" s="150"/>
      <c r="B155" s="149"/>
      <c r="C155" s="66"/>
      <c r="D155" t="e">
        <f t="shared" si="4"/>
        <v>#N/A</v>
      </c>
      <c r="E155" s="66">
        <v>0</v>
      </c>
      <c r="F155" s="148">
        <v>1</v>
      </c>
      <c r="G155" s="66">
        <v>0</v>
      </c>
      <c r="H155" s="148">
        <v>0</v>
      </c>
      <c r="I155" s="66">
        <v>0</v>
      </c>
    </row>
    <row r="156" spans="1:9">
      <c r="A156" s="150"/>
      <c r="B156" s="149"/>
      <c r="C156" s="66"/>
      <c r="D156" t="e">
        <f t="shared" si="4"/>
        <v>#N/A</v>
      </c>
      <c r="E156" s="66">
        <v>0</v>
      </c>
      <c r="F156" s="148">
        <v>1</v>
      </c>
      <c r="G156" s="66">
        <v>0</v>
      </c>
      <c r="H156" s="148">
        <v>0</v>
      </c>
      <c r="I156" s="66">
        <v>0</v>
      </c>
    </row>
    <row r="157" spans="1:9">
      <c r="A157" s="150"/>
      <c r="B157" s="149"/>
      <c r="C157" s="66"/>
      <c r="D157" t="e">
        <f t="shared" si="4"/>
        <v>#N/A</v>
      </c>
      <c r="E157" s="66">
        <v>0</v>
      </c>
      <c r="F157" s="148">
        <v>1</v>
      </c>
      <c r="G157" s="66">
        <v>0</v>
      </c>
      <c r="H157" s="148">
        <v>0</v>
      </c>
      <c r="I157" s="66">
        <v>0</v>
      </c>
    </row>
    <row r="158" spans="1:9">
      <c r="A158" s="150"/>
      <c r="B158" s="149"/>
      <c r="C158" s="66"/>
      <c r="D158" t="e">
        <f t="shared" si="4"/>
        <v>#N/A</v>
      </c>
      <c r="E158" s="66">
        <v>0</v>
      </c>
      <c r="F158" s="148">
        <v>1</v>
      </c>
      <c r="G158" s="66">
        <v>0</v>
      </c>
      <c r="H158" s="148">
        <v>0</v>
      </c>
      <c r="I158" s="66">
        <v>0</v>
      </c>
    </row>
    <row r="159" spans="1:9">
      <c r="A159" s="150"/>
      <c r="B159" s="149"/>
      <c r="C159" s="66"/>
      <c r="D159" t="e">
        <f t="shared" si="4"/>
        <v>#N/A</v>
      </c>
      <c r="E159" s="66">
        <v>0</v>
      </c>
      <c r="F159" s="148">
        <v>1</v>
      </c>
      <c r="G159" s="66">
        <v>0</v>
      </c>
      <c r="H159" s="148">
        <v>0</v>
      </c>
      <c r="I159" s="66">
        <v>0</v>
      </c>
    </row>
    <row r="160" spans="1:9">
      <c r="A160" s="150"/>
      <c r="B160" s="149"/>
      <c r="C160" s="66"/>
      <c r="D160" t="e">
        <f t="shared" si="4"/>
        <v>#N/A</v>
      </c>
      <c r="E160" s="66">
        <v>0</v>
      </c>
      <c r="F160" s="148">
        <v>1</v>
      </c>
      <c r="G160" s="66">
        <v>0</v>
      </c>
      <c r="H160" s="148">
        <v>0</v>
      </c>
      <c r="I160" s="66">
        <v>0</v>
      </c>
    </row>
    <row r="161" spans="1:9">
      <c r="A161" s="150"/>
      <c r="B161" s="149"/>
      <c r="C161" s="66"/>
      <c r="D161" t="e">
        <f t="shared" si="4"/>
        <v>#N/A</v>
      </c>
      <c r="E161" s="66">
        <v>0</v>
      </c>
      <c r="F161" s="148">
        <v>1</v>
      </c>
      <c r="G161" s="66">
        <v>0</v>
      </c>
      <c r="H161" s="148">
        <v>0</v>
      </c>
      <c r="I161" s="66">
        <v>0</v>
      </c>
    </row>
    <row r="162" spans="1:9">
      <c r="A162" s="150"/>
      <c r="B162" s="149"/>
      <c r="C162" s="66"/>
      <c r="D162" t="e">
        <f t="shared" si="4"/>
        <v>#N/A</v>
      </c>
      <c r="E162" s="66">
        <v>0</v>
      </c>
      <c r="F162" s="148">
        <v>1</v>
      </c>
      <c r="G162" s="66">
        <v>0</v>
      </c>
      <c r="H162" s="148">
        <v>0</v>
      </c>
      <c r="I162" s="66">
        <v>0</v>
      </c>
    </row>
    <row r="163" spans="1:9">
      <c r="A163" s="150"/>
      <c r="B163" s="149"/>
      <c r="C163" s="66"/>
      <c r="D163" t="e">
        <f t="shared" si="4"/>
        <v>#N/A</v>
      </c>
      <c r="E163" s="66">
        <v>0</v>
      </c>
      <c r="F163" s="148">
        <v>1</v>
      </c>
      <c r="G163" s="66">
        <v>0</v>
      </c>
      <c r="H163" s="148">
        <v>0</v>
      </c>
      <c r="I163" s="66">
        <v>0</v>
      </c>
    </row>
    <row r="164" spans="1:9">
      <c r="A164" s="150"/>
      <c r="B164" s="149"/>
      <c r="C164" s="66"/>
      <c r="D164" t="e">
        <f t="shared" si="4"/>
        <v>#N/A</v>
      </c>
      <c r="E164" s="66">
        <v>0</v>
      </c>
      <c r="F164" s="148">
        <v>1</v>
      </c>
      <c r="G164" s="66">
        <v>0</v>
      </c>
      <c r="H164" s="148">
        <v>0</v>
      </c>
      <c r="I164" s="66">
        <v>0</v>
      </c>
    </row>
    <row r="165" spans="1:9">
      <c r="A165" s="150"/>
      <c r="B165" s="149"/>
      <c r="C165" s="66"/>
      <c r="D165" t="e">
        <f t="shared" si="4"/>
        <v>#N/A</v>
      </c>
      <c r="E165" s="66">
        <v>0</v>
      </c>
      <c r="F165" s="148">
        <v>1</v>
      </c>
      <c r="G165" s="66">
        <v>0</v>
      </c>
      <c r="H165" s="148">
        <v>0</v>
      </c>
      <c r="I165" s="66">
        <v>0</v>
      </c>
    </row>
    <row r="166" spans="1:9">
      <c r="A166" s="150"/>
      <c r="B166" s="149"/>
      <c r="C166" s="66"/>
      <c r="D166" t="e">
        <f t="shared" si="4"/>
        <v>#N/A</v>
      </c>
      <c r="E166" s="66">
        <v>0</v>
      </c>
      <c r="F166" s="148">
        <v>1</v>
      </c>
      <c r="G166" s="66">
        <v>0</v>
      </c>
      <c r="H166" s="148">
        <v>0</v>
      </c>
      <c r="I166" s="66">
        <v>0</v>
      </c>
    </row>
    <row r="167" spans="1:9">
      <c r="A167" s="150"/>
      <c r="B167" s="149"/>
      <c r="C167" s="66"/>
      <c r="D167" t="e">
        <f t="shared" ref="D167:D198" si="5">VLOOKUP(C167,$K$2:$L$8,2,FALSE)</f>
        <v>#N/A</v>
      </c>
      <c r="E167" s="66">
        <v>0</v>
      </c>
      <c r="F167" s="148">
        <v>1</v>
      </c>
      <c r="G167" s="66">
        <v>0</v>
      </c>
      <c r="H167" s="148">
        <v>0</v>
      </c>
      <c r="I167" s="66">
        <v>0</v>
      </c>
    </row>
    <row r="168" spans="1:9">
      <c r="A168" s="150"/>
      <c r="B168" s="149"/>
      <c r="C168" s="66"/>
      <c r="D168" t="e">
        <f t="shared" si="5"/>
        <v>#N/A</v>
      </c>
      <c r="E168" s="66">
        <v>0</v>
      </c>
      <c r="F168" s="148">
        <v>1</v>
      </c>
      <c r="G168" s="66">
        <v>0</v>
      </c>
      <c r="H168" s="148">
        <v>0</v>
      </c>
      <c r="I168" s="66">
        <v>0</v>
      </c>
    </row>
    <row r="169" spans="1:9">
      <c r="A169" s="150"/>
      <c r="B169" s="149"/>
      <c r="C169" s="66"/>
      <c r="D169" t="e">
        <f t="shared" si="5"/>
        <v>#N/A</v>
      </c>
      <c r="E169" s="66">
        <v>0</v>
      </c>
      <c r="F169" s="148">
        <v>1</v>
      </c>
      <c r="G169" s="66">
        <v>0</v>
      </c>
      <c r="H169" s="148">
        <v>0</v>
      </c>
      <c r="I169" s="66">
        <v>0</v>
      </c>
    </row>
    <row r="170" spans="1:9">
      <c r="A170" s="150"/>
      <c r="B170" s="149"/>
      <c r="C170" s="66"/>
      <c r="D170" t="e">
        <f t="shared" si="5"/>
        <v>#N/A</v>
      </c>
      <c r="E170" s="66">
        <v>0</v>
      </c>
      <c r="F170" s="148">
        <v>1</v>
      </c>
      <c r="G170" s="66">
        <v>0</v>
      </c>
      <c r="H170" s="148">
        <v>0</v>
      </c>
      <c r="I170" s="66">
        <v>0</v>
      </c>
    </row>
    <row r="171" spans="1:9">
      <c r="A171" s="150"/>
      <c r="B171" s="149"/>
      <c r="C171" s="66"/>
      <c r="D171" t="e">
        <f t="shared" si="5"/>
        <v>#N/A</v>
      </c>
      <c r="E171" s="66">
        <v>0</v>
      </c>
      <c r="F171" s="148">
        <v>1</v>
      </c>
      <c r="G171" s="66">
        <v>0</v>
      </c>
      <c r="H171" s="148">
        <v>0</v>
      </c>
      <c r="I171" s="66">
        <v>0</v>
      </c>
    </row>
    <row r="172" spans="1:9">
      <c r="A172" s="150"/>
      <c r="B172" s="149"/>
      <c r="C172" s="66"/>
      <c r="D172" t="e">
        <f t="shared" si="5"/>
        <v>#N/A</v>
      </c>
      <c r="E172" s="66">
        <v>0</v>
      </c>
      <c r="F172" s="148">
        <v>1</v>
      </c>
      <c r="G172" s="66">
        <v>0</v>
      </c>
      <c r="H172" s="148">
        <v>0</v>
      </c>
      <c r="I172" s="66">
        <v>0</v>
      </c>
    </row>
    <row r="173" spans="1:9">
      <c r="A173" s="150"/>
      <c r="B173" s="149"/>
      <c r="C173" s="66"/>
      <c r="D173" t="e">
        <f t="shared" si="5"/>
        <v>#N/A</v>
      </c>
      <c r="E173" s="66">
        <v>0</v>
      </c>
      <c r="F173" s="148">
        <v>1</v>
      </c>
      <c r="G173" s="66">
        <v>0</v>
      </c>
      <c r="H173" s="148">
        <v>0</v>
      </c>
      <c r="I173" s="66">
        <v>0</v>
      </c>
    </row>
    <row r="174" spans="1:9">
      <c r="A174" s="150"/>
      <c r="B174" s="149"/>
      <c r="C174" s="66"/>
      <c r="D174" t="e">
        <f t="shared" si="5"/>
        <v>#N/A</v>
      </c>
      <c r="E174" s="66">
        <v>0</v>
      </c>
      <c r="F174" s="148">
        <v>1</v>
      </c>
      <c r="G174" s="66">
        <v>0</v>
      </c>
      <c r="H174" s="148">
        <v>0</v>
      </c>
      <c r="I174" s="66">
        <v>0</v>
      </c>
    </row>
    <row r="175" spans="1:9">
      <c r="A175" s="150"/>
      <c r="B175" s="149"/>
      <c r="C175" s="66"/>
      <c r="D175" t="e">
        <f t="shared" si="5"/>
        <v>#N/A</v>
      </c>
      <c r="E175" s="66">
        <v>0</v>
      </c>
      <c r="F175" s="148">
        <v>1</v>
      </c>
      <c r="G175" s="66">
        <v>0</v>
      </c>
      <c r="H175" s="148">
        <v>0</v>
      </c>
      <c r="I175" s="66">
        <v>0</v>
      </c>
    </row>
    <row r="176" spans="1:9">
      <c r="A176" s="150"/>
      <c r="B176" s="149"/>
      <c r="C176" s="66"/>
      <c r="D176" t="e">
        <f t="shared" si="5"/>
        <v>#N/A</v>
      </c>
      <c r="E176" s="66">
        <v>0</v>
      </c>
      <c r="F176" s="148">
        <v>1</v>
      </c>
      <c r="G176" s="66">
        <v>0</v>
      </c>
      <c r="H176" s="148">
        <v>0</v>
      </c>
      <c r="I176" s="66">
        <v>0</v>
      </c>
    </row>
    <row r="177" spans="1:9">
      <c r="A177" s="150"/>
      <c r="B177" s="149"/>
      <c r="C177" s="66"/>
      <c r="D177" t="e">
        <f t="shared" si="5"/>
        <v>#N/A</v>
      </c>
      <c r="E177" s="66">
        <v>0</v>
      </c>
      <c r="F177" s="148">
        <v>1</v>
      </c>
      <c r="G177" s="66">
        <v>0</v>
      </c>
      <c r="H177" s="148">
        <v>0</v>
      </c>
      <c r="I177" s="66">
        <v>0</v>
      </c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disablePrompts="1" count="11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178:G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G7:G177" xr:uid="{00000000-0002-0000-0000-000007000000}">
      <formula1>IF(E7=1,#REF!,#REF!)</formula1>
    </dataValidation>
    <dataValidation type="list" allowBlank="1" showInputMessage="1" showErrorMessage="1" sqref="F7" xr:uid="{00000000-0002-0000-0000-000008000000}">
      <formula1>IF(E7=1,$L$11:$L$15,$L$10:$L$13)</formula1>
    </dataValidation>
    <dataValidation type="list" allowBlank="1" showInputMessage="1" showErrorMessage="1" sqref="H7:H177" xr:uid="{00000000-0002-0000-0000-000009000000}">
      <formula1>IF(E7=1,#REF!,#REF!)</formula1>
    </dataValidation>
    <dataValidation type="list" allowBlank="1" showInputMessage="1" showErrorMessage="1" sqref="I7:I177" xr:uid="{00000000-0002-0000-0000-00000A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J177"/>
  <sheetViews>
    <sheetView zoomScaleNormal="100" workbookViewId="0">
      <pane ySplit="7" topLeftCell="A8" activePane="bottomLeft" state="frozen"/>
      <selection activeCell="AE13" sqref="AE13"/>
      <selection pane="bottomLeft" activeCell="E10" sqref="E10"/>
    </sheetView>
  </sheetViews>
  <sheetFormatPr defaultColWidth="8.7109375" defaultRowHeight="12.75"/>
  <cols>
    <col min="1" max="1" width="13.42578125" style="158" customWidth="1"/>
    <col min="2" max="2" width="38.28515625" style="161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45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 customWidth="1"/>
    <col min="33" max="36" width="8.7109375" customWidth="1"/>
    <col min="37" max="40" width="8.7109375" style="19" customWidth="1"/>
    <col min="41" max="16384" width="8.7109375" style="19"/>
  </cols>
  <sheetData>
    <row r="1" spans="1:31" ht="23.1" customHeight="1">
      <c r="A1" s="153" t="s">
        <v>130</v>
      </c>
      <c r="B1" s="159"/>
      <c r="C1" s="17"/>
      <c r="D1" s="17"/>
      <c r="E1" s="17"/>
      <c r="F1" s="17"/>
      <c r="G1" s="17"/>
      <c r="H1" s="18"/>
      <c r="I1" s="141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87" t="s">
        <v>131</v>
      </c>
      <c r="AC1" s="172"/>
      <c r="AD1" s="172"/>
      <c r="AE1" s="173"/>
    </row>
    <row r="2" spans="1:31" ht="12.4" customHeight="1">
      <c r="A2" s="166" t="s">
        <v>0</v>
      </c>
      <c r="B2" s="170" t="s">
        <v>1</v>
      </c>
      <c r="C2" s="167" t="s">
        <v>2</v>
      </c>
      <c r="D2" s="183"/>
      <c r="E2" s="186"/>
      <c r="F2" s="184"/>
      <c r="G2" s="167" t="s">
        <v>1</v>
      </c>
      <c r="H2" s="185" t="s">
        <v>132</v>
      </c>
      <c r="I2" s="182" t="s">
        <v>133</v>
      </c>
      <c r="J2" s="171" t="s">
        <v>134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3"/>
      <c r="Z2" s="163" t="s">
        <v>135</v>
      </c>
      <c r="AB2" s="167" t="s">
        <v>136</v>
      </c>
      <c r="AC2" s="167" t="s">
        <v>137</v>
      </c>
      <c r="AD2" s="167" t="s">
        <v>138</v>
      </c>
      <c r="AE2" s="167" t="s">
        <v>139</v>
      </c>
    </row>
    <row r="3" spans="1:31" ht="12.6" customHeight="1">
      <c r="A3" s="164"/>
      <c r="B3" s="164"/>
      <c r="C3" s="164"/>
      <c r="D3" s="177"/>
      <c r="E3" s="178"/>
      <c r="F3" s="179"/>
      <c r="G3" s="164"/>
      <c r="H3" s="177"/>
      <c r="I3" s="164"/>
      <c r="J3" s="174" t="s">
        <v>140</v>
      </c>
      <c r="K3" s="175"/>
      <c r="L3" s="176"/>
      <c r="M3" s="188" t="s">
        <v>141</v>
      </c>
      <c r="N3" s="175"/>
      <c r="O3" s="176"/>
      <c r="P3" s="167" t="s">
        <v>142</v>
      </c>
      <c r="Q3" s="175"/>
      <c r="R3" s="176"/>
      <c r="S3" s="167" t="s">
        <v>143</v>
      </c>
      <c r="T3" s="175"/>
      <c r="U3" s="176"/>
      <c r="V3" s="163" t="s">
        <v>144</v>
      </c>
      <c r="W3" s="163" t="s">
        <v>145</v>
      </c>
      <c r="X3" s="176"/>
      <c r="Y3" s="163" t="s">
        <v>146</v>
      </c>
      <c r="Z3" s="164"/>
      <c r="AB3" s="164"/>
      <c r="AC3" s="164"/>
      <c r="AD3" s="164"/>
      <c r="AE3" s="164"/>
    </row>
    <row r="4" spans="1:31" ht="12.6" customHeight="1">
      <c r="A4" s="164"/>
      <c r="B4" s="164"/>
      <c r="C4" s="164"/>
      <c r="D4" s="177"/>
      <c r="E4" s="178"/>
      <c r="F4" s="179"/>
      <c r="G4" s="164"/>
      <c r="H4" s="177"/>
      <c r="I4" s="164"/>
      <c r="J4" s="177"/>
      <c r="K4" s="178"/>
      <c r="L4" s="179"/>
      <c r="M4" s="177"/>
      <c r="N4" s="178"/>
      <c r="O4" s="179"/>
      <c r="P4" s="177"/>
      <c r="Q4" s="178"/>
      <c r="R4" s="179"/>
      <c r="S4" s="177"/>
      <c r="T4" s="178"/>
      <c r="U4" s="179"/>
      <c r="V4" s="164"/>
      <c r="W4" s="177"/>
      <c r="X4" s="179"/>
      <c r="Y4" s="164"/>
      <c r="Z4" s="164"/>
      <c r="AB4" s="164"/>
      <c r="AC4" s="164"/>
      <c r="AD4" s="164"/>
      <c r="AE4" s="164"/>
    </row>
    <row r="5" spans="1:31" ht="25.15" customHeight="1">
      <c r="A5" s="164"/>
      <c r="B5" s="164"/>
      <c r="C5" s="164"/>
      <c r="D5" s="177"/>
      <c r="E5" s="178"/>
      <c r="F5" s="179"/>
      <c r="G5" s="164"/>
      <c r="H5" s="177"/>
      <c r="I5" s="164"/>
      <c r="J5" s="177"/>
      <c r="K5" s="178"/>
      <c r="L5" s="179"/>
      <c r="M5" s="177"/>
      <c r="N5" s="178"/>
      <c r="O5" s="179"/>
      <c r="P5" s="177"/>
      <c r="Q5" s="178"/>
      <c r="R5" s="179"/>
      <c r="S5" s="177"/>
      <c r="T5" s="178"/>
      <c r="U5" s="179"/>
      <c r="V5" s="164"/>
      <c r="W5" s="177"/>
      <c r="X5" s="179"/>
      <c r="Y5" s="164"/>
      <c r="Z5" s="164"/>
      <c r="AB5" s="164"/>
      <c r="AC5" s="164"/>
      <c r="AD5" s="164"/>
      <c r="AE5" s="164"/>
    </row>
    <row r="6" spans="1:31" ht="12.6" customHeight="1">
      <c r="A6" s="164"/>
      <c r="B6" s="164"/>
      <c r="C6" s="164"/>
      <c r="D6" s="177"/>
      <c r="E6" s="178"/>
      <c r="F6" s="179"/>
      <c r="G6" s="164"/>
      <c r="H6" s="177"/>
      <c r="I6" s="164"/>
      <c r="J6" s="180"/>
      <c r="K6" s="169"/>
      <c r="L6" s="181"/>
      <c r="M6" s="180"/>
      <c r="N6" s="169"/>
      <c r="O6" s="181"/>
      <c r="P6" s="177"/>
      <c r="Q6" s="178"/>
      <c r="R6" s="179"/>
      <c r="S6" s="180"/>
      <c r="T6" s="169"/>
      <c r="U6" s="181"/>
      <c r="V6" s="164"/>
      <c r="W6" s="177"/>
      <c r="X6" s="179"/>
      <c r="Y6" s="164"/>
      <c r="Z6" s="164"/>
      <c r="AB6" s="164"/>
      <c r="AC6" s="164"/>
      <c r="AD6" s="164"/>
      <c r="AE6" s="164"/>
    </row>
    <row r="7" spans="1:31">
      <c r="A7" s="165"/>
      <c r="B7" s="165"/>
      <c r="C7" s="165"/>
      <c r="D7" s="177"/>
      <c r="E7" s="178"/>
      <c r="F7" s="179"/>
      <c r="G7" s="165"/>
      <c r="H7" s="180"/>
      <c r="I7" s="165"/>
      <c r="J7" s="171" t="s">
        <v>147</v>
      </c>
      <c r="K7" s="172"/>
      <c r="L7" s="173"/>
      <c r="M7" s="171" t="s">
        <v>148</v>
      </c>
      <c r="N7" s="172"/>
      <c r="O7" s="173"/>
      <c r="P7" s="180"/>
      <c r="Q7" s="169"/>
      <c r="R7" s="181"/>
      <c r="S7" s="171" t="s">
        <v>149</v>
      </c>
      <c r="T7" s="172"/>
      <c r="U7" s="173"/>
      <c r="V7" s="165"/>
      <c r="W7" s="180"/>
      <c r="X7" s="181"/>
      <c r="Y7" s="165"/>
      <c r="Z7" s="165"/>
      <c r="AB7" s="165"/>
      <c r="AC7" s="165"/>
      <c r="AD7" s="165"/>
      <c r="AE7" s="165"/>
    </row>
    <row r="8" spans="1:31">
      <c r="A8" s="154">
        <v>1</v>
      </c>
      <c r="B8" s="160" t="s">
        <v>20</v>
      </c>
      <c r="C8" s="94" t="str">
        <f>VLOOKUP(A8,'Load case definition'!$A$7:$C$180,3,FALSE)</f>
        <v>dead</v>
      </c>
      <c r="D8" s="17"/>
      <c r="E8" s="95" t="s">
        <v>150</v>
      </c>
      <c r="F8" s="17"/>
      <c r="G8" s="20" t="str">
        <f t="shared" ref="G8:G39" si="0">IF(ISBLANK(B8),"",TEXT(A8,0)&amp;":"&amp;B8)</f>
        <v>1:Selfweight</v>
      </c>
      <c r="H8" s="109" t="s">
        <v>151</v>
      </c>
      <c r="I8" s="142">
        <v>1</v>
      </c>
      <c r="J8" s="111"/>
      <c r="K8" s="110"/>
      <c r="L8" s="110"/>
      <c r="M8" s="111"/>
      <c r="N8" s="110"/>
      <c r="O8" s="112"/>
      <c r="P8" s="110"/>
      <c r="Q8" s="110"/>
      <c r="R8" s="112"/>
      <c r="S8" s="110"/>
      <c r="T8" s="110"/>
      <c r="U8" s="113"/>
      <c r="V8" s="114"/>
      <c r="W8" s="115"/>
      <c r="X8" s="116"/>
      <c r="Y8" s="17"/>
      <c r="Z8" s="61"/>
      <c r="AB8" s="99"/>
      <c r="AC8" s="99"/>
      <c r="AD8" s="99"/>
      <c r="AE8" s="99" t="s">
        <v>152</v>
      </c>
    </row>
    <row r="9" spans="1:31">
      <c r="A9" s="155">
        <v>100</v>
      </c>
      <c r="B9" s="160" t="s">
        <v>23</v>
      </c>
      <c r="C9" s="94" t="str">
        <f>VLOOKUP(A9,'Load case definition'!$A$7:$C$180,3,FALSE)</f>
        <v>dead</v>
      </c>
      <c r="D9" s="17"/>
      <c r="E9" s="95" t="s">
        <v>150</v>
      </c>
      <c r="F9" s="17"/>
      <c r="G9" s="21" t="str">
        <f t="shared" si="0"/>
        <v>100:Cable dead load</v>
      </c>
      <c r="H9" s="67" t="s">
        <v>153</v>
      </c>
      <c r="I9" s="142" t="s">
        <v>154</v>
      </c>
      <c r="J9" s="117">
        <v>0</v>
      </c>
      <c r="K9" s="118">
        <v>0</v>
      </c>
      <c r="L9" s="119">
        <v>-95.3</v>
      </c>
      <c r="M9" s="111"/>
      <c r="N9" s="110"/>
      <c r="O9" s="112"/>
      <c r="P9" s="110"/>
      <c r="Q9" s="110"/>
      <c r="R9" s="112"/>
      <c r="S9" s="110"/>
      <c r="T9" s="110"/>
      <c r="U9" s="110"/>
      <c r="V9" s="120"/>
      <c r="W9" s="121" t="s">
        <v>155</v>
      </c>
      <c r="X9" s="112"/>
      <c r="Y9" s="17">
        <v>0</v>
      </c>
      <c r="Z9" s="62"/>
      <c r="AB9" s="66"/>
      <c r="AC9" s="100"/>
      <c r="AD9" s="100"/>
      <c r="AE9" s="100" t="s">
        <v>152</v>
      </c>
    </row>
    <row r="10" spans="1:31">
      <c r="A10" s="155">
        <v>101</v>
      </c>
      <c r="B10" s="160" t="s">
        <v>26</v>
      </c>
      <c r="C10" s="94" t="str">
        <f>VLOOKUP(A10,'Load case definition'!$A$7:$C$180,3,FALSE)</f>
        <v>dead</v>
      </c>
      <c r="D10" s="17"/>
      <c r="E10" s="195"/>
      <c r="F10" s="17"/>
      <c r="G10" s="21" t="str">
        <f t="shared" si="0"/>
        <v>101:Anode pallets</v>
      </c>
      <c r="H10" s="67" t="s">
        <v>153</v>
      </c>
      <c r="I10" s="142" t="s">
        <v>156</v>
      </c>
      <c r="J10" s="117">
        <v>0</v>
      </c>
      <c r="K10" s="118">
        <v>0</v>
      </c>
      <c r="L10" s="119">
        <v>-13.37</v>
      </c>
      <c r="M10" s="111"/>
      <c r="N10" s="110"/>
      <c r="O10" s="112"/>
      <c r="P10" s="110"/>
      <c r="Q10" s="110"/>
      <c r="R10" s="112"/>
      <c r="S10" s="110"/>
      <c r="T10" s="110"/>
      <c r="U10" s="110"/>
      <c r="V10" s="120"/>
      <c r="W10" s="121" t="s">
        <v>155</v>
      </c>
      <c r="X10" s="112"/>
      <c r="Y10" s="17">
        <v>0</v>
      </c>
      <c r="Z10" s="62"/>
      <c r="AB10" s="66"/>
      <c r="AC10" s="100"/>
      <c r="AD10" s="100"/>
      <c r="AE10" s="100" t="s">
        <v>152</v>
      </c>
    </row>
    <row r="11" spans="1:31">
      <c r="A11" s="155">
        <v>102</v>
      </c>
      <c r="B11" s="162" t="s">
        <v>27</v>
      </c>
      <c r="C11" s="94" t="str">
        <f>VLOOKUP(A11,'Load case definition'!$A$7:$C$180,3,FALSE)</f>
        <v>dead</v>
      </c>
      <c r="D11" s="17"/>
      <c r="E11" s="95" t="s">
        <v>150</v>
      </c>
      <c r="F11" s="17"/>
      <c r="G11" s="21" t="str">
        <f t="shared" si="0"/>
        <v>102:Deployed anodes</v>
      </c>
      <c r="H11" s="67" t="s">
        <v>157</v>
      </c>
      <c r="I11" s="142" t="s">
        <v>158</v>
      </c>
      <c r="J11" s="117">
        <v>0</v>
      </c>
      <c r="K11" s="118">
        <v>0</v>
      </c>
      <c r="L11" s="119">
        <v>-19.62</v>
      </c>
      <c r="M11" s="111">
        <v>0</v>
      </c>
      <c r="N11" s="110">
        <v>0</v>
      </c>
      <c r="O11" s="112">
        <v>0</v>
      </c>
      <c r="P11" s="110">
        <v>0</v>
      </c>
      <c r="Q11" s="110">
        <v>0</v>
      </c>
      <c r="R11" s="112">
        <v>0</v>
      </c>
      <c r="S11" s="110"/>
      <c r="T11" s="110"/>
      <c r="U11" s="110"/>
      <c r="V11" s="120"/>
      <c r="W11" s="121"/>
      <c r="X11" s="112"/>
      <c r="Y11" s="17">
        <v>1</v>
      </c>
      <c r="Z11" s="63"/>
      <c r="AB11" s="100"/>
      <c r="AC11" s="100"/>
      <c r="AD11" s="100"/>
      <c r="AE11" s="100" t="s">
        <v>152</v>
      </c>
    </row>
    <row r="12" spans="1:31">
      <c r="A12" s="155">
        <v>104</v>
      </c>
      <c r="B12" s="162" t="s">
        <v>29</v>
      </c>
      <c r="C12" s="94" t="str">
        <f>VLOOKUP(A12,'Load case definition'!$A$7:$C$180,3,FALSE)</f>
        <v>dead</v>
      </c>
      <c r="D12" s="17"/>
      <c r="E12" s="95" t="s">
        <v>150</v>
      </c>
      <c r="F12" s="17"/>
      <c r="G12" s="21" t="str">
        <f t="shared" si="0"/>
        <v>104:HV cable support structure</v>
      </c>
      <c r="H12" s="63" t="s">
        <v>157</v>
      </c>
      <c r="I12" s="143" t="s">
        <v>159</v>
      </c>
      <c r="J12" s="117">
        <v>0</v>
      </c>
      <c r="K12" s="118">
        <v>0</v>
      </c>
      <c r="L12" s="119">
        <v>-10</v>
      </c>
      <c r="M12" s="97">
        <v>0</v>
      </c>
      <c r="N12" s="96">
        <v>0</v>
      </c>
      <c r="O12" s="98">
        <v>0</v>
      </c>
      <c r="P12" s="96">
        <v>0</v>
      </c>
      <c r="Q12" s="96">
        <v>0</v>
      </c>
      <c r="R12" s="98">
        <v>0</v>
      </c>
      <c r="S12" s="96"/>
      <c r="T12" s="96"/>
      <c r="U12" s="96"/>
      <c r="V12" s="100"/>
      <c r="W12" s="121"/>
      <c r="X12" s="112"/>
      <c r="Y12" s="17">
        <v>1</v>
      </c>
      <c r="Z12" s="63"/>
      <c r="AB12" s="100"/>
      <c r="AC12" s="100"/>
      <c r="AD12" s="100"/>
      <c r="AE12" s="100"/>
    </row>
    <row r="13" spans="1:31">
      <c r="A13" s="155">
        <v>200</v>
      </c>
      <c r="B13" s="162" t="s">
        <v>31</v>
      </c>
      <c r="C13" s="94" t="str">
        <f>VLOOKUP(A13,'Load case definition'!$A$7:$C$180,3,FALSE)</f>
        <v>dead</v>
      </c>
      <c r="D13" s="17"/>
      <c r="E13" s="95" t="s">
        <v>150</v>
      </c>
      <c r="F13" s="17"/>
      <c r="G13" s="21" t="str">
        <f t="shared" si="0"/>
        <v>200:Distributed live load A</v>
      </c>
      <c r="H13" s="63" t="s">
        <v>153</v>
      </c>
      <c r="I13" s="143" t="s">
        <v>160</v>
      </c>
      <c r="J13" s="117">
        <v>0</v>
      </c>
      <c r="K13" s="118">
        <v>0</v>
      </c>
      <c r="L13" s="119">
        <v>-4</v>
      </c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1" t="s">
        <v>155</v>
      </c>
      <c r="X13" s="112"/>
      <c r="Y13" s="17">
        <v>0</v>
      </c>
      <c r="Z13" s="63"/>
      <c r="AB13" s="100"/>
      <c r="AC13" s="100"/>
      <c r="AD13" s="100"/>
      <c r="AE13" s="100"/>
    </row>
    <row r="14" spans="1:31">
      <c r="A14" s="150">
        <v>201</v>
      </c>
      <c r="B14" s="162" t="s">
        <v>33</v>
      </c>
      <c r="C14" s="94" t="str">
        <f>VLOOKUP(A14,'Load case definition'!$A$7:$C$180,3,FALSE)</f>
        <v>dead</v>
      </c>
      <c r="D14" s="17"/>
      <c r="E14" s="95" t="s">
        <v>150</v>
      </c>
      <c r="F14" s="17"/>
      <c r="G14" s="21" t="str">
        <f t="shared" si="0"/>
        <v>201:Distributed live load B</v>
      </c>
      <c r="H14" s="63" t="s">
        <v>153</v>
      </c>
      <c r="I14" s="142" t="s">
        <v>162</v>
      </c>
      <c r="J14" s="117">
        <v>0</v>
      </c>
      <c r="K14" s="118">
        <v>0</v>
      </c>
      <c r="L14" s="119">
        <v>-4</v>
      </c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1" t="s">
        <v>155</v>
      </c>
      <c r="X14" s="112"/>
      <c r="Y14" s="17">
        <v>0</v>
      </c>
      <c r="Z14" s="63"/>
      <c r="AB14" s="100"/>
      <c r="AC14" s="100"/>
      <c r="AD14" s="100"/>
      <c r="AE14" s="100"/>
    </row>
    <row r="15" spans="1:31">
      <c r="A15" s="150">
        <v>202</v>
      </c>
      <c r="B15" s="162" t="s">
        <v>34</v>
      </c>
      <c r="C15" s="94" t="str">
        <f>VLOOKUP(A15,'Load case definition'!$A$7:$C$180,3,FALSE)</f>
        <v>dead</v>
      </c>
      <c r="D15" s="17"/>
      <c r="E15" s="95"/>
      <c r="F15" s="17"/>
      <c r="G15" s="21" t="str">
        <f t="shared" si="0"/>
        <v>202:Distributed live load A+B</v>
      </c>
      <c r="H15" s="63" t="s">
        <v>153</v>
      </c>
      <c r="I15" s="142" t="s">
        <v>163</v>
      </c>
      <c r="J15" s="117">
        <v>0</v>
      </c>
      <c r="K15" s="118">
        <v>0</v>
      </c>
      <c r="L15" s="119">
        <v>-3</v>
      </c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1" t="s">
        <v>155</v>
      </c>
      <c r="X15" s="112"/>
      <c r="Y15" s="17">
        <v>0</v>
      </c>
      <c r="Z15" s="63"/>
      <c r="AB15" s="100"/>
      <c r="AC15" s="100"/>
      <c r="AD15" s="100"/>
      <c r="AE15" s="100"/>
    </row>
    <row r="16" spans="1:31">
      <c r="A16" s="150">
        <v>205</v>
      </c>
      <c r="B16" s="162" t="s">
        <v>36</v>
      </c>
      <c r="C16" s="94" t="str">
        <f>VLOOKUP(A16,'Load case definition'!$A$7:$C$180,3,FALSE)</f>
        <v>dead</v>
      </c>
      <c r="D16" s="17"/>
      <c r="E16" s="95"/>
      <c r="F16" s="17"/>
      <c r="G16" s="21" t="str">
        <f t="shared" si="0"/>
        <v>205:Live point load pos 3</v>
      </c>
      <c r="H16" s="63" t="s">
        <v>153</v>
      </c>
      <c r="I16" s="142" t="s">
        <v>164</v>
      </c>
      <c r="J16" s="117">
        <v>0</v>
      </c>
      <c r="K16" s="118">
        <v>0</v>
      </c>
      <c r="L16" s="118">
        <v>-500</v>
      </c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1" t="s">
        <v>155</v>
      </c>
      <c r="X16" s="112"/>
      <c r="Y16" s="17">
        <v>0</v>
      </c>
      <c r="Z16" s="63"/>
      <c r="AB16" s="100"/>
      <c r="AC16" s="100"/>
      <c r="AD16" s="100"/>
      <c r="AE16" s="100"/>
    </row>
    <row r="17" spans="1:31">
      <c r="A17" s="150">
        <v>206</v>
      </c>
      <c r="B17" s="162" t="s">
        <v>37</v>
      </c>
      <c r="C17" s="94" t="str">
        <f>VLOOKUP(A17,'Load case definition'!$A$7:$C$180,3,FALSE)</f>
        <v>dead</v>
      </c>
      <c r="D17" s="17"/>
      <c r="E17" s="95" t="s">
        <v>161</v>
      </c>
      <c r="F17" s="17"/>
      <c r="G17" s="21" t="str">
        <f t="shared" si="0"/>
        <v>206:Live point load pos 4</v>
      </c>
      <c r="H17" s="63" t="s">
        <v>153</v>
      </c>
      <c r="I17" s="142" t="s">
        <v>165</v>
      </c>
      <c r="J17" s="117">
        <v>0</v>
      </c>
      <c r="K17" s="118">
        <v>0</v>
      </c>
      <c r="L17" s="119">
        <v>-500</v>
      </c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1" t="s">
        <v>155</v>
      </c>
      <c r="X17" s="112"/>
      <c r="Y17" s="17">
        <v>0</v>
      </c>
      <c r="Z17" s="63"/>
      <c r="AB17" s="100"/>
      <c r="AC17" s="100"/>
      <c r="AD17" s="100"/>
      <c r="AE17" s="100"/>
    </row>
    <row r="18" spans="1:31">
      <c r="A18" s="150">
        <v>220</v>
      </c>
      <c r="B18" s="162" t="s">
        <v>38</v>
      </c>
      <c r="C18" s="94" t="str">
        <f>VLOOKUP(A18,'Load case definition'!$A$7:$C$180,3,FALSE)</f>
        <v>dead</v>
      </c>
      <c r="D18" s="17"/>
      <c r="E18" s="95"/>
      <c r="F18" s="17"/>
      <c r="G18" s="21" t="str">
        <f t="shared" si="0"/>
        <v>220:Cable lashing point x</v>
      </c>
      <c r="H18" s="63" t="s">
        <v>157</v>
      </c>
      <c r="I18" s="142" t="s">
        <v>166</v>
      </c>
      <c r="J18" s="117">
        <v>20</v>
      </c>
      <c r="K18" s="118">
        <v>0</v>
      </c>
      <c r="L18" s="119">
        <v>0</v>
      </c>
      <c r="M18" s="97">
        <v>0</v>
      </c>
      <c r="N18" s="96">
        <v>0</v>
      </c>
      <c r="O18" s="98">
        <v>0</v>
      </c>
      <c r="P18" s="97">
        <v>0</v>
      </c>
      <c r="Q18" s="96">
        <v>0</v>
      </c>
      <c r="R18" s="98">
        <v>0</v>
      </c>
      <c r="S18" s="96"/>
      <c r="T18" s="96"/>
      <c r="U18" s="96"/>
      <c r="V18" s="100"/>
      <c r="W18" s="121"/>
      <c r="X18" s="112"/>
      <c r="Y18" s="17">
        <v>0</v>
      </c>
      <c r="Z18" s="63"/>
      <c r="AB18" s="100"/>
      <c r="AC18" s="100"/>
      <c r="AD18" s="100"/>
      <c r="AE18" s="100"/>
    </row>
    <row r="19" spans="1:31">
      <c r="A19" s="150">
        <v>221</v>
      </c>
      <c r="B19" s="162" t="s">
        <v>39</v>
      </c>
      <c r="C19" s="94" t="str">
        <f>VLOOKUP(A19,'Load case definition'!$A$7:$C$180,3,FALSE)</f>
        <v>dead</v>
      </c>
      <c r="D19" s="17"/>
      <c r="E19" s="95"/>
      <c r="F19" s="17"/>
      <c r="G19" s="21" t="str">
        <f t="shared" si="0"/>
        <v>221:Cable lashing point 45-</v>
      </c>
      <c r="H19" s="63" t="s">
        <v>157</v>
      </c>
      <c r="I19" s="142" t="s">
        <v>166</v>
      </c>
      <c r="J19" s="117">
        <v>14.14</v>
      </c>
      <c r="K19" s="118">
        <v>-14.14</v>
      </c>
      <c r="L19" s="118">
        <v>0</v>
      </c>
      <c r="M19" s="97">
        <v>0</v>
      </c>
      <c r="N19" s="96">
        <v>0</v>
      </c>
      <c r="O19" s="98">
        <v>0</v>
      </c>
      <c r="P19" s="97">
        <v>0</v>
      </c>
      <c r="Q19" s="96">
        <v>0</v>
      </c>
      <c r="R19" s="98">
        <v>0</v>
      </c>
      <c r="S19" s="96"/>
      <c r="T19" s="96"/>
      <c r="U19" s="96"/>
      <c r="V19" s="100"/>
      <c r="W19" s="121"/>
      <c r="X19" s="112"/>
      <c r="Y19" s="17">
        <v>0</v>
      </c>
      <c r="Z19" s="63"/>
      <c r="AB19" s="100"/>
      <c r="AC19" s="100"/>
      <c r="AD19" s="100"/>
      <c r="AE19" s="100"/>
    </row>
    <row r="20" spans="1:31">
      <c r="A20" s="150">
        <v>222</v>
      </c>
      <c r="B20" s="162" t="s">
        <v>40</v>
      </c>
      <c r="C20" s="94" t="str">
        <f>VLOOKUP(A20,'Load case definition'!$A$7:$C$180,3,FALSE)</f>
        <v>dead</v>
      </c>
      <c r="D20" s="17"/>
      <c r="E20" s="95" t="s">
        <v>161</v>
      </c>
      <c r="F20" s="17"/>
      <c r="G20" s="21" t="str">
        <f t="shared" si="0"/>
        <v>222:Cable lashing point 45+</v>
      </c>
      <c r="H20" s="63" t="s">
        <v>157</v>
      </c>
      <c r="I20" s="142" t="s">
        <v>166</v>
      </c>
      <c r="J20" s="117">
        <v>14.14</v>
      </c>
      <c r="K20" s="118">
        <v>14.14</v>
      </c>
      <c r="L20" s="119">
        <v>0</v>
      </c>
      <c r="M20" s="97">
        <v>0</v>
      </c>
      <c r="N20" s="96">
        <v>0</v>
      </c>
      <c r="O20" s="98">
        <v>0</v>
      </c>
      <c r="P20" s="96">
        <v>0</v>
      </c>
      <c r="Q20" s="96">
        <v>0</v>
      </c>
      <c r="R20" s="98">
        <v>0</v>
      </c>
      <c r="S20" s="96"/>
      <c r="T20" s="96"/>
      <c r="U20" s="96"/>
      <c r="V20" s="100"/>
      <c r="W20" s="121"/>
      <c r="X20" s="112"/>
      <c r="Y20" s="17">
        <v>0</v>
      </c>
      <c r="Z20" s="63"/>
      <c r="AB20" s="100"/>
      <c r="AC20" s="100"/>
      <c r="AD20" s="100"/>
      <c r="AE20" s="100"/>
    </row>
    <row r="21" spans="1:31">
      <c r="A21" s="150">
        <v>300</v>
      </c>
      <c r="B21" s="162" t="s">
        <v>41</v>
      </c>
      <c r="C21" s="94" t="str">
        <f>VLOOKUP(A21,'Load case definition'!$A$7:$C$180,3,FALSE)</f>
        <v>accidental</v>
      </c>
      <c r="D21" s="17"/>
      <c r="E21" s="95"/>
      <c r="F21" s="17"/>
      <c r="G21" s="21" t="str">
        <f t="shared" si="0"/>
        <v>300:Snagging load 1 x-</v>
      </c>
      <c r="H21" s="63" t="s">
        <v>153</v>
      </c>
      <c r="I21" s="142" t="s">
        <v>167</v>
      </c>
      <c r="J21" s="117">
        <v>-111.49</v>
      </c>
      <c r="K21" s="118">
        <v>0</v>
      </c>
      <c r="L21" s="119">
        <v>-1494.25</v>
      </c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1" t="s">
        <v>155</v>
      </c>
      <c r="X21" s="112"/>
      <c r="Y21" s="17">
        <v>0</v>
      </c>
      <c r="Z21" s="63"/>
      <c r="AB21" s="100"/>
      <c r="AC21" s="100"/>
      <c r="AD21" s="100"/>
      <c r="AE21" s="100"/>
    </row>
    <row r="22" spans="1:31">
      <c r="A22" s="150">
        <v>301</v>
      </c>
      <c r="B22" s="162" t="s">
        <v>42</v>
      </c>
      <c r="C22" s="94" t="str">
        <f>VLOOKUP(A22,'Load case definition'!$A$7:$C$180,3,FALSE)</f>
        <v>accidental</v>
      </c>
      <c r="D22" s="17"/>
      <c r="E22" s="95"/>
      <c r="F22" s="17"/>
      <c r="G22" s="21" t="str">
        <f t="shared" si="0"/>
        <v>301:Snagging load 1 45-</v>
      </c>
      <c r="H22" s="63" t="s">
        <v>153</v>
      </c>
      <c r="I22" s="142" t="s">
        <v>167</v>
      </c>
      <c r="J22" s="117">
        <v>-78.84</v>
      </c>
      <c r="K22" s="118">
        <v>78.84</v>
      </c>
      <c r="L22" s="118">
        <v>-1494.25</v>
      </c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1" t="s">
        <v>155</v>
      </c>
      <c r="X22" s="112"/>
      <c r="Y22" s="17">
        <v>0</v>
      </c>
      <c r="Z22" s="63"/>
      <c r="AB22" s="100"/>
      <c r="AC22" s="100"/>
      <c r="AD22" s="100"/>
      <c r="AE22" s="100"/>
    </row>
    <row r="23" spans="1:31">
      <c r="A23" s="150">
        <v>302</v>
      </c>
      <c r="B23" s="149" t="s">
        <v>43</v>
      </c>
      <c r="C23" s="94" t="str">
        <f>VLOOKUP(A23,'Load case definition'!$A$7:$C$180,3,FALSE)</f>
        <v>accidental</v>
      </c>
      <c r="D23" s="17"/>
      <c r="E23" s="95" t="s">
        <v>161</v>
      </c>
      <c r="F23" s="17"/>
      <c r="G23" s="21" t="str">
        <f t="shared" si="0"/>
        <v>302:Snagging load 1 y+</v>
      </c>
      <c r="H23" s="63" t="s">
        <v>153</v>
      </c>
      <c r="I23" s="142" t="s">
        <v>167</v>
      </c>
      <c r="J23" s="117">
        <v>0</v>
      </c>
      <c r="K23" s="118">
        <v>111.49</v>
      </c>
      <c r="L23" s="119">
        <v>-1494.25</v>
      </c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1" t="s">
        <v>155</v>
      </c>
      <c r="X23" s="112"/>
      <c r="Y23" s="17">
        <v>0</v>
      </c>
      <c r="Z23" s="63"/>
      <c r="AB23" s="100"/>
      <c r="AC23" s="100"/>
      <c r="AD23" s="100"/>
      <c r="AE23" s="100"/>
    </row>
    <row r="24" spans="1:31">
      <c r="A24" s="150">
        <v>303</v>
      </c>
      <c r="B24" s="149" t="s">
        <v>44</v>
      </c>
      <c r="C24" s="94" t="str">
        <f>VLOOKUP(A24,'Load case definition'!$A$7:$C$180,3,FALSE)</f>
        <v>accidental</v>
      </c>
      <c r="D24" s="17"/>
      <c r="E24" s="95"/>
      <c r="F24" s="17"/>
      <c r="G24" s="21" t="str">
        <f t="shared" si="0"/>
        <v>303:Snagging load 1 45+</v>
      </c>
      <c r="H24" s="63" t="s">
        <v>153</v>
      </c>
      <c r="I24" s="142" t="s">
        <v>167</v>
      </c>
      <c r="J24" s="117">
        <v>78.84</v>
      </c>
      <c r="K24" s="118">
        <v>78.84</v>
      </c>
      <c r="L24" s="119">
        <v>-1494.25</v>
      </c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1" t="s">
        <v>155</v>
      </c>
      <c r="X24" s="112"/>
      <c r="Y24" s="17">
        <v>0</v>
      </c>
      <c r="Z24" s="63"/>
      <c r="AB24" s="100"/>
      <c r="AC24" s="100"/>
      <c r="AD24" s="100"/>
      <c r="AE24" s="100"/>
    </row>
    <row r="25" spans="1:31">
      <c r="A25" s="150">
        <v>304</v>
      </c>
      <c r="B25" s="149" t="s">
        <v>45</v>
      </c>
      <c r="C25" s="94" t="str">
        <f>VLOOKUP(A25,'Load case definition'!$A$7:$C$180,3,FALSE)</f>
        <v>accidental</v>
      </c>
      <c r="D25" s="17"/>
      <c r="E25" s="95"/>
      <c r="F25" s="17"/>
      <c r="G25" s="21" t="str">
        <f t="shared" si="0"/>
        <v>304:Snagging load 1 x+</v>
      </c>
      <c r="H25" s="63" t="s">
        <v>153</v>
      </c>
      <c r="I25" s="142" t="s">
        <v>167</v>
      </c>
      <c r="J25" s="117">
        <v>111.49</v>
      </c>
      <c r="K25" s="118">
        <v>0</v>
      </c>
      <c r="L25" s="118">
        <v>-1494.25</v>
      </c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1" t="s">
        <v>155</v>
      </c>
      <c r="X25" s="112"/>
      <c r="Y25" s="17">
        <v>0</v>
      </c>
      <c r="Z25" s="63"/>
      <c r="AB25" s="100"/>
      <c r="AC25" s="100"/>
      <c r="AD25" s="100"/>
      <c r="AE25" s="100"/>
    </row>
    <row r="26" spans="1:31">
      <c r="A26" s="150">
        <v>305</v>
      </c>
      <c r="B26" s="149" t="s">
        <v>46</v>
      </c>
      <c r="C26" s="94" t="str">
        <f>VLOOKUP(A26,'Load case definition'!$A$7:$C$180,3,FALSE)</f>
        <v>accidental</v>
      </c>
      <c r="D26" s="17"/>
      <c r="E26" s="95" t="s">
        <v>161</v>
      </c>
      <c r="F26" s="17"/>
      <c r="G26" s="21" t="str">
        <f t="shared" si="0"/>
        <v>305:Snagging load 2 x-</v>
      </c>
      <c r="H26" s="63" t="s">
        <v>153</v>
      </c>
      <c r="I26" s="142" t="s">
        <v>168</v>
      </c>
      <c r="J26" s="117">
        <v>-111.49</v>
      </c>
      <c r="K26" s="118">
        <v>0</v>
      </c>
      <c r="L26" s="119">
        <v>-1494.25</v>
      </c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1" t="s">
        <v>155</v>
      </c>
      <c r="X26" s="112"/>
      <c r="Y26" s="17">
        <v>0</v>
      </c>
      <c r="Z26" s="63"/>
      <c r="AB26" s="100"/>
      <c r="AC26" s="100"/>
      <c r="AD26" s="100"/>
      <c r="AE26" s="100"/>
    </row>
    <row r="27" spans="1:31">
      <c r="A27" s="150">
        <v>306</v>
      </c>
      <c r="B27" s="149" t="s">
        <v>47</v>
      </c>
      <c r="C27" s="94" t="str">
        <f>VLOOKUP(A27,'Load case definition'!$A$7:$C$180,3,FALSE)</f>
        <v>accidental</v>
      </c>
      <c r="D27" s="17"/>
      <c r="E27" s="95"/>
      <c r="F27" s="17"/>
      <c r="G27" s="21" t="str">
        <f t="shared" si="0"/>
        <v>306:Snagging load 2 45-</v>
      </c>
      <c r="H27" s="63" t="s">
        <v>153</v>
      </c>
      <c r="I27" s="142" t="s">
        <v>168</v>
      </c>
      <c r="J27" s="117">
        <v>-78.84</v>
      </c>
      <c r="K27" s="117">
        <v>78.84</v>
      </c>
      <c r="L27" s="119">
        <v>-1494.25</v>
      </c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1" t="s">
        <v>155</v>
      </c>
      <c r="X27" s="112"/>
      <c r="Y27" s="17">
        <v>0</v>
      </c>
      <c r="Z27" s="63"/>
      <c r="AB27" s="100"/>
      <c r="AC27" s="100"/>
      <c r="AD27" s="100"/>
      <c r="AE27" s="100"/>
    </row>
    <row r="28" spans="1:31">
      <c r="A28" s="150">
        <v>307</v>
      </c>
      <c r="B28" s="149" t="s">
        <v>48</v>
      </c>
      <c r="C28" s="94" t="str">
        <f>VLOOKUP(A28,'Load case definition'!$A$7:$C$180,3,FALSE)</f>
        <v>accidental</v>
      </c>
      <c r="D28" s="17"/>
      <c r="E28" s="95"/>
      <c r="F28" s="17"/>
      <c r="G28" s="21" t="str">
        <f t="shared" si="0"/>
        <v>307:Snagging load 2 y+</v>
      </c>
      <c r="H28" s="63" t="s">
        <v>153</v>
      </c>
      <c r="I28" s="142" t="s">
        <v>168</v>
      </c>
      <c r="J28" s="117">
        <v>0</v>
      </c>
      <c r="K28" s="118">
        <v>111.49</v>
      </c>
      <c r="L28" s="118">
        <v>-1494.25</v>
      </c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1" t="s">
        <v>155</v>
      </c>
      <c r="X28" s="112"/>
      <c r="Y28" s="17">
        <v>0</v>
      </c>
      <c r="Z28" s="63"/>
      <c r="AB28" s="100"/>
      <c r="AC28" s="100"/>
      <c r="AD28" s="100"/>
      <c r="AE28" s="100"/>
    </row>
    <row r="29" spans="1:31">
      <c r="A29" s="150">
        <v>308</v>
      </c>
      <c r="B29" s="149" t="s">
        <v>49</v>
      </c>
      <c r="C29" s="94" t="str">
        <f>VLOOKUP(A29,'Load case definition'!$A$7:$C$180,3,FALSE)</f>
        <v>accidental</v>
      </c>
      <c r="D29" s="17"/>
      <c r="E29" s="95" t="s">
        <v>161</v>
      </c>
      <c r="F29" s="17"/>
      <c r="G29" s="21" t="str">
        <f t="shared" si="0"/>
        <v>308:Snagging load 2 45+</v>
      </c>
      <c r="H29" s="63" t="s">
        <v>153</v>
      </c>
      <c r="I29" s="142" t="s">
        <v>168</v>
      </c>
      <c r="J29" s="117">
        <v>78.84</v>
      </c>
      <c r="K29" s="118">
        <v>78.84</v>
      </c>
      <c r="L29" s="119">
        <v>-1494.25</v>
      </c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1" t="s">
        <v>155</v>
      </c>
      <c r="X29" s="112"/>
      <c r="Y29" s="17">
        <v>0</v>
      </c>
      <c r="Z29" s="63"/>
      <c r="AB29" s="100"/>
      <c r="AC29" s="100"/>
      <c r="AD29" s="100"/>
      <c r="AE29" s="100"/>
    </row>
    <row r="30" spans="1:31">
      <c r="A30" s="150">
        <v>309</v>
      </c>
      <c r="B30" s="149" t="s">
        <v>50</v>
      </c>
      <c r="C30" s="94" t="str">
        <f>VLOOKUP(A30,'Load case definition'!$A$7:$C$180,3,FALSE)</f>
        <v>accidental</v>
      </c>
      <c r="D30" s="17"/>
      <c r="E30" s="95"/>
      <c r="F30" s="17"/>
      <c r="G30" s="21" t="str">
        <f t="shared" si="0"/>
        <v>309:Snagging load 2 x+</v>
      </c>
      <c r="H30" s="63" t="s">
        <v>153</v>
      </c>
      <c r="I30" s="142" t="s">
        <v>168</v>
      </c>
      <c r="J30" s="117">
        <v>111.49</v>
      </c>
      <c r="K30" s="117">
        <v>0</v>
      </c>
      <c r="L30" s="119">
        <v>-1494.25</v>
      </c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1" t="s">
        <v>155</v>
      </c>
      <c r="X30" s="112"/>
      <c r="Y30" s="17">
        <v>0</v>
      </c>
      <c r="Z30" s="63"/>
      <c r="AB30" s="100"/>
      <c r="AC30" s="100"/>
      <c r="AD30" s="100"/>
      <c r="AE30" s="100"/>
    </row>
    <row r="31" spans="1:31">
      <c r="A31" s="150">
        <v>310</v>
      </c>
      <c r="B31" s="149" t="s">
        <v>51</v>
      </c>
      <c r="C31" s="94" t="str">
        <f>VLOOKUP(A31,'Load case definition'!$A$7:$C$180,3,FALSE)</f>
        <v>accidental</v>
      </c>
      <c r="D31" s="17"/>
      <c r="E31" s="95"/>
      <c r="F31" s="17"/>
      <c r="G31" s="21" t="str">
        <f t="shared" si="0"/>
        <v>310:Dogleg HOP fall z</v>
      </c>
      <c r="H31" s="63" t="s">
        <v>157</v>
      </c>
      <c r="I31" s="142" t="s">
        <v>169</v>
      </c>
      <c r="J31" s="117">
        <v>0</v>
      </c>
      <c r="K31" s="118">
        <v>0</v>
      </c>
      <c r="L31" s="118">
        <v>-20</v>
      </c>
      <c r="M31" s="97">
        <v>0</v>
      </c>
      <c r="N31" s="96">
        <v>0</v>
      </c>
      <c r="O31" s="98">
        <v>0</v>
      </c>
      <c r="P31" s="97">
        <v>0</v>
      </c>
      <c r="Q31" s="96">
        <v>0</v>
      </c>
      <c r="R31" s="98">
        <v>0</v>
      </c>
      <c r="S31" s="96"/>
      <c r="T31" s="96"/>
      <c r="U31" s="96"/>
      <c r="V31" s="100"/>
      <c r="W31" s="121"/>
      <c r="X31" s="112"/>
      <c r="Y31" s="17">
        <v>0</v>
      </c>
      <c r="Z31" s="63"/>
      <c r="AB31" s="100"/>
      <c r="AC31" s="100"/>
      <c r="AD31" s="100"/>
      <c r="AE31" s="100"/>
    </row>
    <row r="32" spans="1:31">
      <c r="A32" s="150">
        <v>311</v>
      </c>
      <c r="B32" s="149" t="s">
        <v>52</v>
      </c>
      <c r="C32" s="94" t="str">
        <f>VLOOKUP(A32,'Load case definition'!$A$7:$C$180,3,FALSE)</f>
        <v>accidental</v>
      </c>
      <c r="D32" s="17"/>
      <c r="E32" s="95" t="s">
        <v>161</v>
      </c>
      <c r="F32" s="17"/>
      <c r="G32" s="21" t="str">
        <f t="shared" si="0"/>
        <v>311:Dogleg HOP fall x</v>
      </c>
      <c r="H32" s="63" t="s">
        <v>157</v>
      </c>
      <c r="I32" s="142" t="s">
        <v>169</v>
      </c>
      <c r="J32" s="117">
        <v>20</v>
      </c>
      <c r="K32" s="118">
        <v>0</v>
      </c>
      <c r="L32" s="119">
        <v>0</v>
      </c>
      <c r="M32" s="97">
        <v>0</v>
      </c>
      <c r="N32" s="96">
        <v>0</v>
      </c>
      <c r="O32" s="98">
        <v>0</v>
      </c>
      <c r="P32" s="96">
        <v>0</v>
      </c>
      <c r="Q32" s="96">
        <v>0</v>
      </c>
      <c r="R32" s="98">
        <v>0</v>
      </c>
      <c r="S32" s="96"/>
      <c r="T32" s="96"/>
      <c r="U32" s="96"/>
      <c r="V32" s="100"/>
      <c r="W32" s="121"/>
      <c r="X32" s="112"/>
      <c r="Y32" s="17">
        <v>0</v>
      </c>
      <c r="Z32" s="63"/>
      <c r="AB32" s="100"/>
      <c r="AC32" s="100"/>
      <c r="AD32" s="100"/>
      <c r="AE32" s="100"/>
    </row>
    <row r="33" spans="1:31">
      <c r="A33" s="150">
        <v>312</v>
      </c>
      <c r="B33" s="149" t="s">
        <v>53</v>
      </c>
      <c r="C33" s="94" t="str">
        <f>VLOOKUP(A33,'Load case definition'!$A$7:$C$180,3,FALSE)</f>
        <v>accidental</v>
      </c>
      <c r="D33" s="17"/>
      <c r="E33" s="95"/>
      <c r="F33" s="17"/>
      <c r="G33" s="21" t="str">
        <f t="shared" si="0"/>
        <v>312:Dogleg HOP fall y</v>
      </c>
      <c r="H33" s="63" t="s">
        <v>157</v>
      </c>
      <c r="I33" s="142" t="s">
        <v>169</v>
      </c>
      <c r="J33" s="117">
        <v>0</v>
      </c>
      <c r="K33" s="117">
        <v>-20</v>
      </c>
      <c r="L33" s="119">
        <v>0</v>
      </c>
      <c r="M33" s="97">
        <v>0</v>
      </c>
      <c r="N33" s="96">
        <v>0</v>
      </c>
      <c r="O33" s="98">
        <v>0</v>
      </c>
      <c r="P33" s="97">
        <v>0</v>
      </c>
      <c r="Q33" s="96">
        <v>0</v>
      </c>
      <c r="R33" s="98">
        <v>0</v>
      </c>
      <c r="S33" s="96"/>
      <c r="T33" s="96"/>
      <c r="U33" s="96"/>
      <c r="V33" s="100"/>
      <c r="W33" s="121"/>
      <c r="X33" s="112"/>
      <c r="Y33" s="17">
        <v>0</v>
      </c>
      <c r="Z33" s="63"/>
      <c r="AB33" s="100"/>
      <c r="AC33" s="100"/>
      <c r="AD33" s="100"/>
      <c r="AE33" s="100"/>
    </row>
    <row r="34" spans="1:31">
      <c r="A34" s="150">
        <v>400</v>
      </c>
      <c r="B34" s="149" t="s">
        <v>54</v>
      </c>
      <c r="C34" s="94" t="str">
        <f>VLOOKUP(A34,'Load case definition'!$A$7:$C$180,3,FALSE)</f>
        <v>dead</v>
      </c>
      <c r="D34" s="17"/>
      <c r="E34" s="95"/>
      <c r="F34" s="17"/>
      <c r="G34" s="21" t="str">
        <f t="shared" si="0"/>
        <v>400:Transport z- objects</v>
      </c>
      <c r="H34" s="63" t="s">
        <v>170</v>
      </c>
      <c r="I34" s="142" t="s">
        <v>171</v>
      </c>
      <c r="J34" s="117">
        <v>0</v>
      </c>
      <c r="K34" s="118">
        <v>0</v>
      </c>
      <c r="L34" s="118">
        <v>-1.45</v>
      </c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1"/>
      <c r="X34" s="112" t="s">
        <v>172</v>
      </c>
      <c r="Y34" s="17">
        <v>0</v>
      </c>
      <c r="Z34" s="63"/>
      <c r="AB34" s="100"/>
      <c r="AC34" s="100"/>
      <c r="AD34" s="100"/>
      <c r="AE34" s="100"/>
    </row>
    <row r="35" spans="1:31">
      <c r="A35" s="150">
        <v>400</v>
      </c>
      <c r="B35" s="149" t="s">
        <v>54</v>
      </c>
      <c r="C35" s="94" t="str">
        <f>VLOOKUP(A35,'Load case definition'!$A$7:$C$180,3,FALSE)</f>
        <v>dead</v>
      </c>
      <c r="D35" s="17"/>
      <c r="E35" s="95" t="s">
        <v>161</v>
      </c>
      <c r="F35" s="17"/>
      <c r="G35" s="21" t="str">
        <f t="shared" si="0"/>
        <v>400:Transport z- objects</v>
      </c>
      <c r="H35" s="63" t="s">
        <v>170</v>
      </c>
      <c r="I35" s="142" t="s">
        <v>173</v>
      </c>
      <c r="J35" s="117">
        <v>0</v>
      </c>
      <c r="K35" s="118">
        <v>0</v>
      </c>
      <c r="L35" s="119">
        <v>-1.45</v>
      </c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1"/>
      <c r="X35" s="112" t="s">
        <v>172</v>
      </c>
      <c r="Y35" s="17">
        <v>0</v>
      </c>
      <c r="Z35" s="63"/>
      <c r="AB35" s="100"/>
      <c r="AC35" s="100"/>
      <c r="AD35" s="100"/>
      <c r="AE35" s="100"/>
    </row>
    <row r="36" spans="1:31">
      <c r="A36" s="150">
        <v>401</v>
      </c>
      <c r="B36" s="149" t="s">
        <v>55</v>
      </c>
      <c r="C36" s="94" t="str">
        <f>VLOOKUP(A36,'Load case definition'!$A$7:$C$180,3,FALSE)</f>
        <v>dead</v>
      </c>
      <c r="D36" s="17"/>
      <c r="E36" s="95"/>
      <c r="F36" s="17"/>
      <c r="G36" s="21" t="str">
        <f t="shared" si="0"/>
        <v>401:Transport z- lifting cage</v>
      </c>
      <c r="H36" s="63" t="s">
        <v>153</v>
      </c>
      <c r="I36" s="142" t="s">
        <v>174</v>
      </c>
      <c r="J36" s="117">
        <v>0</v>
      </c>
      <c r="K36" s="117">
        <v>0</v>
      </c>
      <c r="L36" s="119">
        <v>-2.87</v>
      </c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1" t="s">
        <v>155</v>
      </c>
      <c r="X36" s="112"/>
      <c r="Y36" s="17">
        <v>0</v>
      </c>
      <c r="Z36" s="63"/>
      <c r="AB36" s="100"/>
      <c r="AC36" s="100"/>
      <c r="AD36" s="100"/>
      <c r="AE36" s="100"/>
    </row>
    <row r="37" spans="1:31">
      <c r="A37" s="150">
        <v>402</v>
      </c>
      <c r="B37" s="149" t="s">
        <v>56</v>
      </c>
      <c r="C37" s="94" t="str">
        <f>VLOOKUP(A37,'Load case definition'!$A$7:$C$180,3,FALSE)</f>
        <v>dead</v>
      </c>
      <c r="D37" s="17"/>
      <c r="E37" s="95"/>
      <c r="F37" s="17"/>
      <c r="G37" s="21" t="str">
        <f t="shared" si="0"/>
        <v>402:Transport z- misc storage</v>
      </c>
      <c r="H37" s="63" t="s">
        <v>153</v>
      </c>
      <c r="I37" s="142" t="s">
        <v>175</v>
      </c>
      <c r="J37" s="117">
        <v>0</v>
      </c>
      <c r="K37" s="118">
        <v>0</v>
      </c>
      <c r="L37" s="118">
        <v>-13.25</v>
      </c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1" t="s">
        <v>155</v>
      </c>
      <c r="X37" s="112"/>
      <c r="Y37" s="17">
        <v>0</v>
      </c>
      <c r="Z37" s="63"/>
      <c r="AB37" s="100"/>
      <c r="AC37" s="100"/>
      <c r="AD37" s="100"/>
      <c r="AE37" s="100"/>
    </row>
    <row r="38" spans="1:31">
      <c r="A38" s="155">
        <v>403</v>
      </c>
      <c r="B38" s="160" t="s">
        <v>57</v>
      </c>
      <c r="C38" s="94" t="str">
        <f>VLOOKUP(A38,'Load case definition'!$A$7:$C$180,3,FALSE)</f>
        <v>dead</v>
      </c>
      <c r="D38" s="17"/>
      <c r="E38" s="17"/>
      <c r="F38" s="17"/>
      <c r="G38" s="21" t="str">
        <f t="shared" si="0"/>
        <v>403:Transport z- pins and jacks</v>
      </c>
      <c r="H38" s="63" t="s">
        <v>153</v>
      </c>
      <c r="I38" s="143" t="s">
        <v>176</v>
      </c>
      <c r="J38" s="105">
        <v>0</v>
      </c>
      <c r="K38" s="106">
        <v>0</v>
      </c>
      <c r="L38" s="107">
        <v>-14.96</v>
      </c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 t="s">
        <v>155</v>
      </c>
      <c r="X38" s="98"/>
      <c r="Y38" s="17">
        <v>0</v>
      </c>
      <c r="Z38" s="63"/>
      <c r="AB38" s="100"/>
      <c r="AC38" s="96"/>
      <c r="AD38" s="100"/>
      <c r="AE38" s="100"/>
    </row>
    <row r="39" spans="1:31">
      <c r="A39" s="155">
        <v>404</v>
      </c>
      <c r="B39" s="160" t="s">
        <v>58</v>
      </c>
      <c r="C39" s="94" t="str">
        <f>VLOOKUP(A39,'Load case definition'!$A$7:$C$180,3,FALSE)</f>
        <v>dead</v>
      </c>
      <c r="D39" s="17"/>
      <c r="E39" s="17"/>
      <c r="F39" s="17"/>
      <c r="G39" s="21" t="str">
        <f t="shared" si="0"/>
        <v>404:Transport z- anode boxes</v>
      </c>
      <c r="H39" s="63" t="s">
        <v>153</v>
      </c>
      <c r="I39" s="143" t="s">
        <v>156</v>
      </c>
      <c r="J39" s="105">
        <v>0</v>
      </c>
      <c r="K39" s="106">
        <v>0</v>
      </c>
      <c r="L39" s="107">
        <v>-15.74</v>
      </c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 t="s">
        <v>155</v>
      </c>
      <c r="X39" s="98"/>
      <c r="Y39" s="17">
        <v>0</v>
      </c>
      <c r="Z39" s="63"/>
      <c r="AB39" s="100"/>
      <c r="AC39" s="96"/>
      <c r="AD39" s="100"/>
      <c r="AE39" s="100"/>
    </row>
    <row r="40" spans="1:31">
      <c r="A40" s="155">
        <v>406</v>
      </c>
      <c r="B40" s="160" t="s">
        <v>59</v>
      </c>
      <c r="C40" s="94" t="str">
        <f>VLOOKUP(A40,'Load case definition'!$A$7:$C$180,3,FALSE)</f>
        <v>dead</v>
      </c>
      <c r="D40" s="17"/>
      <c r="E40" s="17"/>
      <c r="F40" s="17"/>
      <c r="G40" s="21" t="str">
        <f t="shared" ref="G40:G103" si="1">IF(ISBLANK(B40),"",TEXT(A40,0)&amp;":"&amp;B40)</f>
        <v>406:Transport z- jacks pins plugs</v>
      </c>
      <c r="H40" s="63" t="s">
        <v>153</v>
      </c>
      <c r="I40" s="143" t="s">
        <v>177</v>
      </c>
      <c r="J40" s="105">
        <v>0</v>
      </c>
      <c r="K40" s="106">
        <v>0</v>
      </c>
      <c r="L40" s="107">
        <v>-14.96</v>
      </c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 t="s">
        <v>155</v>
      </c>
      <c r="X40" s="98"/>
      <c r="Y40" s="17">
        <v>0</v>
      </c>
      <c r="Z40" s="63"/>
      <c r="AB40" s="100"/>
      <c r="AC40" s="96"/>
      <c r="AD40" s="100"/>
      <c r="AE40" s="100"/>
    </row>
    <row r="41" spans="1:31">
      <c r="A41" s="155">
        <v>407</v>
      </c>
      <c r="B41" s="160" t="s">
        <v>60</v>
      </c>
      <c r="C41" s="94" t="str">
        <f>VLOOKUP(A41,'Load case definition'!$A$7:$C$180,3,FALSE)</f>
        <v>dead</v>
      </c>
      <c r="D41" s="17"/>
      <c r="E41" s="17"/>
      <c r="F41" s="17"/>
      <c r="G41" s="21" t="str">
        <f t="shared" si="1"/>
        <v>407:Transport z- hang offs</v>
      </c>
      <c r="H41" s="63" t="s">
        <v>153</v>
      </c>
      <c r="I41" s="143" t="s">
        <v>178</v>
      </c>
      <c r="J41" s="105">
        <v>0</v>
      </c>
      <c r="K41" s="106">
        <v>0</v>
      </c>
      <c r="L41" s="107">
        <v>-4.1100000000000003</v>
      </c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 t="s">
        <v>155</v>
      </c>
      <c r="X41" s="98"/>
      <c r="Y41" s="17">
        <v>0</v>
      </c>
      <c r="Z41" s="63"/>
      <c r="AB41" s="100"/>
      <c r="AC41" s="96"/>
      <c r="AD41" s="100"/>
      <c r="AE41" s="100"/>
    </row>
    <row r="42" spans="1:31">
      <c r="A42" s="155">
        <v>408</v>
      </c>
      <c r="B42" s="160" t="s">
        <v>61</v>
      </c>
      <c r="C42" s="94" t="str">
        <f>VLOOKUP(A42,'Load case definition'!$A$7:$C$180,3,FALSE)</f>
        <v>dead</v>
      </c>
      <c r="D42" s="17"/>
      <c r="E42" s="17"/>
      <c r="F42" s="17"/>
      <c r="G42" s="21" t="str">
        <f t="shared" si="1"/>
        <v>408:Transport z- jibflex top</v>
      </c>
      <c r="H42" s="63" t="s">
        <v>157</v>
      </c>
      <c r="I42" s="143" t="s">
        <v>179</v>
      </c>
      <c r="J42" s="105">
        <v>0</v>
      </c>
      <c r="K42" s="106">
        <v>5.91</v>
      </c>
      <c r="L42" s="107">
        <v>0</v>
      </c>
      <c r="M42" s="97">
        <v>0</v>
      </c>
      <c r="N42" s="96">
        <v>0</v>
      </c>
      <c r="O42" s="96">
        <v>0</v>
      </c>
      <c r="P42" s="97">
        <v>0</v>
      </c>
      <c r="Q42" s="96">
        <v>0</v>
      </c>
      <c r="R42" s="98">
        <v>0</v>
      </c>
      <c r="S42" s="96"/>
      <c r="T42" s="96"/>
      <c r="U42" s="96"/>
      <c r="V42" s="100"/>
      <c r="W42" s="97"/>
      <c r="X42" s="98"/>
      <c r="Y42" s="17"/>
      <c r="Z42" s="63"/>
      <c r="AB42" s="100"/>
      <c r="AC42" s="96"/>
      <c r="AD42" s="100"/>
      <c r="AE42" s="100"/>
    </row>
    <row r="43" spans="1:31">
      <c r="A43" s="155">
        <v>409</v>
      </c>
      <c r="B43" s="160" t="s">
        <v>62</v>
      </c>
      <c r="C43" s="94" t="str">
        <f>VLOOKUP(A43,'Load case definition'!$A$7:$C$180,3,FALSE)</f>
        <v>dead</v>
      </c>
      <c r="D43" s="17"/>
      <c r="E43" s="17"/>
      <c r="F43" s="17"/>
      <c r="G43" s="21" t="str">
        <f t="shared" si="1"/>
        <v>409:Transport z- jibflex bot</v>
      </c>
      <c r="H43" s="63" t="s">
        <v>157</v>
      </c>
      <c r="I43" s="143" t="s">
        <v>180</v>
      </c>
      <c r="J43" s="105">
        <v>0</v>
      </c>
      <c r="K43" s="106">
        <v>-5.91</v>
      </c>
      <c r="L43" s="107">
        <v>-4.91</v>
      </c>
      <c r="M43" s="97">
        <v>0</v>
      </c>
      <c r="N43" s="96">
        <v>0</v>
      </c>
      <c r="O43" s="96">
        <v>0</v>
      </c>
      <c r="P43" s="97">
        <v>0</v>
      </c>
      <c r="Q43" s="96">
        <v>0</v>
      </c>
      <c r="R43" s="98">
        <v>0</v>
      </c>
      <c r="S43" s="96"/>
      <c r="T43" s="96"/>
      <c r="U43" s="96"/>
      <c r="V43" s="100"/>
      <c r="W43" s="97"/>
      <c r="X43" s="98"/>
      <c r="Y43" s="17"/>
      <c r="Z43" s="63"/>
      <c r="AB43" s="100"/>
      <c r="AC43" s="96"/>
      <c r="AD43" s="100"/>
      <c r="AE43" s="100"/>
    </row>
    <row r="44" spans="1:31">
      <c r="A44" s="155">
        <v>410</v>
      </c>
      <c r="B44" s="160" t="s">
        <v>63</v>
      </c>
      <c r="C44" s="94" t="str">
        <f>VLOOKUP(A44,'Load case definition'!$A$7:$C$180,3,FALSE)</f>
        <v>dead</v>
      </c>
      <c r="D44" s="17"/>
      <c r="E44" s="17"/>
      <c r="F44" s="17"/>
      <c r="G44" s="21" t="str">
        <f t="shared" si="1"/>
        <v>410:Transport z- tensioner tool</v>
      </c>
      <c r="H44" s="63" t="s">
        <v>153</v>
      </c>
      <c r="I44" s="143" t="s">
        <v>181</v>
      </c>
      <c r="J44" s="105">
        <v>0</v>
      </c>
      <c r="K44" s="106">
        <v>0</v>
      </c>
      <c r="L44" s="107">
        <v>-8.2100000000000009</v>
      </c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 t="s">
        <v>155</v>
      </c>
      <c r="X44" s="98"/>
      <c r="Y44" s="17">
        <v>0</v>
      </c>
      <c r="Z44" s="64"/>
      <c r="AB44" s="100"/>
      <c r="AC44" s="96"/>
      <c r="AD44" s="100"/>
      <c r="AE44" s="100"/>
    </row>
    <row r="45" spans="1:31">
      <c r="A45" s="156">
        <v>411</v>
      </c>
      <c r="B45" s="160" t="s">
        <v>64</v>
      </c>
      <c r="C45" s="94" t="str">
        <f>VLOOKUP(A45,'Load case definition'!$A$7:$C$180,3,FALSE)</f>
        <v>dead</v>
      </c>
      <c r="D45" s="17"/>
      <c r="E45" s="17"/>
      <c r="F45" s="17"/>
      <c r="G45" s="21" t="str">
        <f t="shared" si="1"/>
        <v>411:Transport z- tensioner power pack</v>
      </c>
      <c r="H45" s="63" t="s">
        <v>153</v>
      </c>
      <c r="I45" s="143" t="s">
        <v>182</v>
      </c>
      <c r="J45" s="105">
        <v>0</v>
      </c>
      <c r="K45" s="106">
        <v>0</v>
      </c>
      <c r="L45" s="107">
        <v>-2.93</v>
      </c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 t="s">
        <v>155</v>
      </c>
      <c r="X45" s="98"/>
      <c r="Y45" s="17">
        <v>0</v>
      </c>
      <c r="Z45" s="63"/>
      <c r="AB45" s="100"/>
      <c r="AC45" s="96"/>
      <c r="AD45" s="100"/>
      <c r="AE45" s="100"/>
    </row>
    <row r="46" spans="1:31">
      <c r="A46" s="156">
        <v>412</v>
      </c>
      <c r="B46" s="160" t="s">
        <v>65</v>
      </c>
      <c r="C46" s="94" t="str">
        <f>VLOOKUP(A46,'Load case definition'!$A$7:$C$180,3,FALSE)</f>
        <v>dead</v>
      </c>
      <c r="D46" s="17"/>
      <c r="E46" s="17"/>
      <c r="F46" s="17"/>
      <c r="G46" s="21" t="str">
        <f t="shared" si="1"/>
        <v>412:Transport x+ objects</v>
      </c>
      <c r="H46" s="63" t="s">
        <v>170</v>
      </c>
      <c r="I46" s="143" t="s">
        <v>171</v>
      </c>
      <c r="J46" s="97">
        <v>4.08</v>
      </c>
      <c r="K46" s="96">
        <v>0</v>
      </c>
      <c r="L46" s="98">
        <v>0</v>
      </c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 t="s">
        <v>172</v>
      </c>
      <c r="Y46" s="17"/>
      <c r="Z46" s="63"/>
      <c r="AB46" s="100"/>
      <c r="AC46" s="96"/>
      <c r="AD46" s="100"/>
      <c r="AE46" s="100"/>
    </row>
    <row r="47" spans="1:31">
      <c r="A47" s="156">
        <v>413</v>
      </c>
      <c r="B47" s="160" t="s">
        <v>65</v>
      </c>
      <c r="C47" s="94" t="str">
        <f>VLOOKUP(A47,'Load case definition'!$A$7:$C$180,3,FALSE)</f>
        <v>dead</v>
      </c>
      <c r="D47" s="17"/>
      <c r="E47" s="17"/>
      <c r="F47" s="17"/>
      <c r="G47" s="21" t="str">
        <f t="shared" si="1"/>
        <v>413:Transport x+ objects</v>
      </c>
      <c r="H47" s="63" t="s">
        <v>170</v>
      </c>
      <c r="I47" s="143" t="s">
        <v>171</v>
      </c>
      <c r="J47" s="97">
        <v>4.08</v>
      </c>
      <c r="K47" s="96">
        <v>0</v>
      </c>
      <c r="L47" s="98">
        <v>0</v>
      </c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 t="s">
        <v>172</v>
      </c>
      <c r="Y47" s="17"/>
      <c r="Z47" s="63"/>
      <c r="AB47" s="100"/>
      <c r="AC47" s="96"/>
      <c r="AD47" s="100"/>
      <c r="AE47" s="100"/>
    </row>
    <row r="48" spans="1:31">
      <c r="A48" s="156">
        <v>414</v>
      </c>
      <c r="B48" s="160" t="s">
        <v>66</v>
      </c>
      <c r="C48" s="94" t="str">
        <f>VLOOKUP(A48,'Load case definition'!$A$7:$C$180,3,FALSE)</f>
        <v>dead</v>
      </c>
      <c r="D48" s="17"/>
      <c r="E48" s="17"/>
      <c r="F48" s="17"/>
      <c r="G48" s="21" t="str">
        <f t="shared" si="1"/>
        <v>414:Transport x+ lifting cage</v>
      </c>
      <c r="H48" s="63" t="s">
        <v>153</v>
      </c>
      <c r="I48" s="143" t="s">
        <v>174</v>
      </c>
      <c r="J48" s="97">
        <v>1.04</v>
      </c>
      <c r="K48" s="96">
        <v>0</v>
      </c>
      <c r="L48" s="98">
        <v>0</v>
      </c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 t="s">
        <v>155</v>
      </c>
      <c r="X48" s="98"/>
      <c r="Y48" s="17">
        <v>0</v>
      </c>
      <c r="Z48" s="63"/>
      <c r="AB48" s="100"/>
      <c r="AC48" s="96"/>
      <c r="AD48" s="100"/>
      <c r="AE48" s="100"/>
    </row>
    <row r="49" spans="1:31">
      <c r="A49" s="156">
        <v>415</v>
      </c>
      <c r="B49" s="160" t="s">
        <v>67</v>
      </c>
      <c r="C49" s="94" t="str">
        <f>VLOOKUP(A49,'Load case definition'!$A$7:$C$180,3,FALSE)</f>
        <v>dead</v>
      </c>
      <c r="D49" s="17"/>
      <c r="E49" s="17"/>
      <c r="F49" s="17"/>
      <c r="G49" s="21" t="str">
        <f t="shared" si="1"/>
        <v>415:Transport x+ misc storage</v>
      </c>
      <c r="H49" s="63" t="s">
        <v>153</v>
      </c>
      <c r="I49" s="143" t="s">
        <v>175</v>
      </c>
      <c r="J49" s="97">
        <v>4.8</v>
      </c>
      <c r="K49" s="96">
        <v>0</v>
      </c>
      <c r="L49" s="98">
        <v>0</v>
      </c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 t="s">
        <v>155</v>
      </c>
      <c r="X49" s="98"/>
      <c r="Y49" s="17">
        <v>0</v>
      </c>
      <c r="Z49" s="63"/>
      <c r="AB49" s="100"/>
      <c r="AC49" s="96"/>
      <c r="AD49" s="100"/>
      <c r="AE49" s="100"/>
    </row>
    <row r="50" spans="1:31">
      <c r="A50" s="156">
        <v>416</v>
      </c>
      <c r="B50" s="160" t="s">
        <v>68</v>
      </c>
      <c r="C50" s="94" t="str">
        <f>VLOOKUP(A50,'Load case definition'!$A$7:$C$180,3,FALSE)</f>
        <v>dead</v>
      </c>
      <c r="D50" s="17"/>
      <c r="E50" s="17"/>
      <c r="F50" s="17"/>
      <c r="G50" s="21" t="str">
        <f t="shared" si="1"/>
        <v>416:Transport x+ pins and jacks</v>
      </c>
      <c r="H50" s="63" t="s">
        <v>153</v>
      </c>
      <c r="I50" s="143" t="s">
        <v>176</v>
      </c>
      <c r="J50" s="97">
        <v>5.42</v>
      </c>
      <c r="K50" s="96">
        <v>0</v>
      </c>
      <c r="L50" s="98">
        <v>0</v>
      </c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 t="s">
        <v>155</v>
      </c>
      <c r="X50" s="98"/>
      <c r="Y50" s="17">
        <v>0</v>
      </c>
      <c r="Z50" s="63"/>
      <c r="AB50" s="100"/>
      <c r="AC50" s="96"/>
      <c r="AD50" s="100"/>
      <c r="AE50" s="100"/>
    </row>
    <row r="51" spans="1:31">
      <c r="A51" s="156">
        <v>417</v>
      </c>
      <c r="B51" s="160" t="s">
        <v>69</v>
      </c>
      <c r="C51" s="94" t="str">
        <f>VLOOKUP(A51,'Load case definition'!$A$7:$C$180,3,FALSE)</f>
        <v>dead</v>
      </c>
      <c r="D51" s="17"/>
      <c r="E51" s="17"/>
      <c r="F51" s="17"/>
      <c r="G51" s="21" t="str">
        <f t="shared" si="1"/>
        <v>417:Transport x+ anode boxes</v>
      </c>
      <c r="H51" s="63" t="s">
        <v>153</v>
      </c>
      <c r="I51" s="143" t="s">
        <v>156</v>
      </c>
      <c r="J51" s="97">
        <v>5.7</v>
      </c>
      <c r="K51" s="96">
        <v>0</v>
      </c>
      <c r="L51" s="98">
        <v>0</v>
      </c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 t="s">
        <v>155</v>
      </c>
      <c r="X51" s="98"/>
      <c r="Y51" s="17">
        <v>0</v>
      </c>
      <c r="Z51" s="63"/>
      <c r="AB51" s="100"/>
      <c r="AC51" s="96"/>
      <c r="AD51" s="100"/>
      <c r="AE51" s="100"/>
    </row>
    <row r="52" spans="1:31">
      <c r="A52" s="156">
        <v>419</v>
      </c>
      <c r="B52" s="160" t="s">
        <v>70</v>
      </c>
      <c r="C52" s="94" t="str">
        <f>VLOOKUP(A52,'Load case definition'!$A$7:$C$180,3,FALSE)</f>
        <v>dead</v>
      </c>
      <c r="D52" s="17"/>
      <c r="E52" s="17"/>
      <c r="F52" s="17"/>
      <c r="G52" s="21" t="str">
        <f t="shared" si="1"/>
        <v>419:Transport x+ jacks pins plugs</v>
      </c>
      <c r="H52" s="63" t="s">
        <v>153</v>
      </c>
      <c r="I52" s="143" t="s">
        <v>177</v>
      </c>
      <c r="J52" s="97">
        <v>5.42</v>
      </c>
      <c r="K52" s="96">
        <v>0</v>
      </c>
      <c r="L52" s="98">
        <v>0</v>
      </c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 t="s">
        <v>155</v>
      </c>
      <c r="X52" s="98"/>
      <c r="Y52" s="17">
        <v>0</v>
      </c>
      <c r="Z52" s="63"/>
      <c r="AB52" s="100"/>
      <c r="AC52" s="96"/>
      <c r="AD52" s="100"/>
      <c r="AE52" s="100"/>
    </row>
    <row r="53" spans="1:31">
      <c r="A53" s="156">
        <v>420</v>
      </c>
      <c r="B53" s="160" t="s">
        <v>71</v>
      </c>
      <c r="C53" s="94" t="str">
        <f>VLOOKUP(A53,'Load case definition'!$A$7:$C$180,3,FALSE)</f>
        <v>dead</v>
      </c>
      <c r="D53" s="17"/>
      <c r="E53" s="17"/>
      <c r="F53" s="17"/>
      <c r="G53" s="21" t="str">
        <f t="shared" si="1"/>
        <v>420:Transport x+ hang offs</v>
      </c>
      <c r="H53" s="63" t="s">
        <v>153</v>
      </c>
      <c r="I53" s="143" t="s">
        <v>178</v>
      </c>
      <c r="J53" s="97">
        <v>1.49</v>
      </c>
      <c r="K53" s="96">
        <v>0</v>
      </c>
      <c r="L53" s="98">
        <v>0</v>
      </c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 t="s">
        <v>155</v>
      </c>
      <c r="X53" s="98"/>
      <c r="Y53" s="17">
        <v>0</v>
      </c>
      <c r="Z53" s="63"/>
      <c r="AB53" s="100"/>
      <c r="AC53" s="96"/>
      <c r="AD53" s="100"/>
      <c r="AE53" s="100"/>
    </row>
    <row r="54" spans="1:31" ht="13.15" customHeight="1">
      <c r="A54" s="156">
        <v>421</v>
      </c>
      <c r="B54" s="160" t="s">
        <v>72</v>
      </c>
      <c r="C54" s="94" t="str">
        <f>VLOOKUP(A54,'Load case definition'!$A$7:$C$180,3,FALSE)</f>
        <v>dead</v>
      </c>
      <c r="D54" s="17"/>
      <c r="E54" s="17"/>
      <c r="F54" s="17"/>
      <c r="G54" s="21" t="str">
        <f t="shared" si="1"/>
        <v>421:Transport x+ jibflex top</v>
      </c>
      <c r="H54" s="63" t="s">
        <v>157</v>
      </c>
      <c r="I54" s="143" t="s">
        <v>179</v>
      </c>
      <c r="J54" s="97">
        <v>0</v>
      </c>
      <c r="K54" s="96">
        <v>0</v>
      </c>
      <c r="L54" s="98">
        <v>0</v>
      </c>
      <c r="M54" s="97">
        <v>0</v>
      </c>
      <c r="N54" s="96">
        <v>0</v>
      </c>
      <c r="O54" s="98">
        <v>0</v>
      </c>
      <c r="P54" s="96">
        <v>0</v>
      </c>
      <c r="Q54" s="96">
        <v>0</v>
      </c>
      <c r="R54" s="98">
        <v>0</v>
      </c>
      <c r="S54" s="96"/>
      <c r="T54" s="96"/>
      <c r="U54" s="96"/>
      <c r="V54" s="100"/>
      <c r="W54" s="97"/>
      <c r="X54" s="98"/>
      <c r="Y54" s="17"/>
      <c r="Z54" s="63"/>
      <c r="AB54" s="100"/>
      <c r="AC54" s="96"/>
      <c r="AD54" s="100"/>
      <c r="AE54" s="100"/>
    </row>
    <row r="55" spans="1:31">
      <c r="A55" s="156">
        <v>422</v>
      </c>
      <c r="B55" s="160" t="s">
        <v>73</v>
      </c>
      <c r="C55" s="94" t="str">
        <f>VLOOKUP(A55,'Load case definition'!$A$7:$C$180,3,FALSE)</f>
        <v>dead</v>
      </c>
      <c r="D55" s="17"/>
      <c r="E55" s="17"/>
      <c r="F55" s="17"/>
      <c r="G55" s="21" t="str">
        <f t="shared" si="1"/>
        <v>422:Transport x+ jibflex bot</v>
      </c>
      <c r="H55" s="63" t="s">
        <v>157</v>
      </c>
      <c r="I55" s="143" t="s">
        <v>180</v>
      </c>
      <c r="J55" s="97">
        <v>1.78</v>
      </c>
      <c r="K55" s="96">
        <v>0</v>
      </c>
      <c r="L55" s="98">
        <v>0</v>
      </c>
      <c r="M55" s="97">
        <v>0</v>
      </c>
      <c r="N55" s="96">
        <v>0</v>
      </c>
      <c r="O55" s="98">
        <v>0</v>
      </c>
      <c r="P55" s="96">
        <v>0</v>
      </c>
      <c r="Q55" s="96">
        <v>0</v>
      </c>
      <c r="R55" s="98">
        <v>0</v>
      </c>
      <c r="S55" s="96"/>
      <c r="T55" s="96"/>
      <c r="U55" s="96"/>
      <c r="V55" s="100"/>
      <c r="W55" s="97"/>
      <c r="X55" s="98"/>
      <c r="Y55" s="17"/>
      <c r="Z55" s="63"/>
      <c r="AB55" s="100"/>
      <c r="AC55" s="96"/>
      <c r="AD55" s="100"/>
      <c r="AE55" s="100"/>
    </row>
    <row r="56" spans="1:31">
      <c r="A56" s="156">
        <v>423</v>
      </c>
      <c r="B56" s="160" t="s">
        <v>74</v>
      </c>
      <c r="C56" s="94" t="str">
        <f>VLOOKUP(A56,'Load case definition'!$A$7:$C$180,3,FALSE)</f>
        <v>dead</v>
      </c>
      <c r="D56" s="17"/>
      <c r="E56" s="17"/>
      <c r="F56" s="17"/>
      <c r="G56" s="21" t="str">
        <f t="shared" si="1"/>
        <v>423:Transport x+ tensioner tool</v>
      </c>
      <c r="H56" s="63" t="s">
        <v>153</v>
      </c>
      <c r="I56" s="143" t="s">
        <v>181</v>
      </c>
      <c r="J56" s="97">
        <v>2.98</v>
      </c>
      <c r="K56" s="96">
        <v>0</v>
      </c>
      <c r="L56" s="98">
        <v>0</v>
      </c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 t="s">
        <v>155</v>
      </c>
      <c r="X56" s="98"/>
      <c r="Y56" s="17">
        <v>0</v>
      </c>
      <c r="Z56" s="63"/>
      <c r="AB56" s="100"/>
      <c r="AC56" s="96"/>
      <c r="AD56" s="100"/>
      <c r="AE56" s="100"/>
    </row>
    <row r="57" spans="1:31">
      <c r="A57" s="156">
        <v>424</v>
      </c>
      <c r="B57" s="160" t="s">
        <v>75</v>
      </c>
      <c r="C57" s="94" t="str">
        <f>VLOOKUP(A57,'Load case definition'!$A$7:$C$180,3,FALSE)</f>
        <v>dead</v>
      </c>
      <c r="D57" s="17"/>
      <c r="E57" s="17"/>
      <c r="F57" s="17"/>
      <c r="G57" s="21" t="str">
        <f t="shared" si="1"/>
        <v>424:Transport x+ tensioner power pack</v>
      </c>
      <c r="H57" s="63" t="s">
        <v>153</v>
      </c>
      <c r="I57" s="143" t="s">
        <v>182</v>
      </c>
      <c r="J57" s="97">
        <v>1.06</v>
      </c>
      <c r="K57" s="96">
        <v>0</v>
      </c>
      <c r="L57" s="98">
        <v>0</v>
      </c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 t="s">
        <v>155</v>
      </c>
      <c r="X57" s="98"/>
      <c r="Y57" s="17">
        <v>0</v>
      </c>
      <c r="Z57" s="63"/>
      <c r="AB57" s="100"/>
      <c r="AC57" s="100"/>
      <c r="AD57" s="100"/>
      <c r="AE57" s="98"/>
    </row>
    <row r="58" spans="1:31">
      <c r="A58" s="156">
        <v>425</v>
      </c>
      <c r="B58" s="160" t="s">
        <v>76</v>
      </c>
      <c r="C58" s="94" t="str">
        <f>VLOOKUP(A58,'Load case definition'!$A$7:$C$180,3,FALSE)</f>
        <v>dead</v>
      </c>
      <c r="D58" s="17"/>
      <c r="E58" s="17"/>
      <c r="F58" s="17"/>
      <c r="G58" s="21" t="str">
        <f t="shared" si="1"/>
        <v>425:Transport x- objects</v>
      </c>
      <c r="H58" s="63" t="s">
        <v>170</v>
      </c>
      <c r="I58" s="143" t="s">
        <v>171</v>
      </c>
      <c r="J58" s="97">
        <v>-4.08</v>
      </c>
      <c r="K58" s="96">
        <v>0</v>
      </c>
      <c r="L58" s="98">
        <v>0</v>
      </c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 t="s">
        <v>172</v>
      </c>
      <c r="Y58" s="17"/>
      <c r="Z58" s="63"/>
      <c r="AB58" s="100"/>
      <c r="AC58" s="100"/>
      <c r="AD58" s="100"/>
      <c r="AE58" s="100"/>
    </row>
    <row r="59" spans="1:31">
      <c r="A59" s="156">
        <v>426</v>
      </c>
      <c r="B59" s="160" t="s">
        <v>76</v>
      </c>
      <c r="C59" s="94" t="str">
        <f>VLOOKUP(A59,'Load case definition'!$A$7:$C$180,3,FALSE)</f>
        <v>dead</v>
      </c>
      <c r="D59" s="17"/>
      <c r="E59" s="17"/>
      <c r="F59" s="17"/>
      <c r="G59" s="21" t="str">
        <f t="shared" si="1"/>
        <v>426:Transport x- objects</v>
      </c>
      <c r="H59" s="63" t="s">
        <v>170</v>
      </c>
      <c r="I59" s="143" t="s">
        <v>173</v>
      </c>
      <c r="J59" s="97">
        <v>-4.08</v>
      </c>
      <c r="K59" s="96">
        <v>0</v>
      </c>
      <c r="L59" s="98">
        <v>0</v>
      </c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 t="s">
        <v>172</v>
      </c>
      <c r="Y59" s="17"/>
      <c r="Z59" s="63"/>
      <c r="AB59" s="100"/>
      <c r="AC59" s="100"/>
      <c r="AD59" s="100"/>
      <c r="AE59" s="100"/>
    </row>
    <row r="60" spans="1:31">
      <c r="A60" s="156">
        <v>427</v>
      </c>
      <c r="B60" s="160" t="s">
        <v>77</v>
      </c>
      <c r="C60" s="94" t="str">
        <f>VLOOKUP(A60,'Load case definition'!$A$7:$C$180,3,FALSE)</f>
        <v>dead</v>
      </c>
      <c r="D60" s="17"/>
      <c r="E60" s="17"/>
      <c r="F60" s="17"/>
      <c r="G60" s="21" t="str">
        <f t="shared" si="1"/>
        <v>427:Transport x- lifting cage</v>
      </c>
      <c r="H60" s="63" t="s">
        <v>153</v>
      </c>
      <c r="I60" s="143" t="s">
        <v>174</v>
      </c>
      <c r="J60" s="97">
        <v>-1.04</v>
      </c>
      <c r="K60" s="96">
        <v>0</v>
      </c>
      <c r="L60" s="98">
        <v>0</v>
      </c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 t="s">
        <v>155</v>
      </c>
      <c r="X60" s="98"/>
      <c r="Y60" s="17">
        <v>0</v>
      </c>
      <c r="Z60" s="63"/>
      <c r="AB60" s="100"/>
      <c r="AC60" s="100"/>
      <c r="AD60" s="100"/>
      <c r="AE60" s="100"/>
    </row>
    <row r="61" spans="1:31">
      <c r="A61" s="156">
        <v>428</v>
      </c>
      <c r="B61" s="160" t="s">
        <v>78</v>
      </c>
      <c r="C61" s="94" t="str">
        <f>VLOOKUP(A61,'Load case definition'!$A$7:$C$180,3,FALSE)</f>
        <v>dead</v>
      </c>
      <c r="D61" s="17"/>
      <c r="E61" s="17"/>
      <c r="F61" s="17"/>
      <c r="G61" s="21" t="str">
        <f t="shared" si="1"/>
        <v>428:Transport x- misc storage</v>
      </c>
      <c r="H61" s="63" t="s">
        <v>153</v>
      </c>
      <c r="I61" s="143" t="s">
        <v>175</v>
      </c>
      <c r="J61" s="97">
        <v>-4.8</v>
      </c>
      <c r="K61" s="96">
        <v>0</v>
      </c>
      <c r="L61" s="98">
        <v>0</v>
      </c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 t="s">
        <v>155</v>
      </c>
      <c r="X61" s="98"/>
      <c r="Y61" s="17">
        <v>0</v>
      </c>
      <c r="Z61" s="63"/>
      <c r="AB61" s="100"/>
      <c r="AC61" s="100"/>
      <c r="AD61" s="100"/>
      <c r="AE61" s="100"/>
    </row>
    <row r="62" spans="1:31">
      <c r="A62" s="156">
        <v>429</v>
      </c>
      <c r="B62" s="160" t="s">
        <v>79</v>
      </c>
      <c r="C62" s="94" t="str">
        <f>VLOOKUP(A62,'Load case definition'!$A$7:$C$180,3,FALSE)</f>
        <v>dead</v>
      </c>
      <c r="D62" s="17"/>
      <c r="E62" s="17"/>
      <c r="F62" s="17"/>
      <c r="G62" s="21" t="str">
        <f t="shared" si="1"/>
        <v>429:Transport x- pins and jacks</v>
      </c>
      <c r="H62" s="63" t="s">
        <v>153</v>
      </c>
      <c r="I62" s="143" t="s">
        <v>176</v>
      </c>
      <c r="J62" s="97">
        <v>-5.42</v>
      </c>
      <c r="K62" s="96">
        <v>0</v>
      </c>
      <c r="L62" s="98">
        <v>0</v>
      </c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 t="s">
        <v>155</v>
      </c>
      <c r="X62" s="98"/>
      <c r="Y62" s="17">
        <v>0</v>
      </c>
      <c r="Z62" s="63"/>
      <c r="AB62" s="100"/>
      <c r="AC62" s="100"/>
      <c r="AD62" s="100"/>
      <c r="AE62" s="100"/>
    </row>
    <row r="63" spans="1:31">
      <c r="A63" s="156">
        <v>430</v>
      </c>
      <c r="B63" s="160" t="s">
        <v>80</v>
      </c>
      <c r="C63" s="94" t="str">
        <f>VLOOKUP(A63,'Load case definition'!$A$7:$C$180,3,FALSE)</f>
        <v>dead</v>
      </c>
      <c r="D63" s="17"/>
      <c r="E63" s="17"/>
      <c r="F63" s="17"/>
      <c r="G63" s="21" t="str">
        <f t="shared" si="1"/>
        <v>430:Transport x- anode boxes</v>
      </c>
      <c r="H63" s="63" t="s">
        <v>153</v>
      </c>
      <c r="I63" s="143" t="s">
        <v>156</v>
      </c>
      <c r="J63" s="97">
        <v>-5.7</v>
      </c>
      <c r="K63" s="96">
        <v>0</v>
      </c>
      <c r="L63" s="98">
        <v>0</v>
      </c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 t="s">
        <v>155</v>
      </c>
      <c r="X63" s="98"/>
      <c r="Y63" s="17">
        <v>0</v>
      </c>
      <c r="Z63" s="63"/>
      <c r="AB63" s="100"/>
      <c r="AC63" s="100"/>
      <c r="AD63" s="100"/>
      <c r="AE63" s="100"/>
    </row>
    <row r="64" spans="1:31">
      <c r="A64" s="156">
        <v>432</v>
      </c>
      <c r="B64" s="160" t="s">
        <v>81</v>
      </c>
      <c r="C64" s="94" t="str">
        <f>VLOOKUP(A64,'Load case definition'!$A$7:$C$180,3,FALSE)</f>
        <v>dead</v>
      </c>
      <c r="D64" s="17"/>
      <c r="E64" s="17"/>
      <c r="F64" s="17"/>
      <c r="G64" s="21" t="str">
        <f t="shared" si="1"/>
        <v>432:Transport x- jacks pins plugs</v>
      </c>
      <c r="H64" s="63" t="s">
        <v>153</v>
      </c>
      <c r="I64" s="143" t="s">
        <v>177</v>
      </c>
      <c r="J64" s="97">
        <v>-5.42</v>
      </c>
      <c r="K64" s="96">
        <v>0</v>
      </c>
      <c r="L64" s="98">
        <v>0</v>
      </c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 t="s">
        <v>155</v>
      </c>
      <c r="X64" s="98"/>
      <c r="Y64" s="17">
        <v>0</v>
      </c>
      <c r="Z64" s="63"/>
      <c r="AB64" s="100"/>
      <c r="AC64" s="100"/>
      <c r="AD64" s="100"/>
      <c r="AE64" s="100"/>
    </row>
    <row r="65" spans="1:31">
      <c r="A65" s="156">
        <v>433</v>
      </c>
      <c r="B65" s="160" t="s">
        <v>82</v>
      </c>
      <c r="C65" s="94" t="str">
        <f>VLOOKUP(A65,'Load case definition'!$A$7:$C$180,3,FALSE)</f>
        <v>dead</v>
      </c>
      <c r="D65" s="17"/>
      <c r="E65" s="17"/>
      <c r="F65" s="17"/>
      <c r="G65" s="21" t="str">
        <f t="shared" si="1"/>
        <v>433:Transport x- hang offs</v>
      </c>
      <c r="H65" s="63" t="s">
        <v>153</v>
      </c>
      <c r="I65" s="143" t="s">
        <v>178</v>
      </c>
      <c r="J65" s="97">
        <v>-1.49</v>
      </c>
      <c r="K65" s="96">
        <v>0</v>
      </c>
      <c r="L65" s="98">
        <v>0</v>
      </c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 t="s">
        <v>155</v>
      </c>
      <c r="X65" s="98"/>
      <c r="Y65" s="17">
        <v>0</v>
      </c>
      <c r="Z65" s="63"/>
      <c r="AB65" s="100"/>
      <c r="AC65" s="100"/>
      <c r="AD65" s="100"/>
      <c r="AE65" s="100"/>
    </row>
    <row r="66" spans="1:31">
      <c r="A66" s="156">
        <v>434</v>
      </c>
      <c r="B66" s="160" t="s">
        <v>83</v>
      </c>
      <c r="C66" s="94" t="str">
        <f>VLOOKUP(A66,'Load case definition'!$A$7:$C$180,3,FALSE)</f>
        <v>dead</v>
      </c>
      <c r="D66" s="17"/>
      <c r="E66" s="17"/>
      <c r="F66" s="17"/>
      <c r="G66" s="21" t="str">
        <f t="shared" si="1"/>
        <v>434:Transport x- jibflex top</v>
      </c>
      <c r="H66" s="63" t="s">
        <v>157</v>
      </c>
      <c r="I66" s="143" t="s">
        <v>179</v>
      </c>
      <c r="J66" s="97">
        <v>0</v>
      </c>
      <c r="K66" s="96">
        <v>0</v>
      </c>
      <c r="L66" s="98">
        <v>0</v>
      </c>
      <c r="M66" s="97">
        <v>0</v>
      </c>
      <c r="N66" s="96">
        <v>0</v>
      </c>
      <c r="O66" s="98">
        <v>0</v>
      </c>
      <c r="P66" s="96">
        <v>0</v>
      </c>
      <c r="Q66" s="96">
        <v>0</v>
      </c>
      <c r="R66" s="98">
        <v>0</v>
      </c>
      <c r="S66" s="96"/>
      <c r="T66" s="96"/>
      <c r="U66" s="96"/>
      <c r="V66" s="100"/>
      <c r="W66" s="97"/>
      <c r="X66" s="98"/>
      <c r="Y66" s="17"/>
      <c r="Z66" s="63"/>
      <c r="AB66" s="100"/>
      <c r="AC66" s="100"/>
      <c r="AD66" s="100"/>
      <c r="AE66" s="100"/>
    </row>
    <row r="67" spans="1:31">
      <c r="A67" s="156">
        <v>435</v>
      </c>
      <c r="B67" s="160" t="s">
        <v>84</v>
      </c>
      <c r="C67" s="94" t="str">
        <f>VLOOKUP(A67,'Load case definition'!$A$7:$C$180,3,FALSE)</f>
        <v>dead</v>
      </c>
      <c r="D67" s="17"/>
      <c r="E67" s="17"/>
      <c r="F67" s="17"/>
      <c r="G67" s="21" t="str">
        <f t="shared" si="1"/>
        <v>435:Transport x- jibflex bot</v>
      </c>
      <c r="H67" s="63" t="s">
        <v>157</v>
      </c>
      <c r="I67" s="143" t="s">
        <v>180</v>
      </c>
      <c r="J67" s="97">
        <v>-1.78</v>
      </c>
      <c r="K67" s="96">
        <v>0</v>
      </c>
      <c r="L67" s="98">
        <v>0</v>
      </c>
      <c r="M67" s="97">
        <v>0</v>
      </c>
      <c r="N67" s="96">
        <v>0</v>
      </c>
      <c r="O67" s="98">
        <v>0</v>
      </c>
      <c r="P67" s="96">
        <v>0</v>
      </c>
      <c r="Q67" s="96">
        <v>0</v>
      </c>
      <c r="R67" s="98">
        <v>0</v>
      </c>
      <c r="S67" s="96"/>
      <c r="T67" s="96"/>
      <c r="U67" s="96"/>
      <c r="V67" s="100"/>
      <c r="W67" s="97"/>
      <c r="X67" s="98"/>
      <c r="Y67" s="17"/>
      <c r="Z67" s="63"/>
      <c r="AB67" s="100"/>
      <c r="AC67" s="100"/>
      <c r="AD67" s="100"/>
      <c r="AE67" s="100"/>
    </row>
    <row r="68" spans="1:31">
      <c r="A68" s="156">
        <v>436</v>
      </c>
      <c r="B68" s="160" t="s">
        <v>85</v>
      </c>
      <c r="C68" s="94" t="str">
        <f>VLOOKUP(A68,'Load case definition'!$A$7:$C$180,3,FALSE)</f>
        <v>dead</v>
      </c>
      <c r="D68" s="17"/>
      <c r="E68" s="17"/>
      <c r="F68" s="17"/>
      <c r="G68" s="21" t="str">
        <f t="shared" si="1"/>
        <v>436:Transport x- tensioner tool</v>
      </c>
      <c r="H68" s="63" t="s">
        <v>153</v>
      </c>
      <c r="I68" s="143" t="s">
        <v>181</v>
      </c>
      <c r="J68" s="97">
        <v>-2.98</v>
      </c>
      <c r="K68" s="96">
        <v>0</v>
      </c>
      <c r="L68" s="98">
        <v>0</v>
      </c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 t="s">
        <v>155</v>
      </c>
      <c r="X68" s="98"/>
      <c r="Y68" s="17">
        <v>0</v>
      </c>
      <c r="Z68" s="63"/>
      <c r="AB68" s="100"/>
      <c r="AC68" s="100"/>
      <c r="AD68" s="100"/>
      <c r="AE68" s="100"/>
    </row>
    <row r="69" spans="1:31">
      <c r="A69" s="156">
        <v>437</v>
      </c>
      <c r="B69" s="160" t="s">
        <v>86</v>
      </c>
      <c r="C69" s="94" t="str">
        <f>VLOOKUP(A69,'Load case definition'!$A$7:$C$180,3,FALSE)</f>
        <v>dead</v>
      </c>
      <c r="D69" s="17"/>
      <c r="E69" s="17"/>
      <c r="F69" s="17"/>
      <c r="G69" s="21" t="str">
        <f t="shared" si="1"/>
        <v>437:Transport x- tensioner power pack</v>
      </c>
      <c r="H69" s="63" t="s">
        <v>153</v>
      </c>
      <c r="I69" s="143" t="s">
        <v>182</v>
      </c>
      <c r="J69" s="97">
        <v>-1.06</v>
      </c>
      <c r="K69" s="96">
        <v>0</v>
      </c>
      <c r="L69" s="98">
        <v>0</v>
      </c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 t="s">
        <v>155</v>
      </c>
      <c r="X69" s="98"/>
      <c r="Y69" s="17">
        <v>0</v>
      </c>
      <c r="Z69" s="63"/>
      <c r="AB69" s="100"/>
      <c r="AC69" s="100"/>
      <c r="AD69" s="100"/>
      <c r="AE69" s="100"/>
    </row>
    <row r="70" spans="1:31">
      <c r="A70" s="156">
        <v>438</v>
      </c>
      <c r="B70" s="160" t="s">
        <v>87</v>
      </c>
      <c r="C70" s="94" t="str">
        <f>VLOOKUP(A70,'Load case definition'!$A$7:$C$180,3,FALSE)</f>
        <v>dead</v>
      </c>
      <c r="D70" s="17"/>
      <c r="E70" s="17"/>
      <c r="F70" s="17"/>
      <c r="G70" s="21" t="str">
        <f t="shared" si="1"/>
        <v>438:Transport y+ objects</v>
      </c>
      <c r="H70" s="63" t="s">
        <v>170</v>
      </c>
      <c r="I70" s="143" t="s">
        <v>171</v>
      </c>
      <c r="J70" s="97">
        <v>0</v>
      </c>
      <c r="K70" s="96">
        <v>4.08</v>
      </c>
      <c r="L70" s="98">
        <v>0</v>
      </c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 t="s">
        <v>172</v>
      </c>
      <c r="Y70" s="17"/>
      <c r="Z70" s="63"/>
      <c r="AB70" s="100"/>
      <c r="AC70" s="100"/>
      <c r="AD70" s="100"/>
      <c r="AE70" s="100"/>
    </row>
    <row r="71" spans="1:31">
      <c r="A71" s="156">
        <v>439</v>
      </c>
      <c r="B71" s="160" t="s">
        <v>87</v>
      </c>
      <c r="C71" s="94" t="str">
        <f>VLOOKUP(A71,'Load case definition'!$A$7:$C$180,3,FALSE)</f>
        <v>dead</v>
      </c>
      <c r="D71" s="17"/>
      <c r="E71" s="17"/>
      <c r="F71" s="17"/>
      <c r="G71" s="21" t="str">
        <f t="shared" si="1"/>
        <v>439:Transport y+ objects</v>
      </c>
      <c r="H71" s="63" t="s">
        <v>170</v>
      </c>
      <c r="I71" s="143" t="s">
        <v>173</v>
      </c>
      <c r="J71" s="97">
        <v>0</v>
      </c>
      <c r="K71" s="96">
        <v>4.08</v>
      </c>
      <c r="L71" s="98">
        <v>0</v>
      </c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 t="s">
        <v>172</v>
      </c>
      <c r="Y71" s="17"/>
      <c r="Z71" s="63"/>
      <c r="AB71" s="100"/>
      <c r="AC71" s="100"/>
      <c r="AD71" s="100"/>
      <c r="AE71" s="100"/>
    </row>
    <row r="72" spans="1:31">
      <c r="A72" s="156">
        <v>440</v>
      </c>
      <c r="B72" s="160" t="s">
        <v>88</v>
      </c>
      <c r="C72" s="94" t="str">
        <f>VLOOKUP(A72,'Load case definition'!$A$7:$C$180,3,FALSE)</f>
        <v>dead</v>
      </c>
      <c r="D72" s="17"/>
      <c r="E72" s="17"/>
      <c r="F72" s="17"/>
      <c r="G72" s="21" t="str">
        <f t="shared" si="1"/>
        <v>440:Transport y+ lifting cage</v>
      </c>
      <c r="H72" s="63" t="s">
        <v>153</v>
      </c>
      <c r="I72" s="143" t="s">
        <v>174</v>
      </c>
      <c r="J72" s="97">
        <v>0</v>
      </c>
      <c r="K72" s="96">
        <v>1.04</v>
      </c>
      <c r="L72" s="98">
        <v>0</v>
      </c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 t="s">
        <v>155</v>
      </c>
      <c r="X72" s="98"/>
      <c r="Y72" s="17">
        <v>0</v>
      </c>
      <c r="Z72" s="63"/>
      <c r="AB72" s="100"/>
      <c r="AC72" s="100"/>
      <c r="AD72" s="100"/>
      <c r="AE72" s="100"/>
    </row>
    <row r="73" spans="1:31">
      <c r="A73" s="156">
        <v>441</v>
      </c>
      <c r="B73" s="160" t="s">
        <v>89</v>
      </c>
      <c r="C73" s="94" t="str">
        <f>VLOOKUP(A73,'Load case definition'!$A$7:$C$180,3,FALSE)</f>
        <v>dead</v>
      </c>
      <c r="D73" s="17"/>
      <c r="E73" s="17"/>
      <c r="F73" s="17"/>
      <c r="G73" s="21" t="str">
        <f t="shared" si="1"/>
        <v>441:Transport y+ misc storage</v>
      </c>
      <c r="H73" s="63" t="s">
        <v>153</v>
      </c>
      <c r="I73" s="143" t="s">
        <v>175</v>
      </c>
      <c r="J73" s="97">
        <v>0</v>
      </c>
      <c r="K73" s="96">
        <v>4.8</v>
      </c>
      <c r="L73" s="98">
        <v>0</v>
      </c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 t="s">
        <v>155</v>
      </c>
      <c r="X73" s="98"/>
      <c r="Y73" s="17">
        <v>0</v>
      </c>
      <c r="Z73" s="63"/>
      <c r="AB73" s="100"/>
      <c r="AC73" s="100"/>
      <c r="AD73" s="100"/>
      <c r="AE73" s="100"/>
    </row>
    <row r="74" spans="1:31">
      <c r="A74" s="156">
        <v>442</v>
      </c>
      <c r="B74" s="160" t="s">
        <v>90</v>
      </c>
      <c r="C74" s="94" t="str">
        <f>VLOOKUP(A74,'Load case definition'!$A$7:$C$180,3,FALSE)</f>
        <v>dead</v>
      </c>
      <c r="D74" s="17"/>
      <c r="E74" s="17"/>
      <c r="F74" s="17"/>
      <c r="G74" s="21" t="str">
        <f t="shared" si="1"/>
        <v>442:Transport y+ pins and jacks</v>
      </c>
      <c r="H74" s="63" t="s">
        <v>153</v>
      </c>
      <c r="I74" s="143" t="s">
        <v>176</v>
      </c>
      <c r="J74" s="97">
        <v>0</v>
      </c>
      <c r="K74" s="96">
        <v>5.42</v>
      </c>
      <c r="L74" s="98">
        <v>0</v>
      </c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 t="s">
        <v>155</v>
      </c>
      <c r="X74" s="98"/>
      <c r="Y74" s="17">
        <v>0</v>
      </c>
      <c r="Z74" s="63"/>
      <c r="AB74" s="100"/>
      <c r="AC74" s="100"/>
      <c r="AD74" s="100"/>
      <c r="AE74" s="100"/>
    </row>
    <row r="75" spans="1:31">
      <c r="A75" s="156">
        <v>443</v>
      </c>
      <c r="B75" s="160" t="s">
        <v>91</v>
      </c>
      <c r="C75" s="94" t="str">
        <f>VLOOKUP(A75,'Load case definition'!$A$7:$C$180,3,FALSE)</f>
        <v>dead</v>
      </c>
      <c r="D75" s="17"/>
      <c r="E75" s="17"/>
      <c r="F75" s="17"/>
      <c r="G75" s="21" t="str">
        <f t="shared" si="1"/>
        <v>443:Transport y+ anode boxes</v>
      </c>
      <c r="H75" s="63" t="s">
        <v>153</v>
      </c>
      <c r="I75" s="143" t="s">
        <v>156</v>
      </c>
      <c r="J75" s="97">
        <v>0</v>
      </c>
      <c r="K75" s="96">
        <v>5.7</v>
      </c>
      <c r="L75" s="98">
        <v>0</v>
      </c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 t="s">
        <v>155</v>
      </c>
      <c r="X75" s="98"/>
      <c r="Y75" s="17">
        <v>0</v>
      </c>
      <c r="Z75" s="63"/>
      <c r="AB75" s="100"/>
      <c r="AC75" s="100"/>
      <c r="AD75" s="100"/>
      <c r="AE75" s="100"/>
    </row>
    <row r="76" spans="1:31">
      <c r="A76" s="156">
        <v>445</v>
      </c>
      <c r="B76" s="160" t="s">
        <v>92</v>
      </c>
      <c r="C76" s="94" t="str">
        <f>VLOOKUP(A76,'Load case definition'!$A$7:$C$180,3,FALSE)</f>
        <v>dead</v>
      </c>
      <c r="D76" s="17"/>
      <c r="E76" s="17"/>
      <c r="F76" s="17"/>
      <c r="G76" s="21" t="str">
        <f t="shared" si="1"/>
        <v>445:Transport y+ jacks pins plugs</v>
      </c>
      <c r="H76" s="63" t="s">
        <v>153</v>
      </c>
      <c r="I76" s="143" t="s">
        <v>177</v>
      </c>
      <c r="J76" s="97">
        <v>0</v>
      </c>
      <c r="K76" s="96">
        <v>5.42</v>
      </c>
      <c r="L76" s="98">
        <v>0</v>
      </c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 t="s">
        <v>155</v>
      </c>
      <c r="X76" s="98"/>
      <c r="Y76" s="17">
        <v>0</v>
      </c>
      <c r="Z76" s="63"/>
      <c r="AB76" s="100"/>
      <c r="AC76" s="100"/>
      <c r="AD76" s="100"/>
      <c r="AE76" s="100"/>
    </row>
    <row r="77" spans="1:31">
      <c r="A77" s="156">
        <v>446</v>
      </c>
      <c r="B77" s="160" t="s">
        <v>93</v>
      </c>
      <c r="C77" s="94" t="str">
        <f>VLOOKUP(A77,'Load case definition'!$A$7:$C$180,3,FALSE)</f>
        <v>dead</v>
      </c>
      <c r="D77" s="17"/>
      <c r="E77" s="17"/>
      <c r="F77" s="17"/>
      <c r="G77" s="21" t="str">
        <f t="shared" si="1"/>
        <v>446:Transport y+ hang offs</v>
      </c>
      <c r="H77" s="63" t="s">
        <v>153</v>
      </c>
      <c r="I77" s="143" t="s">
        <v>178</v>
      </c>
      <c r="J77" s="97">
        <v>0</v>
      </c>
      <c r="K77" s="96">
        <v>1.49</v>
      </c>
      <c r="L77" s="98">
        <v>0</v>
      </c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 t="s">
        <v>155</v>
      </c>
      <c r="X77" s="98"/>
      <c r="Y77" s="17">
        <v>0</v>
      </c>
      <c r="Z77" s="63"/>
      <c r="AB77" s="100"/>
      <c r="AC77" s="100"/>
      <c r="AD77" s="100"/>
      <c r="AE77" s="100"/>
    </row>
    <row r="78" spans="1:31">
      <c r="A78" s="156">
        <v>447</v>
      </c>
      <c r="B78" s="160" t="s">
        <v>94</v>
      </c>
      <c r="C78" s="94" t="str">
        <f>VLOOKUP(A78,'Load case definition'!$A$7:$C$180,3,FALSE)</f>
        <v>dead</v>
      </c>
      <c r="D78" s="17"/>
      <c r="E78" s="17"/>
      <c r="F78" s="17"/>
      <c r="G78" s="21" t="str">
        <f t="shared" si="1"/>
        <v>447:Transport y+ jibflex top</v>
      </c>
      <c r="H78" s="63" t="s">
        <v>157</v>
      </c>
      <c r="I78" s="143" t="s">
        <v>179</v>
      </c>
      <c r="J78" s="97">
        <v>0</v>
      </c>
      <c r="K78" s="96">
        <v>0</v>
      </c>
      <c r="L78" s="98">
        <v>0</v>
      </c>
      <c r="M78" s="97">
        <v>0</v>
      </c>
      <c r="N78" s="96">
        <v>0</v>
      </c>
      <c r="O78" s="98">
        <v>0</v>
      </c>
      <c r="P78" s="96">
        <v>0</v>
      </c>
      <c r="Q78" s="96">
        <v>0</v>
      </c>
      <c r="R78" s="98">
        <v>0</v>
      </c>
      <c r="S78" s="96"/>
      <c r="T78" s="96"/>
      <c r="U78" s="96"/>
      <c r="V78" s="100"/>
      <c r="W78" s="97"/>
      <c r="X78" s="98"/>
      <c r="Y78" s="17"/>
      <c r="Z78" s="63"/>
      <c r="AB78" s="100"/>
      <c r="AC78" s="100"/>
      <c r="AD78" s="100"/>
      <c r="AE78" s="100"/>
    </row>
    <row r="79" spans="1:31">
      <c r="A79" s="156">
        <v>448</v>
      </c>
      <c r="B79" s="160" t="s">
        <v>95</v>
      </c>
      <c r="C79" s="94" t="str">
        <f>VLOOKUP(A79,'Load case definition'!$A$7:$C$180,3,FALSE)</f>
        <v>dead</v>
      </c>
      <c r="D79" s="17"/>
      <c r="E79" s="17"/>
      <c r="F79" s="17"/>
      <c r="G79" s="21" t="str">
        <f t="shared" si="1"/>
        <v>448:Transport y+ jibflex bot</v>
      </c>
      <c r="H79" s="63" t="s">
        <v>157</v>
      </c>
      <c r="I79" s="143" t="s">
        <v>180</v>
      </c>
      <c r="J79" s="97">
        <v>0</v>
      </c>
      <c r="K79" s="96">
        <v>1.78</v>
      </c>
      <c r="L79" s="98">
        <v>0</v>
      </c>
      <c r="M79" s="97">
        <v>0</v>
      </c>
      <c r="N79" s="96">
        <v>0</v>
      </c>
      <c r="O79" s="98">
        <v>0</v>
      </c>
      <c r="P79" s="96">
        <v>0</v>
      </c>
      <c r="Q79" s="96">
        <v>0</v>
      </c>
      <c r="R79" s="98">
        <v>0</v>
      </c>
      <c r="S79" s="96"/>
      <c r="T79" s="96"/>
      <c r="U79" s="96"/>
      <c r="V79" s="100"/>
      <c r="W79" s="97"/>
      <c r="X79" s="98"/>
      <c r="Y79" s="17"/>
      <c r="Z79" s="63"/>
      <c r="AB79" s="100"/>
      <c r="AC79" s="100"/>
      <c r="AD79" s="100"/>
      <c r="AE79" s="100"/>
    </row>
    <row r="80" spans="1:31">
      <c r="A80" s="156">
        <v>449</v>
      </c>
      <c r="B80" s="160" t="s">
        <v>96</v>
      </c>
      <c r="C80" s="94" t="str">
        <f>VLOOKUP(A80,'Load case definition'!$A$7:$C$180,3,FALSE)</f>
        <v>dead</v>
      </c>
      <c r="D80" s="17"/>
      <c r="E80" s="17"/>
      <c r="F80" s="17"/>
      <c r="G80" s="21" t="str">
        <f t="shared" si="1"/>
        <v>449:Transport y+ tensioner tool</v>
      </c>
      <c r="H80" s="63" t="s">
        <v>153</v>
      </c>
      <c r="I80" s="143" t="s">
        <v>181</v>
      </c>
      <c r="J80" s="97">
        <v>0</v>
      </c>
      <c r="K80" s="96">
        <v>2.98</v>
      </c>
      <c r="L80" s="98">
        <v>0</v>
      </c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 t="s">
        <v>155</v>
      </c>
      <c r="X80" s="98"/>
      <c r="Y80" s="17">
        <v>0</v>
      </c>
      <c r="Z80" s="63"/>
      <c r="AB80" s="100"/>
      <c r="AC80" s="100"/>
      <c r="AD80" s="100"/>
      <c r="AE80" s="100"/>
    </row>
    <row r="81" spans="1:31">
      <c r="A81" s="156">
        <v>450</v>
      </c>
      <c r="B81" s="160" t="s">
        <v>97</v>
      </c>
      <c r="C81" s="94" t="str">
        <f>VLOOKUP(A81,'Load case definition'!$A$7:$C$180,3,FALSE)</f>
        <v>dead</v>
      </c>
      <c r="D81" s="17"/>
      <c r="E81" s="17"/>
      <c r="F81" s="17"/>
      <c r="G81" s="21" t="str">
        <f t="shared" si="1"/>
        <v>450:Transport y+ tensioner power pack</v>
      </c>
      <c r="H81" s="63" t="s">
        <v>153</v>
      </c>
      <c r="I81" s="143" t="s">
        <v>182</v>
      </c>
      <c r="J81" s="97">
        <v>0</v>
      </c>
      <c r="K81" s="96">
        <v>1.06</v>
      </c>
      <c r="L81" s="98">
        <v>0</v>
      </c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 t="s">
        <v>155</v>
      </c>
      <c r="X81" s="98"/>
      <c r="Y81" s="17">
        <v>0</v>
      </c>
      <c r="Z81" s="63"/>
      <c r="AB81" s="100"/>
      <c r="AC81" s="100"/>
      <c r="AD81" s="100"/>
      <c r="AE81" s="100"/>
    </row>
    <row r="82" spans="1:31">
      <c r="A82" s="156">
        <v>451</v>
      </c>
      <c r="B82" s="160" t="s">
        <v>98</v>
      </c>
      <c r="C82" s="94" t="str">
        <f>VLOOKUP(A82,'Load case definition'!$A$7:$C$180,3,FALSE)</f>
        <v>dead</v>
      </c>
      <c r="D82" s="17"/>
      <c r="E82" s="17"/>
      <c r="F82" s="17"/>
      <c r="G82" s="21" t="str">
        <f t="shared" si="1"/>
        <v>451:Transport y- objects</v>
      </c>
      <c r="H82" s="63" t="s">
        <v>170</v>
      </c>
      <c r="I82" s="143" t="s">
        <v>171</v>
      </c>
      <c r="J82" s="97">
        <v>0</v>
      </c>
      <c r="K82" s="96">
        <v>-4.08</v>
      </c>
      <c r="L82" s="98">
        <v>0</v>
      </c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 t="s">
        <v>172</v>
      </c>
      <c r="Y82" s="17"/>
      <c r="Z82" s="63"/>
      <c r="AB82" s="100"/>
      <c r="AC82" s="100"/>
      <c r="AD82" s="100"/>
      <c r="AE82" s="100"/>
    </row>
    <row r="83" spans="1:31">
      <c r="A83" s="156">
        <v>452</v>
      </c>
      <c r="B83" s="160" t="s">
        <v>98</v>
      </c>
      <c r="C83" s="94" t="str">
        <f>VLOOKUP(A83,'Load case definition'!$A$7:$C$180,3,FALSE)</f>
        <v>dead</v>
      </c>
      <c r="D83" s="17"/>
      <c r="E83" s="17"/>
      <c r="F83" s="17"/>
      <c r="G83" s="21" t="str">
        <f t="shared" si="1"/>
        <v>452:Transport y- objects</v>
      </c>
      <c r="H83" s="63" t="s">
        <v>170</v>
      </c>
      <c r="I83" s="143" t="s">
        <v>173</v>
      </c>
      <c r="J83" s="97">
        <v>0</v>
      </c>
      <c r="K83" s="96">
        <v>-4.08</v>
      </c>
      <c r="L83" s="98">
        <v>0</v>
      </c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 t="s">
        <v>172</v>
      </c>
      <c r="Y83" s="17"/>
      <c r="Z83" s="63"/>
      <c r="AB83" s="100"/>
      <c r="AC83" s="100"/>
      <c r="AD83" s="100"/>
      <c r="AE83" s="100"/>
    </row>
    <row r="84" spans="1:31">
      <c r="A84" s="156">
        <v>453</v>
      </c>
      <c r="B84" s="160" t="s">
        <v>99</v>
      </c>
      <c r="C84" s="94" t="str">
        <f>VLOOKUP(A84,'Load case definition'!$A$7:$C$180,3,FALSE)</f>
        <v>dead</v>
      </c>
      <c r="D84" s="17"/>
      <c r="E84" s="17"/>
      <c r="F84" s="17"/>
      <c r="G84" s="21" t="str">
        <f t="shared" si="1"/>
        <v>453:Transport y- lifting cage</v>
      </c>
      <c r="H84" s="63" t="s">
        <v>153</v>
      </c>
      <c r="I84" s="143" t="s">
        <v>174</v>
      </c>
      <c r="J84" s="97">
        <v>0</v>
      </c>
      <c r="K84" s="96">
        <v>-1.04</v>
      </c>
      <c r="L84" s="98">
        <v>0</v>
      </c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 t="s">
        <v>155</v>
      </c>
      <c r="X84" s="98"/>
      <c r="Y84" s="17">
        <v>0</v>
      </c>
      <c r="Z84" s="63"/>
      <c r="AB84" s="100"/>
      <c r="AC84" s="100"/>
      <c r="AD84" s="100"/>
      <c r="AE84" s="100"/>
    </row>
    <row r="85" spans="1:31">
      <c r="A85" s="156">
        <v>454</v>
      </c>
      <c r="B85" s="160" t="s">
        <v>100</v>
      </c>
      <c r="C85" s="94" t="str">
        <f>VLOOKUP(A85,'Load case definition'!$A$7:$C$180,3,FALSE)</f>
        <v>dead</v>
      </c>
      <c r="D85" s="17"/>
      <c r="E85" s="17"/>
      <c r="F85" s="17"/>
      <c r="G85" s="21" t="str">
        <f t="shared" si="1"/>
        <v>454:Transport y- misc storage</v>
      </c>
      <c r="H85" s="63" t="s">
        <v>153</v>
      </c>
      <c r="I85" s="143" t="s">
        <v>175</v>
      </c>
      <c r="J85" s="97">
        <v>0</v>
      </c>
      <c r="K85" s="96">
        <v>-4.8</v>
      </c>
      <c r="L85" s="98">
        <v>0</v>
      </c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 t="s">
        <v>155</v>
      </c>
      <c r="X85" s="98"/>
      <c r="Y85" s="17">
        <v>0</v>
      </c>
      <c r="Z85" s="63"/>
      <c r="AB85" s="100"/>
      <c r="AC85" s="100"/>
      <c r="AD85" s="100"/>
      <c r="AE85" s="100"/>
    </row>
    <row r="86" spans="1:31">
      <c r="A86" s="156">
        <v>455</v>
      </c>
      <c r="B86" s="160" t="s">
        <v>101</v>
      </c>
      <c r="C86" s="94" t="str">
        <f>VLOOKUP(A86,'Load case definition'!$A$7:$C$180,3,FALSE)</f>
        <v>dead</v>
      </c>
      <c r="D86" s="17"/>
      <c r="E86" s="17"/>
      <c r="F86" s="17"/>
      <c r="G86" s="21" t="str">
        <f t="shared" si="1"/>
        <v>455:Transport y- pins and jacks</v>
      </c>
      <c r="H86" s="63" t="s">
        <v>153</v>
      </c>
      <c r="I86" s="143" t="s">
        <v>176</v>
      </c>
      <c r="J86" s="97">
        <v>0</v>
      </c>
      <c r="K86" s="96">
        <v>-5.42</v>
      </c>
      <c r="L86" s="98">
        <v>0</v>
      </c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 t="s">
        <v>155</v>
      </c>
      <c r="X86" s="98"/>
      <c r="Y86" s="17">
        <v>0</v>
      </c>
      <c r="Z86" s="63"/>
      <c r="AB86" s="100"/>
      <c r="AC86" s="100"/>
      <c r="AD86" s="100"/>
      <c r="AE86" s="100"/>
    </row>
    <row r="87" spans="1:31">
      <c r="A87" s="156">
        <v>456</v>
      </c>
      <c r="B87" s="160" t="s">
        <v>102</v>
      </c>
      <c r="C87" s="94" t="str">
        <f>VLOOKUP(A87,'Load case definition'!$A$7:$C$180,3,FALSE)</f>
        <v>dead</v>
      </c>
      <c r="D87" s="17"/>
      <c r="E87" s="17"/>
      <c r="F87" s="17"/>
      <c r="G87" s="21" t="str">
        <f t="shared" si="1"/>
        <v>456:Transport y- anode boxes</v>
      </c>
      <c r="H87" s="63" t="s">
        <v>153</v>
      </c>
      <c r="I87" s="143" t="s">
        <v>156</v>
      </c>
      <c r="J87" s="97">
        <v>0</v>
      </c>
      <c r="K87" s="96">
        <v>-5.7</v>
      </c>
      <c r="L87" s="98">
        <v>0</v>
      </c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 t="s">
        <v>155</v>
      </c>
      <c r="X87" s="98"/>
      <c r="Y87" s="17">
        <v>0</v>
      </c>
      <c r="Z87" s="63"/>
      <c r="AB87" s="100"/>
      <c r="AC87" s="100"/>
      <c r="AD87" s="100"/>
      <c r="AE87" s="100"/>
    </row>
    <row r="88" spans="1:31">
      <c r="A88" s="156">
        <v>458</v>
      </c>
      <c r="B88" s="160" t="s">
        <v>103</v>
      </c>
      <c r="C88" s="94" t="str">
        <f>VLOOKUP(A88,'Load case definition'!$A$7:$C$180,3,FALSE)</f>
        <v>dead</v>
      </c>
      <c r="D88" s="17"/>
      <c r="E88" s="17"/>
      <c r="F88" s="17"/>
      <c r="G88" s="21" t="str">
        <f t="shared" si="1"/>
        <v>458:Transport y- jacks pins plugs</v>
      </c>
      <c r="H88" s="63" t="s">
        <v>153</v>
      </c>
      <c r="I88" s="143" t="s">
        <v>177</v>
      </c>
      <c r="J88" s="97">
        <v>0</v>
      </c>
      <c r="K88" s="96">
        <v>-5.42</v>
      </c>
      <c r="L88" s="98">
        <v>0</v>
      </c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 t="s">
        <v>155</v>
      </c>
      <c r="X88" s="98"/>
      <c r="Y88" s="17">
        <v>0</v>
      </c>
      <c r="Z88" s="63"/>
      <c r="AB88" s="100"/>
      <c r="AC88" s="100"/>
      <c r="AD88" s="100"/>
      <c r="AE88" s="100"/>
    </row>
    <row r="89" spans="1:31">
      <c r="A89" s="156">
        <v>459</v>
      </c>
      <c r="B89" s="160" t="s">
        <v>104</v>
      </c>
      <c r="C89" s="94" t="str">
        <f>VLOOKUP(A89,'Load case definition'!$A$7:$C$180,3,FALSE)</f>
        <v>dead</v>
      </c>
      <c r="D89" s="17"/>
      <c r="E89" s="17"/>
      <c r="F89" s="17"/>
      <c r="G89" s="21" t="str">
        <f t="shared" si="1"/>
        <v>459:Transport y- hang offs</v>
      </c>
      <c r="H89" s="63" t="s">
        <v>153</v>
      </c>
      <c r="I89" s="143" t="s">
        <v>178</v>
      </c>
      <c r="J89" s="97">
        <v>0</v>
      </c>
      <c r="K89" s="96">
        <v>-1.49</v>
      </c>
      <c r="L89" s="98">
        <v>0</v>
      </c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 t="s">
        <v>155</v>
      </c>
      <c r="X89" s="98"/>
      <c r="Y89" s="17">
        <v>0</v>
      </c>
      <c r="Z89" s="63"/>
      <c r="AB89" s="100"/>
      <c r="AC89" s="100"/>
      <c r="AD89" s="100"/>
      <c r="AE89" s="100"/>
    </row>
    <row r="90" spans="1:31">
      <c r="A90" s="156">
        <v>460</v>
      </c>
      <c r="B90" s="160" t="s">
        <v>105</v>
      </c>
      <c r="C90" s="94" t="str">
        <f>VLOOKUP(A90,'Load case definition'!$A$7:$C$180,3,FALSE)</f>
        <v>dead</v>
      </c>
      <c r="D90" s="17"/>
      <c r="E90" s="17"/>
      <c r="F90" s="17"/>
      <c r="G90" s="21" t="str">
        <f t="shared" si="1"/>
        <v>460:Transport y- jibflex top</v>
      </c>
      <c r="H90" s="63" t="s">
        <v>157</v>
      </c>
      <c r="I90" s="143" t="s">
        <v>179</v>
      </c>
      <c r="J90" s="97">
        <v>0</v>
      </c>
      <c r="K90" s="96">
        <v>0</v>
      </c>
      <c r="L90" s="98">
        <v>0</v>
      </c>
      <c r="M90" s="97">
        <v>0</v>
      </c>
      <c r="N90" s="96">
        <v>0</v>
      </c>
      <c r="O90" s="98">
        <v>0</v>
      </c>
      <c r="P90" s="96">
        <v>0</v>
      </c>
      <c r="Q90" s="96">
        <v>0</v>
      </c>
      <c r="R90" s="98">
        <v>0</v>
      </c>
      <c r="S90" s="96"/>
      <c r="T90" s="96"/>
      <c r="U90" s="96"/>
      <c r="V90" s="100"/>
      <c r="W90" s="97"/>
      <c r="X90" s="98"/>
      <c r="Y90" s="17"/>
      <c r="Z90" s="63"/>
      <c r="AB90" s="100"/>
      <c r="AC90" s="100"/>
      <c r="AD90" s="100"/>
      <c r="AE90" s="100"/>
    </row>
    <row r="91" spans="1:31">
      <c r="A91" s="156">
        <v>461</v>
      </c>
      <c r="B91" s="160" t="s">
        <v>106</v>
      </c>
      <c r="C91" s="94" t="str">
        <f>VLOOKUP(A91,'Load case definition'!$A$7:$C$180,3,FALSE)</f>
        <v>dead</v>
      </c>
      <c r="D91" s="17"/>
      <c r="E91" s="17"/>
      <c r="F91" s="17"/>
      <c r="G91" s="21" t="str">
        <f t="shared" si="1"/>
        <v>461:Transport y- jibflex bot</v>
      </c>
      <c r="H91" s="63" t="s">
        <v>157</v>
      </c>
      <c r="I91" s="143" t="s">
        <v>180</v>
      </c>
      <c r="J91" s="97">
        <v>0</v>
      </c>
      <c r="K91" s="96">
        <v>-1.78</v>
      </c>
      <c r="L91" s="98">
        <v>0</v>
      </c>
      <c r="M91" s="97">
        <v>0</v>
      </c>
      <c r="N91" s="96">
        <v>0</v>
      </c>
      <c r="O91" s="98">
        <v>0</v>
      </c>
      <c r="P91" s="96">
        <v>0</v>
      </c>
      <c r="Q91" s="96">
        <v>0</v>
      </c>
      <c r="R91" s="98">
        <v>0</v>
      </c>
      <c r="S91" s="96"/>
      <c r="T91" s="96"/>
      <c r="U91" s="96"/>
      <c r="V91" s="100"/>
      <c r="W91" s="97"/>
      <c r="X91" s="98"/>
      <c r="Y91" s="17"/>
      <c r="Z91" s="63"/>
      <c r="AB91" s="100"/>
      <c r="AC91" s="100"/>
      <c r="AD91" s="100"/>
      <c r="AE91" s="100"/>
    </row>
    <row r="92" spans="1:31">
      <c r="A92" s="156">
        <v>462</v>
      </c>
      <c r="B92" s="160" t="s">
        <v>107</v>
      </c>
      <c r="C92" s="94" t="str">
        <f>VLOOKUP(A92,'Load case definition'!$A$7:$C$180,3,FALSE)</f>
        <v>dead</v>
      </c>
      <c r="D92" s="17"/>
      <c r="E92" s="17"/>
      <c r="F92" s="17"/>
      <c r="G92" s="21" t="str">
        <f t="shared" si="1"/>
        <v>462:Transport y- tensioner tool</v>
      </c>
      <c r="H92" s="63" t="s">
        <v>153</v>
      </c>
      <c r="I92" s="143" t="s">
        <v>181</v>
      </c>
      <c r="J92" s="97">
        <v>0</v>
      </c>
      <c r="K92" s="96">
        <v>-2.98</v>
      </c>
      <c r="L92" s="98">
        <v>0</v>
      </c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 t="s">
        <v>155</v>
      </c>
      <c r="X92" s="98"/>
      <c r="Y92" s="17">
        <v>0</v>
      </c>
      <c r="Z92" s="63"/>
      <c r="AB92" s="100"/>
      <c r="AC92" s="100"/>
      <c r="AD92" s="100"/>
      <c r="AE92" s="100"/>
    </row>
    <row r="93" spans="1:31">
      <c r="A93" s="156">
        <v>463</v>
      </c>
      <c r="B93" s="160" t="s">
        <v>108</v>
      </c>
      <c r="C93" s="94" t="str">
        <f>VLOOKUP(A93,'Load case definition'!$A$7:$C$180,3,FALSE)</f>
        <v>dead</v>
      </c>
      <c r="D93" s="17"/>
      <c r="E93" s="17"/>
      <c r="F93" s="17"/>
      <c r="G93" s="21" t="str">
        <f t="shared" si="1"/>
        <v>463:Transport y- tensioner power pack</v>
      </c>
      <c r="H93" s="63" t="s">
        <v>153</v>
      </c>
      <c r="I93" s="143" t="s">
        <v>182</v>
      </c>
      <c r="J93" s="97">
        <v>0</v>
      </c>
      <c r="K93" s="96">
        <v>-1.06</v>
      </c>
      <c r="L93" s="98">
        <v>0</v>
      </c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 t="s">
        <v>155</v>
      </c>
      <c r="X93" s="98"/>
      <c r="Y93" s="17">
        <v>0</v>
      </c>
      <c r="Z93" s="63"/>
      <c r="AB93" s="100"/>
      <c r="AC93" s="100"/>
      <c r="AD93" s="100"/>
      <c r="AE93" s="100"/>
    </row>
    <row r="94" spans="1:31">
      <c r="A94" s="156">
        <v>464</v>
      </c>
      <c r="B94" s="160" t="s">
        <v>109</v>
      </c>
      <c r="C94" s="94" t="str">
        <f>VLOOKUP(A94,'Load case definition'!$A$7:$C$180,3,FALSE)</f>
        <v>dead</v>
      </c>
      <c r="D94" s="17"/>
      <c r="E94" s="17"/>
      <c r="F94" s="17"/>
      <c r="G94" s="21" t="str">
        <f t="shared" si="1"/>
        <v>464:Set down accelerations z- objects</v>
      </c>
      <c r="H94" s="63" t="s">
        <v>170</v>
      </c>
      <c r="I94" s="143" t="s">
        <v>171</v>
      </c>
      <c r="J94" s="97">
        <v>0</v>
      </c>
      <c r="K94" s="96">
        <v>0</v>
      </c>
      <c r="L94" s="98">
        <v>-9.81</v>
      </c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 t="s">
        <v>172</v>
      </c>
      <c r="Y94" s="17"/>
      <c r="Z94" s="63"/>
      <c r="AB94" s="100"/>
      <c r="AC94" s="100"/>
      <c r="AD94" s="100"/>
      <c r="AE94" s="100"/>
    </row>
    <row r="95" spans="1:31">
      <c r="A95" s="156">
        <v>465</v>
      </c>
      <c r="B95" s="160" t="s">
        <v>109</v>
      </c>
      <c r="C95" s="94" t="str">
        <f>VLOOKUP(A95,'Load case definition'!$A$7:$C$180,3,FALSE)</f>
        <v>dead</v>
      </c>
      <c r="D95" s="17"/>
      <c r="E95" s="17"/>
      <c r="F95" s="17"/>
      <c r="G95" s="21" t="str">
        <f t="shared" si="1"/>
        <v>465:Set down accelerations z- objects</v>
      </c>
      <c r="H95" s="63" t="s">
        <v>170</v>
      </c>
      <c r="I95" s="143" t="s">
        <v>173</v>
      </c>
      <c r="J95" s="97">
        <v>0</v>
      </c>
      <c r="K95" s="96">
        <v>0</v>
      </c>
      <c r="L95" s="98">
        <v>-9.81</v>
      </c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 t="s">
        <v>172</v>
      </c>
      <c r="Y95" s="17"/>
      <c r="Z95" s="63"/>
      <c r="AB95" s="100"/>
      <c r="AC95" s="100"/>
      <c r="AD95" s="100"/>
      <c r="AE95" s="100"/>
    </row>
    <row r="96" spans="1:31">
      <c r="A96" s="156">
        <v>466</v>
      </c>
      <c r="B96" s="160" t="s">
        <v>110</v>
      </c>
      <c r="C96" s="94" t="str">
        <f>VLOOKUP(A96,'Load case definition'!$A$7:$C$180,3,FALSE)</f>
        <v>dead</v>
      </c>
      <c r="D96" s="17"/>
      <c r="E96" s="17"/>
      <c r="F96" s="17"/>
      <c r="G96" s="21" t="str">
        <f t="shared" si="1"/>
        <v>466:Set down accelerations z- lifting cage</v>
      </c>
      <c r="H96" s="63" t="s">
        <v>153</v>
      </c>
      <c r="I96" s="143" t="s">
        <v>174</v>
      </c>
      <c r="J96" s="97">
        <v>0</v>
      </c>
      <c r="K96" s="96">
        <v>0</v>
      </c>
      <c r="L96" s="98">
        <v>0</v>
      </c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 t="s">
        <v>155</v>
      </c>
      <c r="X96" s="98"/>
      <c r="Y96" s="17">
        <v>0</v>
      </c>
      <c r="Z96" s="63"/>
      <c r="AB96" s="100"/>
      <c r="AC96" s="100"/>
      <c r="AD96" s="100"/>
      <c r="AE96" s="100"/>
    </row>
    <row r="97" spans="1:31">
      <c r="A97" s="156">
        <v>467</v>
      </c>
      <c r="B97" s="160" t="s">
        <v>111</v>
      </c>
      <c r="C97" s="94" t="str">
        <f>VLOOKUP(A97,'Load case definition'!$A$7:$C$180,3,FALSE)</f>
        <v>dead</v>
      </c>
      <c r="D97" s="17"/>
      <c r="E97" s="17"/>
      <c r="F97" s="17"/>
      <c r="G97" s="21" t="str">
        <f t="shared" si="1"/>
        <v>467:Set down accelerations z- misc storage</v>
      </c>
      <c r="H97" s="63" t="s">
        <v>153</v>
      </c>
      <c r="I97" s="143" t="s">
        <v>175</v>
      </c>
      <c r="J97" s="97">
        <v>0</v>
      </c>
      <c r="K97" s="96">
        <v>0</v>
      </c>
      <c r="L97" s="98">
        <v>-23.08</v>
      </c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 t="s">
        <v>155</v>
      </c>
      <c r="X97" s="98"/>
      <c r="Y97" s="17">
        <v>0</v>
      </c>
      <c r="Z97" s="63"/>
      <c r="AB97" s="100"/>
      <c r="AC97" s="100"/>
      <c r="AD97" s="100"/>
      <c r="AE97" s="100"/>
    </row>
    <row r="98" spans="1:31">
      <c r="A98" s="156">
        <v>468</v>
      </c>
      <c r="B98" s="160" t="s">
        <v>112</v>
      </c>
      <c r="C98" s="94" t="str">
        <f>VLOOKUP(A98,'Load case definition'!$A$7:$C$180,3,FALSE)</f>
        <v>dead</v>
      </c>
      <c r="D98" s="17"/>
      <c r="E98" s="17"/>
      <c r="F98" s="17"/>
      <c r="G98" s="21" t="str">
        <f t="shared" si="1"/>
        <v>468:Set down accelerations z- pins and jacks</v>
      </c>
      <c r="H98" s="63" t="s">
        <v>153</v>
      </c>
      <c r="I98" s="143" t="s">
        <v>176</v>
      </c>
      <c r="J98" s="97">
        <v>0</v>
      </c>
      <c r="K98" s="96">
        <v>0</v>
      </c>
      <c r="L98" s="98">
        <v>0</v>
      </c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 t="s">
        <v>155</v>
      </c>
      <c r="X98" s="98"/>
      <c r="Y98" s="17">
        <v>0</v>
      </c>
      <c r="Z98" s="63"/>
      <c r="AB98" s="100"/>
      <c r="AC98" s="100"/>
      <c r="AD98" s="100"/>
      <c r="AE98" s="100"/>
    </row>
    <row r="99" spans="1:31">
      <c r="A99" s="156">
        <v>469</v>
      </c>
      <c r="B99" s="160" t="s">
        <v>113</v>
      </c>
      <c r="C99" s="94" t="str">
        <f>VLOOKUP(A99,'Load case definition'!$A$7:$C$180,3,FALSE)</f>
        <v>dead</v>
      </c>
      <c r="D99" s="17"/>
      <c r="E99" s="17"/>
      <c r="F99" s="17"/>
      <c r="G99" s="21" t="str">
        <f t="shared" si="1"/>
        <v>469:Set down accelerations z- anode boxes</v>
      </c>
      <c r="H99" s="63" t="s">
        <v>153</v>
      </c>
      <c r="I99" s="143" t="s">
        <v>156</v>
      </c>
      <c r="J99" s="97">
        <v>0</v>
      </c>
      <c r="K99" s="96">
        <v>0</v>
      </c>
      <c r="L99" s="98">
        <v>-27.43</v>
      </c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 t="s">
        <v>155</v>
      </c>
      <c r="X99" s="98"/>
      <c r="Y99" s="17">
        <v>0</v>
      </c>
      <c r="Z99" s="63"/>
      <c r="AB99" s="100"/>
      <c r="AC99" s="100"/>
      <c r="AD99" s="100"/>
      <c r="AE99" s="100"/>
    </row>
    <row r="100" spans="1:31">
      <c r="A100" s="156">
        <v>471</v>
      </c>
      <c r="B100" s="160" t="s">
        <v>114</v>
      </c>
      <c r="C100" s="94" t="str">
        <f>VLOOKUP(A100,'Load case definition'!$A$7:$C$180,3,FALSE)</f>
        <v>dead</v>
      </c>
      <c r="D100" s="17"/>
      <c r="E100" s="17"/>
      <c r="F100" s="17"/>
      <c r="G100" s="21" t="str">
        <f t="shared" si="1"/>
        <v>471:Set down accelerations z- jacks pins plugs</v>
      </c>
      <c r="H100" s="63" t="s">
        <v>153</v>
      </c>
      <c r="I100" s="143" t="s">
        <v>177</v>
      </c>
      <c r="J100" s="97">
        <v>0</v>
      </c>
      <c r="K100" s="96">
        <v>0</v>
      </c>
      <c r="L100" s="98">
        <v>-26.06</v>
      </c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 t="s">
        <v>155</v>
      </c>
      <c r="X100" s="98"/>
      <c r="Y100" s="17">
        <v>0</v>
      </c>
      <c r="Z100" s="63"/>
      <c r="AB100" s="100"/>
      <c r="AC100" s="100"/>
      <c r="AD100" s="100"/>
      <c r="AE100" s="100"/>
    </row>
    <row r="101" spans="1:31">
      <c r="A101" s="156">
        <v>472</v>
      </c>
      <c r="B101" s="160" t="s">
        <v>115</v>
      </c>
      <c r="C101" s="94" t="str">
        <f>VLOOKUP(A101,'Load case definition'!$A$7:$C$180,3,FALSE)</f>
        <v>dead</v>
      </c>
      <c r="D101" s="17"/>
      <c r="E101" s="17"/>
      <c r="F101" s="17"/>
      <c r="G101" s="21" t="str">
        <f t="shared" si="1"/>
        <v>472:Set down accelerations z- hang offs</v>
      </c>
      <c r="H101" s="63" t="s">
        <v>153</v>
      </c>
      <c r="I101" s="143" t="s">
        <v>178</v>
      </c>
      <c r="J101" s="97">
        <v>0</v>
      </c>
      <c r="K101" s="96">
        <v>0</v>
      </c>
      <c r="L101" s="98">
        <v>-6.13</v>
      </c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 t="s">
        <v>155</v>
      </c>
      <c r="X101" s="98"/>
      <c r="Y101" s="17">
        <v>0</v>
      </c>
      <c r="Z101" s="63"/>
      <c r="AB101" s="100"/>
      <c r="AC101" s="100"/>
      <c r="AD101" s="100"/>
      <c r="AE101" s="100"/>
    </row>
    <row r="102" spans="1:31">
      <c r="A102" s="156">
        <v>473</v>
      </c>
      <c r="B102" s="160" t="s">
        <v>116</v>
      </c>
      <c r="C102" s="94" t="str">
        <f>VLOOKUP(A102,'Load case definition'!$A$7:$C$180,3,FALSE)</f>
        <v>dead</v>
      </c>
      <c r="D102" s="17"/>
      <c r="E102" s="17"/>
      <c r="F102" s="17"/>
      <c r="G102" s="21" t="str">
        <f t="shared" si="1"/>
        <v>473:Set down accelerations z- jibflex top</v>
      </c>
      <c r="H102" s="63" t="s">
        <v>157</v>
      </c>
      <c r="I102" s="143" t="s">
        <v>179</v>
      </c>
      <c r="J102" s="97">
        <v>0</v>
      </c>
      <c r="K102" s="96">
        <v>23.64</v>
      </c>
      <c r="L102" s="98">
        <v>0</v>
      </c>
      <c r="M102" s="97">
        <v>0</v>
      </c>
      <c r="N102" s="96">
        <v>0</v>
      </c>
      <c r="O102" s="98">
        <v>0</v>
      </c>
      <c r="P102" s="96">
        <v>0</v>
      </c>
      <c r="Q102" s="96">
        <v>0</v>
      </c>
      <c r="R102" s="98">
        <v>0</v>
      </c>
      <c r="S102" s="96"/>
      <c r="T102" s="96"/>
      <c r="U102" s="96"/>
      <c r="V102" s="100"/>
      <c r="W102" s="97"/>
      <c r="X102" s="98"/>
      <c r="Y102" s="17"/>
      <c r="Z102" s="63"/>
      <c r="AB102" s="100"/>
      <c r="AC102" s="100"/>
      <c r="AD102" s="100"/>
      <c r="AE102" s="100"/>
    </row>
    <row r="103" spans="1:31">
      <c r="A103" s="156">
        <v>474</v>
      </c>
      <c r="B103" s="160" t="s">
        <v>117</v>
      </c>
      <c r="C103" s="94" t="str">
        <f>VLOOKUP(A103,'Load case definition'!$A$7:$C$180,3,FALSE)</f>
        <v>dead</v>
      </c>
      <c r="D103" s="17"/>
      <c r="E103" s="17"/>
      <c r="F103" s="17"/>
      <c r="G103" s="21" t="str">
        <f t="shared" si="1"/>
        <v>474:Set down accelerations z- jibflex bot</v>
      </c>
      <c r="H103" s="63" t="s">
        <v>157</v>
      </c>
      <c r="I103" s="143" t="s">
        <v>180</v>
      </c>
      <c r="J103" s="97">
        <v>0</v>
      </c>
      <c r="K103" s="96">
        <v>-23.64</v>
      </c>
      <c r="L103" s="98">
        <v>-9.81</v>
      </c>
      <c r="M103" s="97">
        <v>0</v>
      </c>
      <c r="N103" s="96">
        <v>0</v>
      </c>
      <c r="O103" s="98">
        <v>0</v>
      </c>
      <c r="P103" s="96">
        <v>0</v>
      </c>
      <c r="Q103" s="96">
        <v>0</v>
      </c>
      <c r="R103" s="98">
        <v>0</v>
      </c>
      <c r="S103" s="96"/>
      <c r="T103" s="96"/>
      <c r="U103" s="96"/>
      <c r="V103" s="100"/>
      <c r="W103" s="97"/>
      <c r="X103" s="98"/>
      <c r="Y103" s="17"/>
      <c r="Z103" s="63"/>
      <c r="AB103" s="100"/>
      <c r="AC103" s="100"/>
      <c r="AD103" s="100"/>
      <c r="AE103" s="100"/>
    </row>
    <row r="104" spans="1:31">
      <c r="A104" s="156">
        <v>475</v>
      </c>
      <c r="B104" s="160" t="s">
        <v>118</v>
      </c>
      <c r="C104" s="94" t="str">
        <f>VLOOKUP(A104,'Load case definition'!$A$7:$C$180,3,FALSE)</f>
        <v>dead</v>
      </c>
      <c r="D104" s="17"/>
      <c r="E104" s="17"/>
      <c r="F104" s="17"/>
      <c r="G104" s="21" t="str">
        <f t="shared" ref="G104:G167" si="2">IF(ISBLANK(B104),"",TEXT(A104,0)&amp;":"&amp;B104)</f>
        <v>475:Set down accelerations z- tensioner tool</v>
      </c>
      <c r="H104" s="63" t="s">
        <v>153</v>
      </c>
      <c r="I104" s="143" t="s">
        <v>181</v>
      </c>
      <c r="J104" s="97">
        <v>0</v>
      </c>
      <c r="K104" s="96">
        <v>0</v>
      </c>
      <c r="L104" s="98">
        <v>-14.31</v>
      </c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 t="s">
        <v>155</v>
      </c>
      <c r="X104" s="98"/>
      <c r="Y104" s="17">
        <v>0</v>
      </c>
      <c r="Z104" s="63"/>
      <c r="AB104" s="100"/>
      <c r="AC104" s="100"/>
      <c r="AD104" s="100"/>
      <c r="AE104" s="100"/>
    </row>
    <row r="105" spans="1:31">
      <c r="A105" s="156">
        <v>476</v>
      </c>
      <c r="B105" s="160" t="s">
        <v>119</v>
      </c>
      <c r="C105" s="94" t="str">
        <f>VLOOKUP(A105,'Load case definition'!$A$7:$C$180,3,FALSE)</f>
        <v>dead</v>
      </c>
      <c r="D105" s="17"/>
      <c r="E105" s="17"/>
      <c r="F105" s="17"/>
      <c r="G105" s="21" t="str">
        <f t="shared" si="2"/>
        <v>476:Set down accelerations z- tensioner power pack</v>
      </c>
      <c r="H105" s="63" t="s">
        <v>153</v>
      </c>
      <c r="I105" s="143" t="s">
        <v>182</v>
      </c>
      <c r="J105" s="97">
        <v>0</v>
      </c>
      <c r="K105" s="96">
        <v>0</v>
      </c>
      <c r="L105" s="98">
        <v>-5.0999999999999996</v>
      </c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 t="s">
        <v>155</v>
      </c>
      <c r="X105" s="98"/>
      <c r="Y105" s="17">
        <v>0</v>
      </c>
      <c r="Z105" s="63"/>
      <c r="AB105" s="100"/>
      <c r="AC105" s="100"/>
      <c r="AD105" s="100"/>
      <c r="AE105" s="100"/>
    </row>
    <row r="106" spans="1:31">
      <c r="A106" s="156">
        <v>501</v>
      </c>
      <c r="B106" s="160" t="s">
        <v>120</v>
      </c>
      <c r="C106" s="94" t="str">
        <f>VLOOKUP(A106,'Load case definition'!$A$7:$C$180,3,FALSE)</f>
        <v>dead</v>
      </c>
      <c r="D106" s="17"/>
      <c r="E106" s="17"/>
      <c r="F106" s="17"/>
      <c r="G106" s="21" t="str">
        <f t="shared" si="2"/>
        <v>501:Horizontal position gravity x+ objects</v>
      </c>
      <c r="H106" s="63" t="s">
        <v>170</v>
      </c>
      <c r="I106" s="143" t="s">
        <v>171</v>
      </c>
      <c r="J106" s="97">
        <v>9.81</v>
      </c>
      <c r="K106" s="96">
        <v>0</v>
      </c>
      <c r="L106" s="98">
        <v>0</v>
      </c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 t="s">
        <v>172</v>
      </c>
      <c r="Y106" s="17"/>
      <c r="Z106" s="63"/>
      <c r="AB106" s="100"/>
      <c r="AC106" s="100"/>
      <c r="AD106" s="100"/>
      <c r="AE106" s="100"/>
    </row>
    <row r="107" spans="1:31">
      <c r="A107" s="156">
        <v>501</v>
      </c>
      <c r="B107" s="160" t="s">
        <v>120</v>
      </c>
      <c r="C107" s="94" t="str">
        <f>VLOOKUP(A107,'Load case definition'!$A$7:$C$180,3,FALSE)</f>
        <v>dead</v>
      </c>
      <c r="D107" s="17"/>
      <c r="E107" s="17"/>
      <c r="F107" s="17"/>
      <c r="G107" s="21" t="str">
        <f t="shared" si="2"/>
        <v>501:Horizontal position gravity x+ objects</v>
      </c>
      <c r="H107" s="63" t="s">
        <v>170</v>
      </c>
      <c r="I107" s="143" t="s">
        <v>173</v>
      </c>
      <c r="J107" s="97">
        <v>9.81</v>
      </c>
      <c r="K107" s="96">
        <v>0</v>
      </c>
      <c r="L107" s="98">
        <v>0</v>
      </c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 t="s">
        <v>172</v>
      </c>
      <c r="Y107" s="17"/>
      <c r="Z107" s="63"/>
      <c r="AB107" s="100"/>
      <c r="AC107" s="100"/>
      <c r="AD107" s="100"/>
      <c r="AE107" s="100"/>
    </row>
    <row r="108" spans="1:31">
      <c r="A108" s="156">
        <v>502</v>
      </c>
      <c r="B108" s="160" t="s">
        <v>121</v>
      </c>
      <c r="C108" s="94" t="str">
        <f>VLOOKUP(A108,'Load case definition'!$A$7:$C$180,3,FALSE)</f>
        <v>dead</v>
      </c>
      <c r="D108" s="17"/>
      <c r="E108" s="17"/>
      <c r="F108" s="17"/>
      <c r="G108" s="21" t="str">
        <f t="shared" si="2"/>
        <v>502:Horizontal position gravity x- objects</v>
      </c>
      <c r="H108" s="63" t="s">
        <v>170</v>
      </c>
      <c r="I108" s="143" t="s">
        <v>171</v>
      </c>
      <c r="J108" s="97">
        <v>-9.81</v>
      </c>
      <c r="K108" s="96">
        <v>0</v>
      </c>
      <c r="L108" s="98">
        <v>0</v>
      </c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 t="s">
        <v>172</v>
      </c>
      <c r="Y108" s="17"/>
      <c r="Z108" s="63"/>
      <c r="AB108" s="100"/>
      <c r="AC108" s="100"/>
      <c r="AD108" s="100"/>
      <c r="AE108" s="100"/>
    </row>
    <row r="109" spans="1:31">
      <c r="A109" s="156">
        <v>502</v>
      </c>
      <c r="B109" s="160" t="s">
        <v>121</v>
      </c>
      <c r="C109" s="94" t="str">
        <f>VLOOKUP(A109,'Load case definition'!$A$7:$C$180,3,FALSE)</f>
        <v>dead</v>
      </c>
      <c r="D109" s="17"/>
      <c r="E109" s="17"/>
      <c r="F109" s="17"/>
      <c r="G109" s="21" t="str">
        <f t="shared" si="2"/>
        <v>502:Horizontal position gravity x- objects</v>
      </c>
      <c r="H109" s="63" t="s">
        <v>170</v>
      </c>
      <c r="I109" s="143" t="s">
        <v>173</v>
      </c>
      <c r="J109" s="97">
        <v>-9.81</v>
      </c>
      <c r="K109" s="96">
        <v>0</v>
      </c>
      <c r="L109" s="98">
        <v>0</v>
      </c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 t="s">
        <v>172</v>
      </c>
      <c r="Y109" s="17"/>
      <c r="Z109" s="63"/>
      <c r="AB109" s="100"/>
      <c r="AC109" s="100"/>
      <c r="AD109" s="100"/>
      <c r="AE109" s="100"/>
    </row>
    <row r="110" spans="1:31">
      <c r="A110" s="156">
        <v>503</v>
      </c>
      <c r="B110" s="160" t="s">
        <v>122</v>
      </c>
      <c r="C110" s="94" t="str">
        <f>VLOOKUP(A110,'Load case definition'!$A$7:$C$180,3,FALSE)</f>
        <v>dead</v>
      </c>
      <c r="D110" s="17"/>
      <c r="E110" s="17"/>
      <c r="F110" s="17"/>
      <c r="G110" s="21" t="str">
        <f t="shared" si="2"/>
        <v>503:Horizontal position gravity y+ objects</v>
      </c>
      <c r="H110" s="63" t="s">
        <v>170</v>
      </c>
      <c r="I110" s="143" t="s">
        <v>171</v>
      </c>
      <c r="J110" s="97">
        <v>0</v>
      </c>
      <c r="K110" s="96">
        <v>9.81</v>
      </c>
      <c r="L110" s="98">
        <v>0</v>
      </c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 t="s">
        <v>172</v>
      </c>
      <c r="Y110" s="17"/>
      <c r="Z110" s="63"/>
      <c r="AB110" s="100"/>
      <c r="AC110" s="100"/>
      <c r="AD110" s="100"/>
      <c r="AE110" s="100"/>
    </row>
    <row r="111" spans="1:31">
      <c r="A111" s="156">
        <v>503</v>
      </c>
      <c r="B111" s="160" t="s">
        <v>122</v>
      </c>
      <c r="C111" s="94" t="str">
        <f>VLOOKUP(A111,'Load case definition'!$A$7:$C$180,3,FALSE)</f>
        <v>dead</v>
      </c>
      <c r="D111" s="17"/>
      <c r="E111" s="17"/>
      <c r="F111" s="17"/>
      <c r="G111" s="21" t="str">
        <f t="shared" si="2"/>
        <v>503:Horizontal position gravity y+ objects</v>
      </c>
      <c r="H111" s="63" t="s">
        <v>170</v>
      </c>
      <c r="I111" s="143" t="s">
        <v>173</v>
      </c>
      <c r="J111" s="97">
        <v>0</v>
      </c>
      <c r="K111" s="96">
        <v>9.81</v>
      </c>
      <c r="L111" s="98">
        <v>0</v>
      </c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 t="s">
        <v>172</v>
      </c>
      <c r="Y111" s="17"/>
      <c r="Z111" s="63"/>
      <c r="AB111" s="100"/>
      <c r="AC111" s="100"/>
      <c r="AD111" s="100"/>
      <c r="AE111" s="100"/>
    </row>
    <row r="112" spans="1:31">
      <c r="A112" s="156">
        <v>504</v>
      </c>
      <c r="B112" s="160" t="s">
        <v>123</v>
      </c>
      <c r="C112" s="94" t="str">
        <f>VLOOKUP(A112,'Load case definition'!$A$7:$C$180,3,FALSE)</f>
        <v>dead</v>
      </c>
      <c r="D112" s="17"/>
      <c r="E112" s="17"/>
      <c r="F112" s="17"/>
      <c r="G112" s="21" t="str">
        <f t="shared" si="2"/>
        <v>504:Horizontal position gravity y- objects</v>
      </c>
      <c r="H112" s="63" t="s">
        <v>170</v>
      </c>
      <c r="I112" s="143" t="s">
        <v>171</v>
      </c>
      <c r="J112" s="97">
        <v>0</v>
      </c>
      <c r="K112" s="96">
        <v>-9.81</v>
      </c>
      <c r="L112" s="98">
        <v>0</v>
      </c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 t="s">
        <v>172</v>
      </c>
      <c r="Y112" s="17"/>
      <c r="Z112" s="63"/>
      <c r="AB112" s="100"/>
      <c r="AC112" s="100"/>
      <c r="AD112" s="100"/>
      <c r="AE112" s="100"/>
    </row>
    <row r="113" spans="1:31">
      <c r="A113" s="156">
        <v>504</v>
      </c>
      <c r="B113" s="160" t="s">
        <v>123</v>
      </c>
      <c r="C113" s="94" t="str">
        <f>VLOOKUP(A113,'Load case definition'!$A$7:$C$180,3,FALSE)</f>
        <v>dead</v>
      </c>
      <c r="D113" s="17"/>
      <c r="E113" s="17"/>
      <c r="F113" s="17"/>
      <c r="G113" s="21" t="str">
        <f t="shared" si="2"/>
        <v>504:Horizontal position gravity y- objects</v>
      </c>
      <c r="H113" s="63" t="s">
        <v>170</v>
      </c>
      <c r="I113" s="143" t="s">
        <v>173</v>
      </c>
      <c r="J113" s="97">
        <v>0</v>
      </c>
      <c r="K113" s="96">
        <v>-9.81</v>
      </c>
      <c r="L113" s="98">
        <v>0</v>
      </c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 t="s">
        <v>172</v>
      </c>
      <c r="Y113" s="17"/>
      <c r="Z113" s="63"/>
      <c r="AB113" s="100"/>
      <c r="AC113" s="100"/>
      <c r="AD113" s="100"/>
      <c r="AE113" s="100"/>
    </row>
    <row r="114" spans="1:31">
      <c r="A114" s="156">
        <v>520</v>
      </c>
      <c r="B114" s="160" t="s">
        <v>124</v>
      </c>
      <c r="C114" s="94" t="str">
        <f>VLOOKUP(A114,'Load case definition'!$A$7:$C$180,3,FALSE)</f>
        <v>dead</v>
      </c>
      <c r="D114" s="17"/>
      <c r="E114" s="17"/>
      <c r="F114" s="17"/>
      <c r="G114" s="21" t="str">
        <f t="shared" si="2"/>
        <v>520:JibFlex 0 deg top</v>
      </c>
      <c r="H114" s="63" t="s">
        <v>157</v>
      </c>
      <c r="I114" s="143" t="s">
        <v>179</v>
      </c>
      <c r="J114" s="97">
        <v>0</v>
      </c>
      <c r="K114" s="96">
        <v>-27.5</v>
      </c>
      <c r="L114" s="98">
        <v>0</v>
      </c>
      <c r="M114" s="97">
        <v>0</v>
      </c>
      <c r="N114" s="96">
        <v>0</v>
      </c>
      <c r="O114" s="98">
        <v>0</v>
      </c>
      <c r="P114" s="96">
        <v>0</v>
      </c>
      <c r="Q114" s="96">
        <v>0</v>
      </c>
      <c r="R114" s="98">
        <v>0</v>
      </c>
      <c r="S114" s="96"/>
      <c r="T114" s="96"/>
      <c r="U114" s="96"/>
      <c r="V114" s="100"/>
      <c r="W114" s="97"/>
      <c r="X114" s="98"/>
      <c r="Y114" s="17"/>
      <c r="Z114" s="63"/>
      <c r="AB114" s="100"/>
      <c r="AC114" s="100"/>
      <c r="AD114" s="100"/>
      <c r="AE114" s="100"/>
    </row>
    <row r="115" spans="1:31">
      <c r="A115" s="156">
        <v>521</v>
      </c>
      <c r="B115" s="160" t="s">
        <v>125</v>
      </c>
      <c r="C115" s="94" t="str">
        <f>VLOOKUP(A115,'Load case definition'!$A$7:$C$180,3,FALSE)</f>
        <v>dead</v>
      </c>
      <c r="D115" s="17"/>
      <c r="E115" s="17"/>
      <c r="F115" s="17"/>
      <c r="G115" s="21" t="str">
        <f t="shared" si="2"/>
        <v>521:JibFlex 0 deg bot</v>
      </c>
      <c r="H115" s="63" t="s">
        <v>157</v>
      </c>
      <c r="I115" s="143" t="s">
        <v>180</v>
      </c>
      <c r="J115" s="97">
        <v>0</v>
      </c>
      <c r="K115" s="96">
        <v>27.5</v>
      </c>
      <c r="L115" s="98">
        <v>-6</v>
      </c>
      <c r="M115" s="97">
        <v>0</v>
      </c>
      <c r="N115" s="96">
        <v>0</v>
      </c>
      <c r="O115" s="98">
        <v>0</v>
      </c>
      <c r="P115" s="96">
        <v>0</v>
      </c>
      <c r="Q115" s="96">
        <v>0</v>
      </c>
      <c r="R115" s="98">
        <v>0</v>
      </c>
      <c r="S115" s="96"/>
      <c r="T115" s="96"/>
      <c r="U115" s="96"/>
      <c r="V115" s="100"/>
      <c r="W115" s="97"/>
      <c r="X115" s="98"/>
      <c r="Y115" s="17"/>
      <c r="Z115" s="63"/>
      <c r="AB115" s="100"/>
      <c r="AC115" s="100"/>
      <c r="AD115" s="100"/>
      <c r="AE115" s="100"/>
    </row>
    <row r="116" spans="1:31">
      <c r="A116" s="156">
        <v>522</v>
      </c>
      <c r="B116" s="160" t="s">
        <v>126</v>
      </c>
      <c r="C116" s="94" t="str">
        <f>VLOOKUP(A116,'Load case definition'!$A$7:$C$180,3,FALSE)</f>
        <v>dead</v>
      </c>
      <c r="D116" s="17"/>
      <c r="E116" s="17"/>
      <c r="F116" s="17"/>
      <c r="G116" s="21" t="str">
        <f t="shared" si="2"/>
        <v>522:JibFlex 45 deg top</v>
      </c>
      <c r="H116" s="63" t="s">
        <v>157</v>
      </c>
      <c r="I116" s="143" t="s">
        <v>179</v>
      </c>
      <c r="J116" s="97">
        <v>19.8</v>
      </c>
      <c r="K116" s="96">
        <v>19.8</v>
      </c>
      <c r="L116" s="98">
        <v>0</v>
      </c>
      <c r="M116" s="97">
        <v>0</v>
      </c>
      <c r="N116" s="96">
        <v>0</v>
      </c>
      <c r="O116" s="98">
        <v>0</v>
      </c>
      <c r="P116" s="96">
        <v>0</v>
      </c>
      <c r="Q116" s="96">
        <v>0</v>
      </c>
      <c r="R116" s="98">
        <v>0</v>
      </c>
      <c r="S116" s="96"/>
      <c r="T116" s="96"/>
      <c r="U116" s="96"/>
      <c r="V116" s="100"/>
      <c r="W116" s="97"/>
      <c r="X116" s="98"/>
      <c r="Y116" s="17"/>
      <c r="Z116" s="63"/>
      <c r="AB116" s="100"/>
      <c r="AC116" s="100"/>
      <c r="AD116" s="100"/>
      <c r="AE116" s="100"/>
    </row>
    <row r="117" spans="1:31">
      <c r="A117" s="156">
        <v>523</v>
      </c>
      <c r="B117" s="160" t="s">
        <v>127</v>
      </c>
      <c r="C117" s="94" t="str">
        <f>VLOOKUP(A117,'Load case definition'!$A$7:$C$180,3,FALSE)</f>
        <v>dead</v>
      </c>
      <c r="D117" s="17"/>
      <c r="E117" s="17"/>
      <c r="F117" s="17"/>
      <c r="G117" s="21" t="str">
        <f t="shared" si="2"/>
        <v>523:JibFLex 45 deg bot</v>
      </c>
      <c r="H117" s="63" t="s">
        <v>157</v>
      </c>
      <c r="I117" s="143" t="s">
        <v>180</v>
      </c>
      <c r="J117" s="97">
        <v>-19.8</v>
      </c>
      <c r="K117" s="96">
        <v>-19.8</v>
      </c>
      <c r="L117" s="98">
        <v>-6</v>
      </c>
      <c r="M117" s="97">
        <v>0</v>
      </c>
      <c r="N117" s="96">
        <v>0</v>
      </c>
      <c r="O117" s="98">
        <v>0</v>
      </c>
      <c r="P117" s="96">
        <v>0</v>
      </c>
      <c r="Q117" s="96">
        <v>0</v>
      </c>
      <c r="R117" s="98">
        <v>0</v>
      </c>
      <c r="S117" s="96"/>
      <c r="T117" s="96"/>
      <c r="U117" s="96"/>
      <c r="V117" s="100"/>
      <c r="W117" s="97"/>
      <c r="X117" s="98"/>
      <c r="Y117" s="17"/>
      <c r="Z117" s="63"/>
      <c r="AB117" s="100"/>
      <c r="AC117" s="100"/>
      <c r="AD117" s="100"/>
      <c r="AE117" s="100"/>
    </row>
    <row r="118" spans="1:31">
      <c r="A118" s="156">
        <v>524</v>
      </c>
      <c r="B118" s="160" t="s">
        <v>128</v>
      </c>
      <c r="C118" s="94" t="str">
        <f>VLOOKUP(A118,'Load case definition'!$A$7:$C$180,3,FALSE)</f>
        <v>dead</v>
      </c>
      <c r="D118" s="17"/>
      <c r="E118" s="17"/>
      <c r="F118" s="17"/>
      <c r="G118" s="21" t="str">
        <f t="shared" si="2"/>
        <v>524:JibFlex 90 deg top</v>
      </c>
      <c r="H118" s="63" t="s">
        <v>157</v>
      </c>
      <c r="I118" s="143" t="s">
        <v>179</v>
      </c>
      <c r="J118" s="97">
        <v>-27.5</v>
      </c>
      <c r="K118" s="96">
        <v>0</v>
      </c>
      <c r="L118" s="98">
        <v>0</v>
      </c>
      <c r="M118" s="97">
        <v>0</v>
      </c>
      <c r="N118" s="96">
        <v>0</v>
      </c>
      <c r="O118" s="98">
        <v>0</v>
      </c>
      <c r="P118" s="96">
        <v>0</v>
      </c>
      <c r="Q118" s="96">
        <v>0</v>
      </c>
      <c r="R118" s="98">
        <v>0</v>
      </c>
      <c r="S118" s="96"/>
      <c r="T118" s="96"/>
      <c r="U118" s="96"/>
      <c r="V118" s="100"/>
      <c r="W118" s="97"/>
      <c r="X118" s="98"/>
      <c r="Y118" s="17"/>
      <c r="Z118" s="63"/>
      <c r="AB118" s="100"/>
      <c r="AC118" s="100"/>
      <c r="AD118" s="100"/>
      <c r="AE118" s="100"/>
    </row>
    <row r="119" spans="1:31">
      <c r="A119" s="156">
        <v>525</v>
      </c>
      <c r="B119" s="160" t="s">
        <v>129</v>
      </c>
      <c r="C119" s="94" t="str">
        <f>VLOOKUP(A119,'Load case definition'!$A$7:$C$180,3,FALSE)</f>
        <v>dead</v>
      </c>
      <c r="D119" s="17"/>
      <c r="E119" s="17"/>
      <c r="F119" s="17"/>
      <c r="G119" s="21" t="str">
        <f t="shared" si="2"/>
        <v>525:JibFlex 90 deg bot</v>
      </c>
      <c r="H119" s="63" t="s">
        <v>157</v>
      </c>
      <c r="I119" s="143" t="s">
        <v>180</v>
      </c>
      <c r="J119" s="97">
        <v>27.5</v>
      </c>
      <c r="K119" s="96">
        <v>0</v>
      </c>
      <c r="L119" s="98">
        <v>-6</v>
      </c>
      <c r="M119" s="97">
        <v>0</v>
      </c>
      <c r="N119" s="96">
        <v>0</v>
      </c>
      <c r="O119" s="98">
        <v>0</v>
      </c>
      <c r="P119" s="96">
        <v>0</v>
      </c>
      <c r="Q119" s="96">
        <v>0</v>
      </c>
      <c r="R119" s="98">
        <v>0</v>
      </c>
      <c r="S119" s="96"/>
      <c r="T119" s="96"/>
      <c r="U119" s="96"/>
      <c r="V119" s="100"/>
      <c r="W119" s="97"/>
      <c r="X119" s="98"/>
      <c r="Y119" s="17"/>
      <c r="Z119" s="63"/>
      <c r="AB119" s="100"/>
      <c r="AC119" s="100"/>
      <c r="AD119" s="100"/>
      <c r="AE119" s="100"/>
    </row>
    <row r="120" spans="1:31">
      <c r="A120" s="156"/>
      <c r="B120" s="160"/>
      <c r="C120" s="94" t="e">
        <f>VLOOKUP(A120,'Load case definition'!$A$7:$C$180,3,FALSE)</f>
        <v>#N/A</v>
      </c>
      <c r="D120" s="17"/>
      <c r="E120" s="17"/>
      <c r="F120" s="17"/>
      <c r="G120" s="21" t="str">
        <f t="shared" si="2"/>
        <v/>
      </c>
      <c r="H120" s="63"/>
      <c r="I120" s="143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63"/>
      <c r="AB120" s="100"/>
      <c r="AC120" s="100"/>
      <c r="AD120" s="100"/>
      <c r="AE120" s="100"/>
    </row>
    <row r="121" spans="1:31">
      <c r="A121" s="156"/>
      <c r="B121" s="160"/>
      <c r="C121" s="94" t="e">
        <f>VLOOKUP(A121,'Load case definition'!$A$7:$C$180,3,FALSE)</f>
        <v>#N/A</v>
      </c>
      <c r="D121" s="17"/>
      <c r="E121" s="17"/>
      <c r="F121" s="17"/>
      <c r="G121" s="21" t="str">
        <f t="shared" si="2"/>
        <v/>
      </c>
      <c r="H121" s="63"/>
      <c r="I121" s="143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63"/>
      <c r="AB121" s="100"/>
      <c r="AC121" s="100"/>
      <c r="AD121" s="100"/>
      <c r="AE121" s="100"/>
    </row>
    <row r="122" spans="1:31">
      <c r="A122" s="156"/>
      <c r="B122" s="160"/>
      <c r="C122" s="94" t="e">
        <f>VLOOKUP(A122,'Load case definition'!$A$7:$C$180,3,FALSE)</f>
        <v>#N/A</v>
      </c>
      <c r="D122" s="17"/>
      <c r="E122" s="17"/>
      <c r="F122" s="17"/>
      <c r="G122" s="21" t="str">
        <f t="shared" si="2"/>
        <v/>
      </c>
      <c r="H122" s="63"/>
      <c r="I122" s="143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63"/>
      <c r="AB122" s="100"/>
      <c r="AC122" s="100"/>
      <c r="AD122" s="100"/>
      <c r="AE122" s="100"/>
    </row>
    <row r="123" spans="1:31">
      <c r="A123" s="156"/>
      <c r="B123" s="160"/>
      <c r="C123" s="94" t="e">
        <f>VLOOKUP(A123,'Load case definition'!$A$7:$C$180,3,FALSE)</f>
        <v>#N/A</v>
      </c>
      <c r="D123" s="17"/>
      <c r="E123" s="17"/>
      <c r="F123" s="17"/>
      <c r="G123" s="21" t="str">
        <f t="shared" si="2"/>
        <v/>
      </c>
      <c r="H123" s="63"/>
      <c r="I123" s="143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63"/>
      <c r="AB123" s="100"/>
      <c r="AC123" s="100"/>
      <c r="AD123" s="100"/>
      <c r="AE123" s="100"/>
    </row>
    <row r="124" spans="1:31">
      <c r="A124" s="156"/>
      <c r="B124" s="160"/>
      <c r="C124" s="94" t="e">
        <f>VLOOKUP(A124,'Load case definition'!$A$7:$C$180,3,FALSE)</f>
        <v>#N/A</v>
      </c>
      <c r="D124" s="17"/>
      <c r="E124" s="17"/>
      <c r="F124" s="17"/>
      <c r="G124" s="21" t="str">
        <f t="shared" si="2"/>
        <v/>
      </c>
      <c r="H124" s="63"/>
      <c r="I124" s="143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63"/>
      <c r="AB124" s="100"/>
      <c r="AC124" s="100"/>
      <c r="AD124" s="100"/>
      <c r="AE124" s="100"/>
    </row>
    <row r="125" spans="1:31">
      <c r="A125" s="156"/>
      <c r="B125" s="160"/>
      <c r="C125" s="94" t="e">
        <f>VLOOKUP(A125,'Load case definition'!$A$7:$C$180,3,FALSE)</f>
        <v>#N/A</v>
      </c>
      <c r="D125" s="17"/>
      <c r="E125" s="17"/>
      <c r="F125" s="17"/>
      <c r="G125" s="21" t="str">
        <f t="shared" si="2"/>
        <v/>
      </c>
      <c r="H125" s="63"/>
      <c r="I125" s="143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63"/>
      <c r="AB125" s="100"/>
      <c r="AC125" s="100"/>
      <c r="AD125" s="100"/>
      <c r="AE125" s="100"/>
    </row>
    <row r="126" spans="1:31">
      <c r="A126" s="156"/>
      <c r="B126" s="160"/>
      <c r="C126" s="94" t="e">
        <f>VLOOKUP(A126,'Load case definition'!$A$7:$C$180,3,FALSE)</f>
        <v>#N/A</v>
      </c>
      <c r="D126" s="17"/>
      <c r="E126" s="17"/>
      <c r="F126" s="17"/>
      <c r="G126" s="21" t="str">
        <f t="shared" si="2"/>
        <v/>
      </c>
      <c r="H126" s="63"/>
      <c r="I126" s="143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63"/>
      <c r="AB126" s="100"/>
      <c r="AC126" s="100"/>
      <c r="AD126" s="100"/>
      <c r="AE126" s="100"/>
    </row>
    <row r="127" spans="1:31">
      <c r="A127" s="156"/>
      <c r="B127" s="160"/>
      <c r="C127" s="94" t="e">
        <f>VLOOKUP(A127,'Load case definition'!$A$7:$C$180,3,FALSE)</f>
        <v>#N/A</v>
      </c>
      <c r="D127" s="17"/>
      <c r="E127" s="17"/>
      <c r="F127" s="17"/>
      <c r="G127" s="21" t="str">
        <f t="shared" si="2"/>
        <v/>
      </c>
      <c r="H127" s="63"/>
      <c r="I127" s="143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63"/>
      <c r="AB127" s="100"/>
      <c r="AC127" s="100"/>
      <c r="AD127" s="100"/>
      <c r="AE127" s="100"/>
    </row>
    <row r="128" spans="1:31">
      <c r="A128" s="156"/>
      <c r="B128" s="160"/>
      <c r="C128" s="94" t="e">
        <f>VLOOKUP(A128,'Load case definition'!$A$7:$C$180,3,FALSE)</f>
        <v>#N/A</v>
      </c>
      <c r="D128" s="17"/>
      <c r="E128" s="17"/>
      <c r="F128" s="17"/>
      <c r="G128" s="21" t="str">
        <f t="shared" si="2"/>
        <v/>
      </c>
      <c r="H128" s="63"/>
      <c r="I128" s="143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63"/>
      <c r="AB128" s="100"/>
      <c r="AC128" s="100"/>
      <c r="AD128" s="100"/>
      <c r="AE128" s="100"/>
    </row>
    <row r="129" spans="1:31">
      <c r="A129" s="156"/>
      <c r="B129" s="160"/>
      <c r="C129" s="94" t="e">
        <f>VLOOKUP(A129,'Load case definition'!$A$7:$C$180,3,FALSE)</f>
        <v>#N/A</v>
      </c>
      <c r="D129" s="17"/>
      <c r="E129" s="17"/>
      <c r="F129" s="17"/>
      <c r="G129" s="21" t="str">
        <f t="shared" si="2"/>
        <v/>
      </c>
      <c r="H129" s="63"/>
      <c r="I129" s="143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63"/>
      <c r="AB129" s="100"/>
      <c r="AC129" s="100"/>
      <c r="AD129" s="100"/>
      <c r="AE129" s="100"/>
    </row>
    <row r="130" spans="1:31">
      <c r="A130" s="156"/>
      <c r="B130" s="160"/>
      <c r="C130" s="94" t="e">
        <f>VLOOKUP(A130,'Load case definition'!$A$7:$C$180,3,FALSE)</f>
        <v>#N/A</v>
      </c>
      <c r="D130" s="17"/>
      <c r="E130" s="17"/>
      <c r="F130" s="17"/>
      <c r="G130" s="21" t="str">
        <f t="shared" si="2"/>
        <v/>
      </c>
      <c r="H130" s="63"/>
      <c r="I130" s="143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63"/>
      <c r="AB130" s="100"/>
      <c r="AC130" s="100"/>
      <c r="AD130" s="100"/>
      <c r="AE130" s="100"/>
    </row>
    <row r="131" spans="1:31">
      <c r="A131" s="156"/>
      <c r="B131" s="160"/>
      <c r="C131" s="94" t="e">
        <f>VLOOKUP(A131,'Load case definition'!$A$7:$C$180,3,FALSE)</f>
        <v>#N/A</v>
      </c>
      <c r="D131" s="17"/>
      <c r="E131" s="17"/>
      <c r="F131" s="17"/>
      <c r="G131" s="21" t="str">
        <f t="shared" si="2"/>
        <v/>
      </c>
      <c r="H131" s="63"/>
      <c r="I131" s="143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63"/>
      <c r="AB131" s="100"/>
      <c r="AC131" s="100"/>
      <c r="AD131" s="100"/>
      <c r="AE131" s="100"/>
    </row>
    <row r="132" spans="1:31">
      <c r="A132" s="156"/>
      <c r="B132" s="160"/>
      <c r="C132" s="94" t="e">
        <f>VLOOKUP(A132,'Load case definition'!$A$7:$C$180,3,FALSE)</f>
        <v>#N/A</v>
      </c>
      <c r="D132" s="17"/>
      <c r="E132" s="17"/>
      <c r="F132" s="17"/>
      <c r="G132" s="21" t="str">
        <f t="shared" si="2"/>
        <v/>
      </c>
      <c r="H132" s="63"/>
      <c r="I132" s="143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63"/>
      <c r="AB132" s="100"/>
      <c r="AC132" s="100"/>
      <c r="AD132" s="100"/>
      <c r="AE132" s="100"/>
    </row>
    <row r="133" spans="1:31">
      <c r="A133" s="156"/>
      <c r="B133" s="160"/>
      <c r="C133" s="94" t="e">
        <f>VLOOKUP(A133,'Load case definition'!$A$7:$C$180,3,FALSE)</f>
        <v>#N/A</v>
      </c>
      <c r="D133" s="17"/>
      <c r="E133" s="17"/>
      <c r="F133" s="17"/>
      <c r="G133" s="21" t="str">
        <f t="shared" si="2"/>
        <v/>
      </c>
      <c r="H133" s="63"/>
      <c r="I133" s="143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63"/>
      <c r="AB133" s="100"/>
      <c r="AC133" s="100"/>
      <c r="AD133" s="100"/>
      <c r="AE133" s="100"/>
    </row>
    <row r="134" spans="1:31">
      <c r="A134" s="156"/>
      <c r="B134" s="160"/>
      <c r="C134" s="94" t="e">
        <f>VLOOKUP(A134,'Load case definition'!$A$7:$C$180,3,FALSE)</f>
        <v>#N/A</v>
      </c>
      <c r="D134" s="17"/>
      <c r="E134" s="17"/>
      <c r="F134" s="17"/>
      <c r="G134" s="21" t="str">
        <f t="shared" si="2"/>
        <v/>
      </c>
      <c r="H134" s="63"/>
      <c r="I134" s="143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63"/>
      <c r="AB134" s="100"/>
      <c r="AC134" s="100"/>
      <c r="AD134" s="100"/>
      <c r="AE134" s="100"/>
    </row>
    <row r="135" spans="1:31">
      <c r="A135" s="156"/>
      <c r="B135" s="160"/>
      <c r="C135" s="94" t="e">
        <f>VLOOKUP(A135,'Load case definition'!$A$7:$C$180,3,FALSE)</f>
        <v>#N/A</v>
      </c>
      <c r="D135" s="17"/>
      <c r="E135" s="17"/>
      <c r="F135" s="17"/>
      <c r="G135" s="21" t="str">
        <f t="shared" si="2"/>
        <v/>
      </c>
      <c r="H135" s="63"/>
      <c r="I135" s="143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63"/>
      <c r="AB135" s="100"/>
      <c r="AC135" s="100"/>
      <c r="AD135" s="100"/>
      <c r="AE135" s="100"/>
    </row>
    <row r="136" spans="1:31">
      <c r="A136" s="156"/>
      <c r="B136" s="160"/>
      <c r="C136" s="94" t="e">
        <f>VLOOKUP(A136,'Load case definition'!$A$7:$C$180,3,FALSE)</f>
        <v>#N/A</v>
      </c>
      <c r="D136" s="17"/>
      <c r="E136" s="17"/>
      <c r="F136" s="17"/>
      <c r="G136" s="21" t="str">
        <f t="shared" si="2"/>
        <v/>
      </c>
      <c r="H136" s="63"/>
      <c r="I136" s="143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63"/>
      <c r="AB136" s="100"/>
      <c r="AC136" s="100"/>
      <c r="AD136" s="100"/>
      <c r="AE136" s="100"/>
    </row>
    <row r="137" spans="1:31">
      <c r="A137" s="156"/>
      <c r="B137" s="160"/>
      <c r="C137" s="94" t="e">
        <f>VLOOKUP(A137,'Load case definition'!$A$7:$C$180,3,FALSE)</f>
        <v>#N/A</v>
      </c>
      <c r="D137" s="17"/>
      <c r="E137" s="17"/>
      <c r="F137" s="17"/>
      <c r="G137" s="21" t="str">
        <f t="shared" si="2"/>
        <v/>
      </c>
      <c r="H137" s="63"/>
      <c r="I137" s="143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63"/>
      <c r="AB137" s="100"/>
      <c r="AC137" s="100"/>
      <c r="AD137" s="100"/>
      <c r="AE137" s="100"/>
    </row>
    <row r="138" spans="1:31">
      <c r="A138" s="156"/>
      <c r="B138" s="160"/>
      <c r="C138" s="94" t="e">
        <f>VLOOKUP(A138,'Load case definition'!$A$7:$C$180,3,FALSE)</f>
        <v>#N/A</v>
      </c>
      <c r="D138" s="17"/>
      <c r="E138" s="17"/>
      <c r="F138" s="17"/>
      <c r="G138" s="21" t="str">
        <f t="shared" si="2"/>
        <v/>
      </c>
      <c r="H138" s="63"/>
      <c r="I138" s="143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63"/>
      <c r="AB138" s="100"/>
      <c r="AC138" s="100"/>
      <c r="AD138" s="100"/>
      <c r="AE138" s="100"/>
    </row>
    <row r="139" spans="1:31">
      <c r="A139" s="156"/>
      <c r="B139" s="160"/>
      <c r="C139" s="94" t="e">
        <f>VLOOKUP(A139,'Load case definition'!$A$7:$C$180,3,FALSE)</f>
        <v>#N/A</v>
      </c>
      <c r="D139" s="17"/>
      <c r="E139" s="17"/>
      <c r="F139" s="17"/>
      <c r="G139" s="21" t="str">
        <f t="shared" si="2"/>
        <v/>
      </c>
      <c r="H139" s="63"/>
      <c r="I139" s="143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63"/>
      <c r="AB139" s="100"/>
      <c r="AC139" s="100"/>
      <c r="AD139" s="100"/>
      <c r="AE139" s="100"/>
    </row>
    <row r="140" spans="1:31">
      <c r="A140" s="156"/>
      <c r="B140" s="160"/>
      <c r="C140" s="94" t="e">
        <f>VLOOKUP(A140,'Load case definition'!$A$7:$C$180,3,FALSE)</f>
        <v>#N/A</v>
      </c>
      <c r="D140" s="17"/>
      <c r="E140" s="17"/>
      <c r="F140" s="17"/>
      <c r="G140" s="21" t="str">
        <f t="shared" si="2"/>
        <v/>
      </c>
      <c r="H140" s="63"/>
      <c r="I140" s="143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63"/>
      <c r="AB140" s="100"/>
      <c r="AC140" s="100"/>
      <c r="AD140" s="100"/>
      <c r="AE140" s="100"/>
    </row>
    <row r="141" spans="1:31">
      <c r="A141" s="156"/>
      <c r="B141" s="160"/>
      <c r="C141" s="94" t="e">
        <f>VLOOKUP(A141,'Load case definition'!$A$7:$C$180,3,FALSE)</f>
        <v>#N/A</v>
      </c>
      <c r="D141" s="17"/>
      <c r="E141" s="17"/>
      <c r="F141" s="17"/>
      <c r="G141" s="21" t="str">
        <f t="shared" si="2"/>
        <v/>
      </c>
      <c r="H141" s="63"/>
      <c r="I141" s="143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63"/>
      <c r="AB141" s="100"/>
      <c r="AC141" s="100"/>
      <c r="AD141" s="100"/>
      <c r="AE141" s="100"/>
    </row>
    <row r="142" spans="1:31">
      <c r="A142" s="156"/>
      <c r="B142" s="160"/>
      <c r="C142" s="94" t="e">
        <f>VLOOKUP(A142,'Load case definition'!$A$7:$C$180,3,FALSE)</f>
        <v>#N/A</v>
      </c>
      <c r="D142" s="17"/>
      <c r="E142" s="17"/>
      <c r="F142" s="17"/>
      <c r="G142" s="21" t="str">
        <f t="shared" si="2"/>
        <v/>
      </c>
      <c r="H142" s="63"/>
      <c r="I142" s="143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63"/>
      <c r="AB142" s="100"/>
      <c r="AC142" s="100"/>
      <c r="AD142" s="100"/>
      <c r="AE142" s="100"/>
    </row>
    <row r="143" spans="1:31">
      <c r="A143" s="156"/>
      <c r="B143" s="160"/>
      <c r="C143" s="94" t="e">
        <f>VLOOKUP(A143,'Load case definition'!$A$7:$C$180,3,FALSE)</f>
        <v>#N/A</v>
      </c>
      <c r="D143" s="17"/>
      <c r="E143" s="17"/>
      <c r="F143" s="17"/>
      <c r="G143" s="21" t="str">
        <f t="shared" si="2"/>
        <v/>
      </c>
      <c r="H143" s="63"/>
      <c r="I143" s="143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63"/>
      <c r="AB143" s="100"/>
      <c r="AC143" s="100"/>
      <c r="AD143" s="100"/>
      <c r="AE143" s="100"/>
    </row>
    <row r="144" spans="1:31">
      <c r="A144" s="156"/>
      <c r="B144" s="160"/>
      <c r="C144" s="94" t="e">
        <f>VLOOKUP(A144,'Load case definition'!$A$7:$C$180,3,FALSE)</f>
        <v>#N/A</v>
      </c>
      <c r="D144" s="17"/>
      <c r="E144" s="17"/>
      <c r="F144" s="17"/>
      <c r="G144" s="21" t="str">
        <f t="shared" si="2"/>
        <v/>
      </c>
      <c r="H144" s="63"/>
      <c r="I144" s="143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63"/>
      <c r="AB144" s="100"/>
      <c r="AC144" s="100"/>
      <c r="AD144" s="100"/>
      <c r="AE144" s="100"/>
    </row>
    <row r="145" spans="1:31">
      <c r="A145" s="156"/>
      <c r="B145" s="160"/>
      <c r="C145" s="94" t="e">
        <f>VLOOKUP(A145,'Load case definition'!$A$7:$C$180,3,FALSE)</f>
        <v>#N/A</v>
      </c>
      <c r="D145" s="17"/>
      <c r="E145" s="17"/>
      <c r="F145" s="17"/>
      <c r="G145" s="21" t="str">
        <f t="shared" si="2"/>
        <v/>
      </c>
      <c r="H145" s="63"/>
      <c r="I145" s="143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63"/>
      <c r="AB145" s="100"/>
      <c r="AC145" s="100"/>
      <c r="AD145" s="100"/>
      <c r="AE145" s="100"/>
    </row>
    <row r="146" spans="1:31">
      <c r="A146" s="156"/>
      <c r="B146" s="160"/>
      <c r="C146" s="94" t="e">
        <f>VLOOKUP(A146,'Load case definition'!$A$7:$C$180,3,FALSE)</f>
        <v>#N/A</v>
      </c>
      <c r="D146" s="17"/>
      <c r="E146" s="17"/>
      <c r="F146" s="17"/>
      <c r="G146" s="21" t="str">
        <f t="shared" si="2"/>
        <v/>
      </c>
      <c r="H146" s="63"/>
      <c r="I146" s="143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63"/>
      <c r="AB146" s="100"/>
      <c r="AC146" s="100"/>
      <c r="AD146" s="100"/>
      <c r="AE146" s="100"/>
    </row>
    <row r="147" spans="1:31">
      <c r="A147" s="156"/>
      <c r="B147" s="160"/>
      <c r="C147" s="94" t="e">
        <f>VLOOKUP(A147,'Load case definition'!$A$7:$C$180,3,FALSE)</f>
        <v>#N/A</v>
      </c>
      <c r="D147" s="17"/>
      <c r="E147" s="17"/>
      <c r="F147" s="17"/>
      <c r="G147" s="21" t="str">
        <f t="shared" si="2"/>
        <v/>
      </c>
      <c r="H147" s="63"/>
      <c r="I147" s="143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63"/>
      <c r="AB147" s="100"/>
      <c r="AC147" s="100"/>
      <c r="AD147" s="100"/>
      <c r="AE147" s="100"/>
    </row>
    <row r="148" spans="1:31">
      <c r="A148" s="156"/>
      <c r="B148" s="160"/>
      <c r="C148" s="94" t="e">
        <f>VLOOKUP(A148,'Load case definition'!$A$7:$C$180,3,FALSE)</f>
        <v>#N/A</v>
      </c>
      <c r="D148" s="17"/>
      <c r="E148" s="17"/>
      <c r="F148" s="17"/>
      <c r="G148" s="21" t="str">
        <f t="shared" si="2"/>
        <v/>
      </c>
      <c r="H148" s="63"/>
      <c r="I148" s="143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63"/>
      <c r="AB148" s="100"/>
      <c r="AC148" s="100"/>
      <c r="AD148" s="100"/>
      <c r="AE148" s="100"/>
    </row>
    <row r="149" spans="1:31">
      <c r="A149" s="156"/>
      <c r="B149" s="160"/>
      <c r="C149" s="94" t="e">
        <f>VLOOKUP(A149,'Load case definition'!$A$7:$C$180,3,FALSE)</f>
        <v>#N/A</v>
      </c>
      <c r="D149" s="17"/>
      <c r="E149" s="17"/>
      <c r="F149" s="17"/>
      <c r="G149" s="21" t="str">
        <f t="shared" si="2"/>
        <v/>
      </c>
      <c r="H149" s="63"/>
      <c r="I149" s="143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63"/>
      <c r="AB149" s="100"/>
      <c r="AC149" s="100"/>
      <c r="AD149" s="100"/>
      <c r="AE149" s="100"/>
    </row>
    <row r="150" spans="1:31">
      <c r="A150" s="156"/>
      <c r="B150" s="160"/>
      <c r="C150" s="94" t="e">
        <f>VLOOKUP(A150,'Load case definition'!$A$7:$C$180,3,FALSE)</f>
        <v>#N/A</v>
      </c>
      <c r="D150" s="17"/>
      <c r="E150" s="17"/>
      <c r="F150" s="17"/>
      <c r="G150" s="21" t="str">
        <f t="shared" si="2"/>
        <v/>
      </c>
      <c r="H150" s="63"/>
      <c r="I150" s="143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63"/>
      <c r="AB150" s="100"/>
      <c r="AC150" s="100"/>
      <c r="AD150" s="100"/>
      <c r="AE150" s="100"/>
    </row>
    <row r="151" spans="1:31">
      <c r="A151" s="156"/>
      <c r="B151" s="160"/>
      <c r="C151" s="94" t="e">
        <f>VLOOKUP(A151,'Load case definition'!$A$7:$C$180,3,FALSE)</f>
        <v>#N/A</v>
      </c>
      <c r="D151" s="17"/>
      <c r="E151" s="17"/>
      <c r="F151" s="17"/>
      <c r="G151" s="21" t="str">
        <f t="shared" si="2"/>
        <v/>
      </c>
      <c r="H151" s="63"/>
      <c r="I151" s="143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63"/>
      <c r="AB151" s="100"/>
      <c r="AC151" s="100"/>
      <c r="AD151" s="100"/>
      <c r="AE151" s="100"/>
    </row>
    <row r="152" spans="1:31">
      <c r="A152" s="156"/>
      <c r="B152" s="160"/>
      <c r="C152" s="94" t="e">
        <f>VLOOKUP(A152,'Load case definition'!$A$7:$C$180,3,FALSE)</f>
        <v>#N/A</v>
      </c>
      <c r="D152" s="17"/>
      <c r="E152" s="17"/>
      <c r="F152" s="17"/>
      <c r="G152" s="21" t="str">
        <f t="shared" si="2"/>
        <v/>
      </c>
      <c r="H152" s="63"/>
      <c r="I152" s="143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63"/>
      <c r="AB152" s="100"/>
      <c r="AC152" s="100"/>
      <c r="AD152" s="100"/>
      <c r="AE152" s="100"/>
    </row>
    <row r="153" spans="1:31">
      <c r="A153" s="156"/>
      <c r="B153" s="160"/>
      <c r="C153" s="94" t="e">
        <f>VLOOKUP(A153,'Load case definition'!$A$7:$C$180,3,FALSE)</f>
        <v>#N/A</v>
      </c>
      <c r="D153" s="17"/>
      <c r="E153" s="17"/>
      <c r="F153" s="17"/>
      <c r="G153" s="21" t="str">
        <f t="shared" si="2"/>
        <v/>
      </c>
      <c r="H153" s="63"/>
      <c r="I153" s="143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63"/>
      <c r="AB153" s="100"/>
      <c r="AC153" s="100"/>
      <c r="AD153" s="100"/>
      <c r="AE153" s="100"/>
    </row>
    <row r="154" spans="1:31">
      <c r="A154" s="156"/>
      <c r="B154" s="160"/>
      <c r="C154" s="94" t="e">
        <f>VLOOKUP(A154,'Load case definition'!$A$7:$C$180,3,FALSE)</f>
        <v>#N/A</v>
      </c>
      <c r="D154" s="17"/>
      <c r="E154" s="17"/>
      <c r="F154" s="17"/>
      <c r="G154" s="21" t="str">
        <f t="shared" si="2"/>
        <v/>
      </c>
      <c r="H154" s="63"/>
      <c r="I154" s="143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63"/>
      <c r="AB154" s="100"/>
      <c r="AC154" s="100"/>
      <c r="AD154" s="100"/>
      <c r="AE154" s="100"/>
    </row>
    <row r="155" spans="1:31">
      <c r="A155" s="156"/>
      <c r="B155" s="160"/>
      <c r="C155" s="94" t="e">
        <f>VLOOKUP(A155,'Load case definition'!$A$7:$C$180,3,FALSE)</f>
        <v>#N/A</v>
      </c>
      <c r="D155" s="17"/>
      <c r="E155" s="17"/>
      <c r="F155" s="17"/>
      <c r="G155" s="21" t="str">
        <f t="shared" si="2"/>
        <v/>
      </c>
      <c r="H155" s="63"/>
      <c r="I155" s="143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63"/>
      <c r="AB155" s="100"/>
      <c r="AC155" s="100"/>
      <c r="AD155" s="100"/>
      <c r="AE155" s="100"/>
    </row>
    <row r="156" spans="1:31">
      <c r="A156" s="156"/>
      <c r="B156" s="160"/>
      <c r="C156" s="94" t="e">
        <f>VLOOKUP(A156,'Load case definition'!$A$7:$C$180,3,FALSE)</f>
        <v>#N/A</v>
      </c>
      <c r="D156" s="17"/>
      <c r="E156" s="17"/>
      <c r="F156" s="17"/>
      <c r="G156" s="21" t="str">
        <f t="shared" si="2"/>
        <v/>
      </c>
      <c r="H156" s="63"/>
      <c r="I156" s="143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63"/>
      <c r="AB156" s="100"/>
      <c r="AC156" s="100"/>
      <c r="AD156" s="100"/>
      <c r="AE156" s="100"/>
    </row>
    <row r="157" spans="1:31">
      <c r="A157" s="156"/>
      <c r="B157" s="160"/>
      <c r="C157" s="94" t="e">
        <f>VLOOKUP(A157,'Load case definition'!$A$7:$C$180,3,FALSE)</f>
        <v>#N/A</v>
      </c>
      <c r="D157" s="17"/>
      <c r="E157" s="17"/>
      <c r="F157" s="17"/>
      <c r="G157" s="21" t="str">
        <f t="shared" si="2"/>
        <v/>
      </c>
      <c r="H157" s="63"/>
      <c r="I157" s="143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63"/>
      <c r="AB157" s="100"/>
      <c r="AC157" s="100"/>
      <c r="AD157" s="100"/>
      <c r="AE157" s="100"/>
    </row>
    <row r="158" spans="1:31">
      <c r="A158" s="156"/>
      <c r="B158" s="160"/>
      <c r="C158" s="94" t="e">
        <f>VLOOKUP(A158,'Load case definition'!$A$7:$C$180,3,FALSE)</f>
        <v>#N/A</v>
      </c>
      <c r="D158" s="17"/>
      <c r="E158" s="17"/>
      <c r="F158" s="17"/>
      <c r="G158" s="21" t="str">
        <f t="shared" si="2"/>
        <v/>
      </c>
      <c r="H158" s="63"/>
      <c r="I158" s="143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63"/>
      <c r="AB158" s="100"/>
      <c r="AC158" s="100"/>
      <c r="AD158" s="100"/>
      <c r="AE158" s="100"/>
    </row>
    <row r="159" spans="1:31">
      <c r="A159" s="156"/>
      <c r="B159" s="160"/>
      <c r="C159" s="94" t="e">
        <f>VLOOKUP(A159,'Load case definition'!$A$7:$C$180,3,FALSE)</f>
        <v>#N/A</v>
      </c>
      <c r="D159" s="17"/>
      <c r="E159" s="17"/>
      <c r="F159" s="17"/>
      <c r="G159" s="21" t="str">
        <f t="shared" si="2"/>
        <v/>
      </c>
      <c r="H159" s="63"/>
      <c r="I159" s="143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63"/>
      <c r="AB159" s="100"/>
      <c r="AC159" s="100"/>
      <c r="AD159" s="100"/>
      <c r="AE159" s="100"/>
    </row>
    <row r="160" spans="1:31">
      <c r="A160" s="156"/>
      <c r="B160" s="160"/>
      <c r="C160" s="94" t="e">
        <f>VLOOKUP(A160,'Load case definition'!$A$7:$C$180,3,FALSE)</f>
        <v>#N/A</v>
      </c>
      <c r="D160" s="17"/>
      <c r="E160" s="17"/>
      <c r="F160" s="17"/>
      <c r="G160" s="21" t="str">
        <f t="shared" si="2"/>
        <v/>
      </c>
      <c r="H160" s="63"/>
      <c r="I160" s="143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63"/>
      <c r="AB160" s="100"/>
      <c r="AC160" s="100"/>
      <c r="AD160" s="100"/>
      <c r="AE160" s="100"/>
    </row>
    <row r="161" spans="1:31">
      <c r="A161" s="156"/>
      <c r="B161" s="160"/>
      <c r="C161" s="94" t="e">
        <f>VLOOKUP(A161,'Load case definition'!$A$7:$C$180,3,FALSE)</f>
        <v>#N/A</v>
      </c>
      <c r="D161" s="17"/>
      <c r="E161" s="17"/>
      <c r="F161" s="17"/>
      <c r="G161" s="21" t="str">
        <f t="shared" si="2"/>
        <v/>
      </c>
      <c r="H161" s="63"/>
      <c r="I161" s="143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63"/>
      <c r="AB161" s="100"/>
      <c r="AC161" s="100"/>
      <c r="AD161" s="100"/>
      <c r="AE161" s="100"/>
    </row>
    <row r="162" spans="1:31">
      <c r="A162" s="156"/>
      <c r="B162" s="160"/>
      <c r="C162" s="94" t="e">
        <f>VLOOKUP(A162,'Load case definition'!$A$7:$C$180,3,FALSE)</f>
        <v>#N/A</v>
      </c>
      <c r="D162" s="17"/>
      <c r="E162" s="17"/>
      <c r="F162" s="17"/>
      <c r="G162" s="21" t="str">
        <f t="shared" si="2"/>
        <v/>
      </c>
      <c r="H162" s="63"/>
      <c r="I162" s="143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63"/>
      <c r="AB162" s="100"/>
      <c r="AC162" s="100"/>
      <c r="AD162" s="100"/>
      <c r="AE162" s="100"/>
    </row>
    <row r="163" spans="1:31">
      <c r="A163" s="156"/>
      <c r="B163" s="160"/>
      <c r="C163" s="94" t="e">
        <f>VLOOKUP(A163,'Load case definition'!$A$7:$C$180,3,FALSE)</f>
        <v>#N/A</v>
      </c>
      <c r="D163" s="17"/>
      <c r="E163" s="17"/>
      <c r="F163" s="17"/>
      <c r="G163" s="21" t="str">
        <f t="shared" si="2"/>
        <v/>
      </c>
      <c r="H163" s="63"/>
      <c r="I163" s="143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63"/>
      <c r="AB163" s="100"/>
      <c r="AC163" s="100"/>
      <c r="AD163" s="100"/>
      <c r="AE163" s="100"/>
    </row>
    <row r="164" spans="1:31">
      <c r="A164" s="156"/>
      <c r="B164" s="160"/>
      <c r="C164" s="94" t="e">
        <f>VLOOKUP(A164,'Load case definition'!$A$7:$C$180,3,FALSE)</f>
        <v>#N/A</v>
      </c>
      <c r="D164" s="17"/>
      <c r="E164" s="17"/>
      <c r="F164" s="17"/>
      <c r="G164" s="21" t="str">
        <f t="shared" si="2"/>
        <v/>
      </c>
      <c r="H164" s="63"/>
      <c r="I164" s="143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63"/>
      <c r="AB164" s="100"/>
      <c r="AC164" s="100"/>
      <c r="AD164" s="100"/>
      <c r="AE164" s="100"/>
    </row>
    <row r="165" spans="1:31">
      <c r="A165" s="156"/>
      <c r="B165" s="160"/>
      <c r="C165" s="94" t="e">
        <f>VLOOKUP(A165,'Load case definition'!$A$7:$C$180,3,FALSE)</f>
        <v>#N/A</v>
      </c>
      <c r="D165" s="17"/>
      <c r="E165" s="17"/>
      <c r="F165" s="17"/>
      <c r="G165" s="21" t="str">
        <f t="shared" si="2"/>
        <v/>
      </c>
      <c r="H165" s="63"/>
      <c r="I165" s="143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63"/>
      <c r="AB165" s="100"/>
      <c r="AC165" s="100"/>
      <c r="AD165" s="100"/>
      <c r="AE165" s="100"/>
    </row>
    <row r="166" spans="1:31">
      <c r="A166" s="156"/>
      <c r="B166" s="160"/>
      <c r="C166" s="94" t="e">
        <f>VLOOKUP(A166,'Load case definition'!$A$7:$C$180,3,FALSE)</f>
        <v>#N/A</v>
      </c>
      <c r="D166" s="17"/>
      <c r="E166" s="17"/>
      <c r="F166" s="17"/>
      <c r="G166" s="21" t="str">
        <f t="shared" si="2"/>
        <v/>
      </c>
      <c r="H166" s="63"/>
      <c r="I166" s="143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63"/>
      <c r="AB166" s="100"/>
      <c r="AC166" s="100"/>
      <c r="AD166" s="100"/>
      <c r="AE166" s="100"/>
    </row>
    <row r="167" spans="1:31">
      <c r="A167" s="156"/>
      <c r="B167" s="160"/>
      <c r="C167" s="94" t="e">
        <f>VLOOKUP(A167,'Load case definition'!$A$7:$C$180,3,FALSE)</f>
        <v>#N/A</v>
      </c>
      <c r="D167" s="17"/>
      <c r="E167" s="17"/>
      <c r="F167" s="17"/>
      <c r="G167" s="21" t="str">
        <f t="shared" si="2"/>
        <v/>
      </c>
      <c r="H167" s="63"/>
      <c r="I167" s="143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63"/>
      <c r="AB167" s="100"/>
      <c r="AC167" s="100"/>
      <c r="AD167" s="100"/>
      <c r="AE167" s="100"/>
    </row>
    <row r="168" spans="1:31">
      <c r="A168" s="156"/>
      <c r="B168" s="160"/>
      <c r="C168" s="94" t="e">
        <f>VLOOKUP(A168,'Load case definition'!$A$7:$C$180,3,FALSE)</f>
        <v>#N/A</v>
      </c>
      <c r="D168" s="17"/>
      <c r="E168" s="17"/>
      <c r="F168" s="17"/>
      <c r="G168" s="21" t="str">
        <f t="shared" ref="G168:G177" si="3">IF(ISBLANK(B168),"",TEXT(A168,0)&amp;":"&amp;B168)</f>
        <v/>
      </c>
      <c r="H168" s="63"/>
      <c r="I168" s="143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63"/>
      <c r="AB168" s="100"/>
      <c r="AC168" s="100"/>
      <c r="AD168" s="100"/>
      <c r="AE168" s="100"/>
    </row>
    <row r="169" spans="1:31">
      <c r="A169" s="156"/>
      <c r="B169" s="160"/>
      <c r="C169" s="94" t="e">
        <f>VLOOKUP(A169,'Load case definition'!$A$7:$C$180,3,FALSE)</f>
        <v>#N/A</v>
      </c>
      <c r="D169" s="17"/>
      <c r="E169" s="17"/>
      <c r="F169" s="17"/>
      <c r="G169" s="21" t="str">
        <f t="shared" si="3"/>
        <v/>
      </c>
      <c r="H169" s="63"/>
      <c r="I169" s="143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63"/>
      <c r="AB169" s="100"/>
      <c r="AC169" s="100"/>
      <c r="AD169" s="100"/>
      <c r="AE169" s="100"/>
    </row>
    <row r="170" spans="1:31">
      <c r="A170" s="156"/>
      <c r="B170" s="160"/>
      <c r="C170" s="94" t="e">
        <f>VLOOKUP(A170,'Load case definition'!$A$7:$C$180,3,FALSE)</f>
        <v>#N/A</v>
      </c>
      <c r="D170" s="17"/>
      <c r="E170" s="17"/>
      <c r="F170" s="17"/>
      <c r="G170" s="21" t="str">
        <f t="shared" si="3"/>
        <v/>
      </c>
      <c r="H170" s="63"/>
      <c r="I170" s="143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63"/>
      <c r="AB170" s="100"/>
      <c r="AC170" s="100"/>
      <c r="AD170" s="100"/>
      <c r="AE170" s="100"/>
    </row>
    <row r="171" spans="1:31">
      <c r="A171" s="156"/>
      <c r="B171" s="160"/>
      <c r="C171" s="94" t="e">
        <f>VLOOKUP(A171,'Load case definition'!$A$7:$C$180,3,FALSE)</f>
        <v>#N/A</v>
      </c>
      <c r="D171" s="17"/>
      <c r="E171" s="17"/>
      <c r="F171" s="17"/>
      <c r="G171" s="21" t="str">
        <f t="shared" si="3"/>
        <v/>
      </c>
      <c r="H171" s="63"/>
      <c r="I171" s="143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63"/>
      <c r="AB171" s="100"/>
      <c r="AC171" s="100"/>
      <c r="AD171" s="100"/>
      <c r="AE171" s="100"/>
    </row>
    <row r="172" spans="1:31">
      <c r="A172" s="156"/>
      <c r="B172" s="160"/>
      <c r="C172" s="94" t="e">
        <f>VLOOKUP(A172,'Load case definition'!$A$7:$C$180,3,FALSE)</f>
        <v>#N/A</v>
      </c>
      <c r="D172" s="17"/>
      <c r="E172" s="17"/>
      <c r="F172" s="17"/>
      <c r="G172" s="21" t="str">
        <f t="shared" si="3"/>
        <v/>
      </c>
      <c r="H172" s="63"/>
      <c r="I172" s="143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63"/>
      <c r="AB172" s="100"/>
      <c r="AC172" s="100"/>
      <c r="AD172" s="100"/>
      <c r="AE172" s="100"/>
    </row>
    <row r="173" spans="1:31">
      <c r="A173" s="156"/>
      <c r="B173" s="160"/>
      <c r="C173" s="94" t="e">
        <f>VLOOKUP(A173,'Load case definition'!$A$7:$C$180,3,FALSE)</f>
        <v>#N/A</v>
      </c>
      <c r="D173" s="17"/>
      <c r="E173" s="17"/>
      <c r="F173" s="17"/>
      <c r="G173" s="21" t="str">
        <f t="shared" si="3"/>
        <v/>
      </c>
      <c r="H173" s="63"/>
      <c r="I173" s="143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63"/>
      <c r="AB173" s="100"/>
      <c r="AC173" s="100"/>
      <c r="AD173" s="100"/>
      <c r="AE173" s="100"/>
    </row>
    <row r="174" spans="1:31">
      <c r="A174" s="156"/>
      <c r="B174" s="160"/>
      <c r="C174" s="94" t="e">
        <f>VLOOKUP(A174,'Load case definition'!$A$7:$C$180,3,FALSE)</f>
        <v>#N/A</v>
      </c>
      <c r="D174" s="17"/>
      <c r="E174" s="17"/>
      <c r="F174" s="17"/>
      <c r="G174" s="21" t="str">
        <f t="shared" si="3"/>
        <v/>
      </c>
      <c r="H174" s="63"/>
      <c r="I174" s="143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63"/>
      <c r="AB174" s="100"/>
      <c r="AC174" s="100"/>
      <c r="AD174" s="100"/>
      <c r="AE174" s="100"/>
    </row>
    <row r="175" spans="1:31">
      <c r="A175" s="156"/>
      <c r="B175" s="160"/>
      <c r="C175" s="94" t="e">
        <f>VLOOKUP(A175,'Load case definition'!$A$7:$C$180,3,FALSE)</f>
        <v>#N/A</v>
      </c>
      <c r="D175" s="17"/>
      <c r="E175" s="17"/>
      <c r="F175" s="17"/>
      <c r="G175" s="21" t="str">
        <f t="shared" si="3"/>
        <v/>
      </c>
      <c r="H175" s="63"/>
      <c r="I175" s="143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63"/>
      <c r="AB175" s="100"/>
      <c r="AC175" s="100"/>
      <c r="AD175" s="100"/>
      <c r="AE175" s="100"/>
    </row>
    <row r="176" spans="1:31">
      <c r="A176" s="156"/>
      <c r="B176" s="160"/>
      <c r="C176" s="94" t="e">
        <f>VLOOKUP(A176,'Load case definition'!$A$7:$C$180,3,FALSE)</f>
        <v>#N/A</v>
      </c>
      <c r="D176" s="17"/>
      <c r="E176" s="17"/>
      <c r="F176" s="17"/>
      <c r="G176" s="21" t="str">
        <f t="shared" si="3"/>
        <v/>
      </c>
      <c r="H176" s="63"/>
      <c r="I176" s="143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63"/>
      <c r="AB176" s="100"/>
      <c r="AC176" s="100"/>
      <c r="AD176" s="100"/>
      <c r="AE176" s="100"/>
    </row>
    <row r="177" spans="1:31">
      <c r="A177" s="157"/>
      <c r="B177" s="160"/>
      <c r="C177" s="94" t="e">
        <f>VLOOKUP(A177,'Load case definition'!$A$7:$C$180,3,FALSE)</f>
        <v>#N/A</v>
      </c>
      <c r="D177" s="22"/>
      <c r="E177" s="22"/>
      <c r="F177" s="22"/>
      <c r="G177" s="21" t="str">
        <f t="shared" si="3"/>
        <v/>
      </c>
      <c r="H177" s="65"/>
      <c r="I177" s="144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65"/>
      <c r="AB177" s="104"/>
      <c r="AC177" s="104"/>
      <c r="AD177" s="104"/>
      <c r="AE177" s="104"/>
    </row>
  </sheetData>
  <mergeCells count="26">
    <mergeCell ref="AB1:AE1"/>
    <mergeCell ref="W3:X7"/>
    <mergeCell ref="AC2:AC7"/>
    <mergeCell ref="M3:O6"/>
    <mergeCell ref="A2:A7"/>
    <mergeCell ref="AB2:AB7"/>
    <mergeCell ref="AD2:AD7"/>
    <mergeCell ref="C2:C7"/>
    <mergeCell ref="E2:E7"/>
    <mergeCell ref="B2:B7"/>
    <mergeCell ref="AE2:AE7"/>
    <mergeCell ref="D2:D7"/>
    <mergeCell ref="F2:F7"/>
    <mergeCell ref="H2:H7"/>
    <mergeCell ref="S3:U6"/>
    <mergeCell ref="Y3:Y7"/>
    <mergeCell ref="P3:R7"/>
    <mergeCell ref="Z2:Z7"/>
    <mergeCell ref="S7:U7"/>
    <mergeCell ref="M7:O7"/>
    <mergeCell ref="J3:L6"/>
    <mergeCell ref="G2:G7"/>
    <mergeCell ref="I2:I7"/>
    <mergeCell ref="J2:Y2"/>
    <mergeCell ref="J7:L7"/>
    <mergeCell ref="V3:V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Y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B8:AB1527">
    <cfRule type="expression" dxfId="7" priority="51">
      <formula>$H8 &lt;&gt; "(FE) uniform"</formula>
    </cfRule>
  </conditionalFormatting>
  <dataValidations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E2:AE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C8:AD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tabSelected="1"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183</v>
      </c>
      <c r="B3" s="2" t="s">
        <v>184</v>
      </c>
      <c r="C3" s="1"/>
      <c r="D3" s="92" t="s">
        <v>5</v>
      </c>
      <c r="E3" s="108" t="s">
        <v>6</v>
      </c>
      <c r="F3" s="108" t="s">
        <v>7</v>
      </c>
      <c r="G3" s="108" t="s">
        <v>8</v>
      </c>
      <c r="H3" s="93" t="s">
        <v>185</v>
      </c>
      <c r="I3" s="93" t="s">
        <v>186</v>
      </c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89" t="s">
        <v>3</v>
      </c>
      <c r="E4" s="175"/>
      <c r="F4" s="175"/>
      <c r="G4" s="175"/>
      <c r="H4" s="124">
        <v>1</v>
      </c>
      <c r="I4" s="124">
        <v>100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80"/>
      <c r="E5" s="169"/>
      <c r="F5" s="169"/>
      <c r="G5" s="169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187</v>
      </c>
      <c r="B6" s="14" t="s">
        <v>188</v>
      </c>
      <c r="C6" s="14" t="s">
        <v>189</v>
      </c>
      <c r="D6" s="89" t="s">
        <v>190</v>
      </c>
      <c r="E6" s="89" t="s">
        <v>190</v>
      </c>
      <c r="F6" s="89" t="s">
        <v>190</v>
      </c>
      <c r="G6" s="89" t="s">
        <v>190</v>
      </c>
    </row>
    <row r="7" spans="1:4605" s="16" customFormat="1">
      <c r="A7" s="34">
        <v>1000</v>
      </c>
      <c r="B7" s="15" t="s">
        <v>191</v>
      </c>
      <c r="C7" s="15" t="s">
        <v>192</v>
      </c>
      <c r="D7" s="25">
        <v>0</v>
      </c>
      <c r="E7" s="25">
        <v>0</v>
      </c>
      <c r="F7" s="25"/>
      <c r="G7" s="25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>
        <v>2000</v>
      </c>
      <c r="B8" s="122" t="s">
        <v>193</v>
      </c>
      <c r="C8" s="15" t="s">
        <v>192</v>
      </c>
      <c r="D8" s="25">
        <v>1</v>
      </c>
      <c r="E8" s="25">
        <v>-1</v>
      </c>
      <c r="F8" s="25">
        <v>1</v>
      </c>
      <c r="G8" s="25">
        <v>1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>
        <v>2001</v>
      </c>
      <c r="B9" s="11" t="s">
        <v>194</v>
      </c>
      <c r="C9" s="15" t="s">
        <v>192</v>
      </c>
      <c r="D9" s="25">
        <v>0</v>
      </c>
      <c r="E9" s="25">
        <v>0</v>
      </c>
      <c r="F9" s="25"/>
      <c r="G9" s="25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>
        <v>2002</v>
      </c>
      <c r="B10" s="11" t="s">
        <v>195</v>
      </c>
      <c r="C10" s="15" t="s">
        <v>192</v>
      </c>
      <c r="D10" s="25">
        <v>0</v>
      </c>
      <c r="E10" s="25">
        <v>0</v>
      </c>
      <c r="F10" s="25"/>
      <c r="G10" s="2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>
        <v>2003</v>
      </c>
      <c r="B11" s="122" t="s">
        <v>196</v>
      </c>
      <c r="C11" s="15" t="s">
        <v>192</v>
      </c>
      <c r="D11" s="25">
        <v>0</v>
      </c>
      <c r="E11" s="25">
        <v>0</v>
      </c>
      <c r="F11" s="25"/>
      <c r="G11" s="25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>
        <v>2004</v>
      </c>
      <c r="B12" s="15" t="s">
        <v>197</v>
      </c>
      <c r="C12" s="15" t="s">
        <v>192</v>
      </c>
      <c r="D12" s="25">
        <v>0</v>
      </c>
      <c r="E12" s="25">
        <v>0</v>
      </c>
      <c r="F12" s="25"/>
      <c r="G12" s="25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>
        <v>2005</v>
      </c>
      <c r="B13" s="15" t="s">
        <v>198</v>
      </c>
      <c r="C13" s="15" t="s">
        <v>192</v>
      </c>
      <c r="D13" s="25">
        <v>0</v>
      </c>
      <c r="E13" s="25">
        <v>0</v>
      </c>
      <c r="F13" s="25"/>
      <c r="G13" s="25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>
        <v>2006</v>
      </c>
      <c r="B14" s="68" t="s">
        <v>199</v>
      </c>
      <c r="C14" s="15" t="s">
        <v>192</v>
      </c>
      <c r="D14" s="25">
        <v>0</v>
      </c>
      <c r="E14" s="25">
        <v>0</v>
      </c>
      <c r="F14" s="25"/>
      <c r="G14" s="25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3"/>
      <c r="GL14" s="123"/>
      <c r="GM14" s="123"/>
      <c r="GN14" s="123"/>
      <c r="GO14" s="123"/>
      <c r="GP14" s="123"/>
      <c r="GV14" s="123"/>
      <c r="GW14" s="123"/>
      <c r="GX14" s="123"/>
      <c r="GY14" s="123"/>
      <c r="GZ14" s="123"/>
      <c r="HA14" s="123"/>
      <c r="HB14" s="123"/>
      <c r="HC14" s="123"/>
      <c r="HD14" s="123"/>
      <c r="HE14" s="123"/>
      <c r="HF14" s="123"/>
      <c r="HG14" s="123"/>
      <c r="HH14" s="123"/>
      <c r="HI14" s="123"/>
      <c r="HJ14" s="123"/>
      <c r="HK14" s="123"/>
      <c r="HL14" s="123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>
        <v>2007</v>
      </c>
      <c r="B15" s="68" t="s">
        <v>200</v>
      </c>
      <c r="C15" s="15" t="s">
        <v>192</v>
      </c>
      <c r="D15" s="25">
        <v>0</v>
      </c>
      <c r="E15" s="25">
        <v>0</v>
      </c>
      <c r="F15" s="25"/>
      <c r="G15" s="25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3"/>
      <c r="GM15" s="123"/>
      <c r="GN15" s="123"/>
      <c r="GO15" s="123"/>
      <c r="GP15" s="123"/>
      <c r="GV15" s="123"/>
      <c r="GW15" s="123"/>
      <c r="GX15" s="123"/>
      <c r="GY15" s="123"/>
      <c r="GZ15" s="123"/>
      <c r="HA15" s="123"/>
      <c r="HB15" s="123"/>
      <c r="HC15" s="123"/>
      <c r="HD15" s="123"/>
      <c r="HE15" s="123"/>
      <c r="HF15" s="123"/>
      <c r="HG15" s="123"/>
      <c r="HH15" s="123"/>
      <c r="HI15" s="123"/>
      <c r="HJ15" s="123"/>
      <c r="HK15" s="123"/>
      <c r="HL15" s="123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>
        <v>2008</v>
      </c>
      <c r="B16" s="68" t="s">
        <v>201</v>
      </c>
      <c r="C16" s="15" t="s">
        <v>192</v>
      </c>
      <c r="D16" s="25">
        <v>0</v>
      </c>
      <c r="E16" s="25">
        <v>0</v>
      </c>
      <c r="F16" s="25"/>
      <c r="G16" s="25"/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>
        <v>2009</v>
      </c>
      <c r="B17" s="15" t="s">
        <v>202</v>
      </c>
      <c r="C17" s="15" t="s">
        <v>192</v>
      </c>
      <c r="D17" s="25">
        <v>0</v>
      </c>
      <c r="E17" s="25">
        <v>0</v>
      </c>
      <c r="F17" s="25"/>
      <c r="G17" s="25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3"/>
      <c r="GL17" s="123"/>
      <c r="GM17" s="123"/>
      <c r="GN17" s="123"/>
      <c r="GO17" s="123"/>
      <c r="GP17" s="123"/>
      <c r="GV17" s="123"/>
      <c r="GW17" s="123"/>
      <c r="GX17" s="123"/>
      <c r="GY17" s="123"/>
      <c r="GZ17" s="123"/>
      <c r="HA17" s="123"/>
      <c r="HB17" s="123"/>
      <c r="HC17" s="123"/>
      <c r="HD17" s="123"/>
      <c r="HE17" s="123"/>
      <c r="HF17" s="123"/>
      <c r="HG17" s="123"/>
      <c r="HH17" s="123"/>
      <c r="HI17" s="123"/>
      <c r="HJ17" s="123"/>
      <c r="HK17" s="123"/>
      <c r="HL17" s="123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>
        <v>2020</v>
      </c>
      <c r="B18" s="86" t="s">
        <v>203</v>
      </c>
      <c r="C18" s="15" t="s">
        <v>192</v>
      </c>
      <c r="D18" s="25">
        <v>0</v>
      </c>
      <c r="E18" s="25">
        <v>0</v>
      </c>
      <c r="F18" s="25"/>
      <c r="G18" s="25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3"/>
      <c r="GM18" s="123"/>
      <c r="GN18" s="123"/>
      <c r="GO18" s="123"/>
      <c r="GP18" s="123"/>
      <c r="GV18" s="123"/>
      <c r="GW18" s="123"/>
      <c r="GX18" s="123"/>
      <c r="GY18" s="123"/>
      <c r="GZ18" s="123"/>
      <c r="HA18" s="123"/>
      <c r="HB18" s="123"/>
      <c r="HC18" s="123"/>
      <c r="HD18" s="123"/>
      <c r="HE18" s="123"/>
      <c r="HF18" s="123"/>
      <c r="HG18" s="123"/>
      <c r="HH18" s="123"/>
      <c r="HI18" s="123"/>
      <c r="HJ18" s="123"/>
      <c r="HK18" s="123"/>
      <c r="HL18" s="123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>
        <v>2021</v>
      </c>
      <c r="B19" s="86" t="s">
        <v>204</v>
      </c>
      <c r="C19" s="15" t="s">
        <v>192</v>
      </c>
      <c r="D19" s="25">
        <v>0</v>
      </c>
      <c r="E19" s="25">
        <v>0</v>
      </c>
      <c r="F19" s="25"/>
      <c r="G19" s="25"/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>
        <v>2022</v>
      </c>
      <c r="B20" s="86" t="s">
        <v>205</v>
      </c>
      <c r="C20" s="15" t="s">
        <v>192</v>
      </c>
      <c r="D20" s="25">
        <v>0</v>
      </c>
      <c r="E20" s="25">
        <v>0</v>
      </c>
      <c r="F20" s="25"/>
      <c r="G20" s="25"/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>
        <v>2030</v>
      </c>
      <c r="B21" s="86" t="s">
        <v>206</v>
      </c>
      <c r="C21" s="15" t="s">
        <v>192</v>
      </c>
      <c r="D21" s="25">
        <v>0</v>
      </c>
      <c r="E21" s="25">
        <v>0</v>
      </c>
      <c r="F21" s="25"/>
      <c r="G21" s="25"/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>
        <v>2031</v>
      </c>
      <c r="B22" s="86" t="s">
        <v>207</v>
      </c>
      <c r="C22" s="15" t="s">
        <v>192</v>
      </c>
      <c r="D22" s="25">
        <v>0</v>
      </c>
      <c r="E22" s="25">
        <v>0</v>
      </c>
      <c r="F22" s="25"/>
      <c r="G22" s="25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>
        <v>2032</v>
      </c>
      <c r="B23" s="86" t="s">
        <v>208</v>
      </c>
      <c r="C23" s="15" t="s">
        <v>192</v>
      </c>
      <c r="D23" s="25">
        <v>0</v>
      </c>
      <c r="E23" s="25">
        <v>0</v>
      </c>
      <c r="F23" s="25"/>
      <c r="G23" s="25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3"/>
      <c r="GL23" s="123"/>
      <c r="GM23" s="123"/>
      <c r="GN23" s="123"/>
      <c r="GO23" s="123"/>
      <c r="GP23" s="123"/>
      <c r="GU23" s="123"/>
      <c r="GV23" s="123"/>
      <c r="GW23" s="123"/>
      <c r="GX23" s="123"/>
      <c r="GY23" s="123"/>
      <c r="GZ23" s="123"/>
      <c r="HA23" s="123"/>
      <c r="HB23" s="123"/>
      <c r="HC23" s="123"/>
      <c r="HD23" s="123"/>
      <c r="HE23" s="123"/>
      <c r="HF23" s="123"/>
      <c r="HG23" s="123"/>
      <c r="HH23" s="123"/>
      <c r="HI23" s="123"/>
      <c r="HJ23" s="123"/>
      <c r="HK23" s="123"/>
      <c r="HL23" s="123"/>
      <c r="HQ23" s="123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>
        <v>3000</v>
      </c>
      <c r="B24" s="86" t="s">
        <v>209</v>
      </c>
      <c r="C24" s="15" t="s">
        <v>210</v>
      </c>
      <c r="D24" s="25">
        <v>0</v>
      </c>
      <c r="E24" s="25">
        <v>-4</v>
      </c>
      <c r="F24" s="25"/>
      <c r="G24" s="25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3"/>
      <c r="GM24" s="123"/>
      <c r="GN24" s="123"/>
      <c r="GO24" s="123"/>
      <c r="GP24" s="123"/>
      <c r="GU24" s="123"/>
      <c r="GV24" s="123"/>
      <c r="GW24" s="123"/>
      <c r="GX24" s="123"/>
      <c r="GY24" s="123"/>
      <c r="GZ24" s="123"/>
      <c r="HA24" s="123"/>
      <c r="HB24" s="123"/>
      <c r="HC24" s="123"/>
      <c r="HD24" s="123"/>
      <c r="HE24" s="123"/>
      <c r="HF24" s="123"/>
      <c r="HG24" s="123"/>
      <c r="HH24" s="123"/>
      <c r="HI24" s="123"/>
      <c r="HJ24" s="123"/>
      <c r="HK24" s="123"/>
      <c r="HL24" s="123"/>
      <c r="HQ24" s="123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>
        <v>3001</v>
      </c>
      <c r="B25" s="12" t="s">
        <v>211</v>
      </c>
      <c r="C25" s="15" t="s">
        <v>210</v>
      </c>
      <c r="D25" s="25">
        <v>0</v>
      </c>
      <c r="E25" s="25">
        <v>0</v>
      </c>
      <c r="F25" s="25"/>
      <c r="G25" s="25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>
        <v>3002</v>
      </c>
      <c r="B26" s="12" t="s">
        <v>212</v>
      </c>
      <c r="C26" s="15" t="s">
        <v>210</v>
      </c>
      <c r="D26" s="25">
        <v>0</v>
      </c>
      <c r="E26" s="25">
        <v>0</v>
      </c>
      <c r="F26" s="25"/>
      <c r="G26" s="25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>
        <v>3003</v>
      </c>
      <c r="B27" s="12" t="s">
        <v>213</v>
      </c>
      <c r="C27" s="15" t="s">
        <v>210</v>
      </c>
      <c r="D27" s="25">
        <v>0</v>
      </c>
      <c r="E27" s="25">
        <v>0</v>
      </c>
      <c r="F27" s="25"/>
      <c r="G27" s="25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>
        <v>3004</v>
      </c>
      <c r="B28" s="15" t="s">
        <v>214</v>
      </c>
      <c r="C28" s="15" t="s">
        <v>210</v>
      </c>
      <c r="D28" s="25">
        <v>0</v>
      </c>
      <c r="E28" s="25">
        <v>0</v>
      </c>
      <c r="F28" s="25"/>
      <c r="G28" s="25"/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>
        <v>3005</v>
      </c>
      <c r="B29" s="12" t="s">
        <v>215</v>
      </c>
      <c r="C29" s="15" t="s">
        <v>210</v>
      </c>
      <c r="D29" s="25">
        <v>0</v>
      </c>
      <c r="E29" s="25">
        <v>0</v>
      </c>
      <c r="F29" s="25"/>
      <c r="G29" s="25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>
        <v>3006</v>
      </c>
      <c r="B30" s="12" t="s">
        <v>216</v>
      </c>
      <c r="C30" s="15" t="s">
        <v>210</v>
      </c>
      <c r="D30" s="25">
        <v>0</v>
      </c>
      <c r="E30" s="25">
        <v>0</v>
      </c>
      <c r="F30" s="25"/>
      <c r="G30" s="25"/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>
        <v>3007</v>
      </c>
      <c r="B31" s="12" t="s">
        <v>217</v>
      </c>
      <c r="C31" s="15" t="s">
        <v>210</v>
      </c>
      <c r="D31" s="25">
        <v>0</v>
      </c>
      <c r="E31" s="25">
        <v>0</v>
      </c>
      <c r="F31" s="25"/>
      <c r="G31" s="25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>
        <v>3008</v>
      </c>
      <c r="B32" s="12" t="s">
        <v>218</v>
      </c>
      <c r="C32" s="12" t="s">
        <v>210</v>
      </c>
      <c r="D32" s="25">
        <v>0</v>
      </c>
      <c r="E32" s="25">
        <v>0</v>
      </c>
      <c r="F32" s="25"/>
      <c r="G32" s="25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>
        <v>3009</v>
      </c>
      <c r="B33" s="12" t="s">
        <v>219</v>
      </c>
      <c r="C33" s="12" t="s">
        <v>210</v>
      </c>
      <c r="D33" s="25">
        <v>0</v>
      </c>
      <c r="E33" s="25">
        <v>0</v>
      </c>
      <c r="F33" s="25"/>
      <c r="G33" s="25"/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>
        <v>3010</v>
      </c>
      <c r="B34" s="12" t="s">
        <v>220</v>
      </c>
      <c r="C34" s="12" t="s">
        <v>210</v>
      </c>
      <c r="D34" s="25">
        <v>0</v>
      </c>
      <c r="E34" s="25">
        <v>0</v>
      </c>
      <c r="F34" s="25"/>
      <c r="G34" s="25"/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>
        <v>3011</v>
      </c>
      <c r="B35" s="12" t="s">
        <v>221</v>
      </c>
      <c r="C35" s="12" t="s">
        <v>210</v>
      </c>
      <c r="D35" s="25">
        <v>0</v>
      </c>
      <c r="E35" s="25">
        <v>0</v>
      </c>
      <c r="F35" s="25"/>
      <c r="G35" s="25"/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>
        <v>3012</v>
      </c>
      <c r="B36" s="12" t="s">
        <v>222</v>
      </c>
      <c r="C36" s="12" t="s">
        <v>210</v>
      </c>
      <c r="D36" s="25">
        <v>0</v>
      </c>
      <c r="E36" s="25">
        <v>0</v>
      </c>
      <c r="F36" s="25"/>
      <c r="G36" s="25"/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>
        <v>4000</v>
      </c>
      <c r="B37" s="12" t="s">
        <v>223</v>
      </c>
      <c r="C37" s="12" t="s">
        <v>192</v>
      </c>
      <c r="D37" s="25">
        <v>0</v>
      </c>
      <c r="E37" s="25">
        <v>0</v>
      </c>
      <c r="F37" s="25"/>
      <c r="G37" s="25"/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>
        <v>4001</v>
      </c>
      <c r="B38" s="12" t="s">
        <v>224</v>
      </c>
      <c r="C38" s="12" t="s">
        <v>192</v>
      </c>
      <c r="D38" s="25">
        <v>0</v>
      </c>
      <c r="E38" s="25">
        <v>0</v>
      </c>
      <c r="F38" s="25"/>
      <c r="G38" s="25"/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>
        <v>4002</v>
      </c>
      <c r="B39" s="12" t="s">
        <v>225</v>
      </c>
      <c r="C39" s="12" t="s">
        <v>192</v>
      </c>
      <c r="D39" s="25">
        <v>0</v>
      </c>
      <c r="E39" s="25">
        <v>0</v>
      </c>
      <c r="F39" s="25"/>
      <c r="G39" s="25"/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>
        <v>4003</v>
      </c>
      <c r="B40" s="12" t="s">
        <v>226</v>
      </c>
      <c r="C40" s="12" t="s">
        <v>192</v>
      </c>
      <c r="D40" s="25">
        <v>0</v>
      </c>
      <c r="E40" s="25">
        <v>0</v>
      </c>
      <c r="F40" s="25"/>
      <c r="G40" s="25"/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>
        <v>4010</v>
      </c>
      <c r="B41" s="12" t="s">
        <v>227</v>
      </c>
      <c r="C41" s="12" t="s">
        <v>192</v>
      </c>
      <c r="D41" s="25">
        <v>0</v>
      </c>
      <c r="E41" s="25">
        <v>0</v>
      </c>
      <c r="F41" s="25"/>
      <c r="G41" s="25"/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>
        <v>5000</v>
      </c>
      <c r="B42" s="12" t="s">
        <v>228</v>
      </c>
      <c r="C42" s="12" t="s">
        <v>192</v>
      </c>
      <c r="D42" s="25">
        <v>0</v>
      </c>
      <c r="E42" s="25">
        <v>0</v>
      </c>
      <c r="F42" s="25"/>
      <c r="G42" s="25"/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>
        <v>5001</v>
      </c>
      <c r="B43" s="12" t="s">
        <v>229</v>
      </c>
      <c r="C43" s="12" t="s">
        <v>192</v>
      </c>
      <c r="D43" s="25">
        <v>0</v>
      </c>
      <c r="E43" s="25">
        <v>0</v>
      </c>
      <c r="F43" s="25"/>
      <c r="G43" s="25"/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>
        <v>5002</v>
      </c>
      <c r="B44" s="12" t="s">
        <v>230</v>
      </c>
      <c r="C44" s="12" t="s">
        <v>192</v>
      </c>
      <c r="D44" s="25">
        <v>0</v>
      </c>
      <c r="E44" s="25">
        <v>0</v>
      </c>
      <c r="F44" s="25"/>
      <c r="G44" s="25"/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>
        <v>5003</v>
      </c>
      <c r="B45" s="12" t="s">
        <v>231</v>
      </c>
      <c r="C45" s="12" t="s">
        <v>192</v>
      </c>
      <c r="D45" s="25">
        <v>0</v>
      </c>
      <c r="E45" s="25">
        <v>0</v>
      </c>
      <c r="F45" s="25"/>
      <c r="G45" s="25"/>
    </row>
    <row r="46" spans="1:446" s="16" customFormat="1">
      <c r="A46" s="11">
        <v>6000</v>
      </c>
      <c r="B46" s="12" t="s">
        <v>232</v>
      </c>
      <c r="C46" s="12" t="s">
        <v>233</v>
      </c>
      <c r="D46" s="25">
        <v>0</v>
      </c>
      <c r="E46" s="25">
        <v>0</v>
      </c>
      <c r="F46" s="25"/>
      <c r="G46" s="25"/>
    </row>
    <row r="47" spans="1:446" s="16" customFormat="1">
      <c r="A47" s="11">
        <v>6001</v>
      </c>
      <c r="B47" s="12" t="s">
        <v>234</v>
      </c>
      <c r="C47" s="12" t="s">
        <v>233</v>
      </c>
      <c r="D47" s="25">
        <v>0</v>
      </c>
      <c r="E47" s="25">
        <v>0</v>
      </c>
      <c r="F47" s="25"/>
      <c r="G47" s="25"/>
    </row>
    <row r="48" spans="1:446" s="16" customFormat="1">
      <c r="A48" s="11">
        <v>6002</v>
      </c>
      <c r="B48" s="12" t="s">
        <v>235</v>
      </c>
      <c r="C48" s="12" t="s">
        <v>233</v>
      </c>
      <c r="D48" s="25">
        <v>0</v>
      </c>
      <c r="E48" s="25">
        <v>0</v>
      </c>
      <c r="F48" s="25"/>
      <c r="G48" s="25"/>
    </row>
    <row r="49" spans="1:7" s="16" customFormat="1">
      <c r="A49" s="11">
        <v>6003</v>
      </c>
      <c r="B49" s="12" t="s">
        <v>236</v>
      </c>
      <c r="C49" s="12" t="s">
        <v>233</v>
      </c>
      <c r="D49" s="25">
        <v>0</v>
      </c>
      <c r="E49" s="25">
        <v>0</v>
      </c>
      <c r="F49" s="25"/>
      <c r="G49" s="25"/>
    </row>
    <row r="50" spans="1:7" s="16" customFormat="1">
      <c r="A50" s="11">
        <v>6004</v>
      </c>
      <c r="B50" s="12" t="s">
        <v>237</v>
      </c>
      <c r="C50" s="12" t="s">
        <v>233</v>
      </c>
      <c r="D50" s="25">
        <v>0</v>
      </c>
      <c r="E50" s="25">
        <v>0</v>
      </c>
      <c r="F50" s="25"/>
      <c r="G50" s="25"/>
    </row>
    <row r="51" spans="1:7" s="16" customFormat="1">
      <c r="A51" s="11">
        <v>6005</v>
      </c>
      <c r="B51" s="12" t="s">
        <v>238</v>
      </c>
      <c r="C51" s="12" t="s">
        <v>233</v>
      </c>
      <c r="D51" s="25">
        <v>0</v>
      </c>
      <c r="E51" s="25">
        <v>0</v>
      </c>
      <c r="F51" s="25"/>
      <c r="G51" s="25"/>
    </row>
    <row r="52" spans="1:7" s="16" customFormat="1">
      <c r="A52" s="11">
        <v>6006</v>
      </c>
      <c r="B52" s="12" t="s">
        <v>239</v>
      </c>
      <c r="C52" s="12" t="s">
        <v>233</v>
      </c>
      <c r="D52" s="25">
        <v>0</v>
      </c>
      <c r="E52" s="25">
        <v>0</v>
      </c>
      <c r="F52" s="25"/>
      <c r="G52" s="25"/>
    </row>
    <row r="53" spans="1:7" s="16" customFormat="1">
      <c r="A53" s="11">
        <v>6007</v>
      </c>
      <c r="B53" s="12" t="s">
        <v>240</v>
      </c>
      <c r="C53" s="12" t="s">
        <v>233</v>
      </c>
      <c r="D53" s="25">
        <v>0</v>
      </c>
      <c r="E53" s="25">
        <v>0</v>
      </c>
      <c r="F53" s="25"/>
      <c r="G53" s="25"/>
    </row>
    <row r="54" spans="1:7" s="16" customFormat="1">
      <c r="A54" s="11">
        <v>6008</v>
      </c>
      <c r="B54" s="12" t="s">
        <v>241</v>
      </c>
      <c r="C54" s="12" t="s">
        <v>233</v>
      </c>
      <c r="D54" s="25">
        <v>0</v>
      </c>
      <c r="E54" s="25">
        <v>0</v>
      </c>
      <c r="F54" s="25"/>
      <c r="G54" s="25"/>
    </row>
    <row r="55" spans="1:7" s="16" customFormat="1">
      <c r="A55" s="11">
        <v>6009</v>
      </c>
      <c r="B55" s="12" t="s">
        <v>242</v>
      </c>
      <c r="C55" s="12" t="s">
        <v>233</v>
      </c>
      <c r="D55" s="25">
        <v>0</v>
      </c>
      <c r="E55" s="25">
        <v>0</v>
      </c>
      <c r="F55" s="25"/>
      <c r="G55" s="25"/>
    </row>
    <row r="56" spans="1:7" s="16" customFormat="1">
      <c r="A56" s="11">
        <v>6010</v>
      </c>
      <c r="B56" s="12" t="s">
        <v>243</v>
      </c>
      <c r="C56" s="12" t="s">
        <v>233</v>
      </c>
      <c r="D56" s="25">
        <v>0</v>
      </c>
      <c r="E56" s="25">
        <v>0</v>
      </c>
      <c r="F56" s="25"/>
      <c r="G56" s="25"/>
    </row>
    <row r="57" spans="1:7" s="16" customFormat="1">
      <c r="A57" s="11">
        <v>6011</v>
      </c>
      <c r="B57" s="12" t="s">
        <v>244</v>
      </c>
      <c r="C57" s="12" t="s">
        <v>233</v>
      </c>
      <c r="D57" s="25">
        <v>0</v>
      </c>
      <c r="E57" s="25">
        <v>0</v>
      </c>
      <c r="F57" s="25"/>
      <c r="G57" s="25"/>
    </row>
    <row r="58" spans="1:7" s="16" customFormat="1">
      <c r="A58" s="11">
        <v>6012</v>
      </c>
      <c r="B58" s="12" t="s">
        <v>245</v>
      </c>
      <c r="C58" s="12" t="s">
        <v>233</v>
      </c>
      <c r="D58" s="25">
        <v>0</v>
      </c>
      <c r="E58" s="25">
        <v>0</v>
      </c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54" width="8.7109375" style="35" customWidth="1"/>
    <col min="55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94" t="s">
        <v>246</v>
      </c>
      <c r="H3" s="172"/>
      <c r="I3" s="172"/>
      <c r="J3" s="172"/>
      <c r="K3" s="172"/>
      <c r="L3" s="172"/>
      <c r="M3" s="172"/>
      <c r="N3" s="172"/>
      <c r="O3" s="173"/>
      <c r="P3" s="192" t="s">
        <v>247</v>
      </c>
      <c r="Q3" s="172"/>
      <c r="R3" s="172"/>
      <c r="S3" s="172"/>
      <c r="T3" s="172"/>
      <c r="U3" s="172"/>
      <c r="V3" s="172"/>
      <c r="W3" s="173"/>
      <c r="X3" s="192" t="s">
        <v>248</v>
      </c>
      <c r="Y3" s="172"/>
      <c r="Z3" s="173"/>
      <c r="AA3" s="191" t="s">
        <v>249</v>
      </c>
      <c r="AB3" s="172"/>
      <c r="AC3" s="193" t="s">
        <v>250</v>
      </c>
      <c r="AD3" s="175"/>
      <c r="AE3" s="176"/>
      <c r="AF3" s="135" t="s">
        <v>251</v>
      </c>
      <c r="AG3" s="192" t="s">
        <v>252</v>
      </c>
      <c r="AH3" s="172"/>
      <c r="AI3" s="172"/>
      <c r="AJ3" s="172"/>
      <c r="AK3" s="172"/>
      <c r="AL3" s="172"/>
      <c r="AM3" s="172"/>
      <c r="AN3" s="173"/>
      <c r="AO3" s="190" t="s">
        <v>253</v>
      </c>
      <c r="AP3" s="172"/>
      <c r="AQ3" s="172"/>
      <c r="AR3" s="172"/>
      <c r="AS3" s="172"/>
      <c r="AT3" s="172"/>
      <c r="AU3" s="172"/>
      <c r="AV3" s="190" t="s">
        <v>254</v>
      </c>
      <c r="AW3" s="172"/>
      <c r="AX3" s="172"/>
      <c r="AY3" s="172"/>
      <c r="AZ3" s="172"/>
      <c r="BA3" s="192" t="s">
        <v>255</v>
      </c>
      <c r="BB3" s="172"/>
      <c r="BC3" s="173"/>
    </row>
    <row r="4" spans="1:55" ht="111" customHeight="1">
      <c r="A4" s="42" t="s">
        <v>256</v>
      </c>
      <c r="B4" s="42" t="s">
        <v>257</v>
      </c>
      <c r="C4" s="42" t="s">
        <v>258</v>
      </c>
      <c r="D4" s="41" t="s">
        <v>259</v>
      </c>
      <c r="E4" s="44" t="s">
        <v>260</v>
      </c>
      <c r="F4" s="73" t="s">
        <v>261</v>
      </c>
      <c r="G4" s="43" t="s">
        <v>262</v>
      </c>
      <c r="H4" s="43" t="s">
        <v>263</v>
      </c>
      <c r="I4" s="43" t="s">
        <v>264</v>
      </c>
      <c r="J4" s="43" t="s">
        <v>265</v>
      </c>
      <c r="K4" s="43" t="s">
        <v>266</v>
      </c>
      <c r="L4" s="43" t="s">
        <v>267</v>
      </c>
      <c r="M4" s="43" t="s">
        <v>268</v>
      </c>
      <c r="N4" s="43" t="s">
        <v>269</v>
      </c>
      <c r="O4" s="43" t="s">
        <v>270</v>
      </c>
      <c r="P4" s="44" t="s">
        <v>271</v>
      </c>
      <c r="Q4" s="43" t="s">
        <v>272</v>
      </c>
      <c r="R4" s="43" t="s">
        <v>273</v>
      </c>
      <c r="S4" s="43" t="s">
        <v>274</v>
      </c>
      <c r="T4" s="43" t="s">
        <v>275</v>
      </c>
      <c r="U4" s="43" t="s">
        <v>276</v>
      </c>
      <c r="V4" s="43" t="s">
        <v>277</v>
      </c>
      <c r="W4" s="43" t="s">
        <v>278</v>
      </c>
      <c r="X4" s="44" t="s">
        <v>279</v>
      </c>
      <c r="Y4" s="43" t="s">
        <v>280</v>
      </c>
      <c r="Z4" s="43" t="s">
        <v>281</v>
      </c>
      <c r="AA4" s="44" t="s">
        <v>282</v>
      </c>
      <c r="AB4" s="43" t="s">
        <v>283</v>
      </c>
      <c r="AC4" s="44" t="s">
        <v>284</v>
      </c>
      <c r="AD4" s="43" t="s">
        <v>285</v>
      </c>
      <c r="AE4" s="42" t="s">
        <v>286</v>
      </c>
      <c r="AF4" s="41" t="s">
        <v>287</v>
      </c>
      <c r="AG4" s="136" t="s">
        <v>288</v>
      </c>
      <c r="AH4" s="137" t="s">
        <v>289</v>
      </c>
      <c r="AI4" s="136" t="s">
        <v>290</v>
      </c>
      <c r="AJ4" s="136" t="s">
        <v>291</v>
      </c>
      <c r="AK4" s="136" t="s">
        <v>292</v>
      </c>
      <c r="AL4" s="137" t="s">
        <v>293</v>
      </c>
      <c r="AM4" s="136" t="s">
        <v>294</v>
      </c>
      <c r="AN4" s="138" t="s">
        <v>295</v>
      </c>
      <c r="AO4" s="41" t="s">
        <v>296</v>
      </c>
      <c r="AP4" s="41" t="s">
        <v>297</v>
      </c>
      <c r="AQ4" s="41" t="s">
        <v>298</v>
      </c>
      <c r="AR4" s="41" t="s">
        <v>299</v>
      </c>
      <c r="AS4" s="41" t="s">
        <v>300</v>
      </c>
      <c r="AT4" s="41" t="s">
        <v>301</v>
      </c>
      <c r="AU4" s="137" t="s">
        <v>302</v>
      </c>
      <c r="AV4" s="41" t="s">
        <v>303</v>
      </c>
      <c r="AW4" s="41" t="s">
        <v>304</v>
      </c>
      <c r="AX4" s="41" t="s">
        <v>305</v>
      </c>
      <c r="AY4" s="41" t="s">
        <v>306</v>
      </c>
      <c r="AZ4" s="41" t="s">
        <v>307</v>
      </c>
      <c r="BA4" s="41" t="s">
        <v>308</v>
      </c>
      <c r="BB4" s="41" t="s">
        <v>309</v>
      </c>
      <c r="BC4" s="41" t="s">
        <v>310</v>
      </c>
    </row>
    <row r="5" spans="1:55">
      <c r="A5" s="40" t="s">
        <v>311</v>
      </c>
      <c r="B5" s="40" t="e">
        <f>PlatformName &amp; " Robot layout"</f>
        <v>#REF!</v>
      </c>
      <c r="C5" s="139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312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313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314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315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0"/>
      <c r="AH25" s="140"/>
      <c r="AI25" s="140"/>
      <c r="AJ25" s="140"/>
      <c r="AK25" s="140"/>
      <c r="AL25" s="140"/>
      <c r="AM25" s="140"/>
      <c r="AN25" s="14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316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317</v>
      </c>
      <c r="C27" s="48" t="s">
        <v>318</v>
      </c>
      <c r="D27" s="48" t="s">
        <v>171</v>
      </c>
      <c r="E27" s="47" t="s">
        <v>319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24" width="8.7109375" style="19" customWidth="1"/>
    <col min="25" max="16384" width="8.7109375" style="19"/>
  </cols>
  <sheetData>
    <row r="1" spans="1:20" ht="13.5" customHeight="1" thickBot="1">
      <c r="A1" s="19" t="s">
        <v>320</v>
      </c>
      <c r="F1" s="26">
        <v>0.5</v>
      </c>
      <c r="G1" s="19">
        <v>0.1</v>
      </c>
      <c r="M1" s="19" t="s">
        <v>321</v>
      </c>
      <c r="S1" s="19" t="s">
        <v>322</v>
      </c>
    </row>
    <row r="2" spans="1:20" ht="15.75" customHeight="1">
      <c r="A2" s="19" t="s">
        <v>323</v>
      </c>
      <c r="B2" s="19" t="s">
        <v>185</v>
      </c>
      <c r="C2" s="19" t="s">
        <v>324</v>
      </c>
      <c r="D2" s="19" t="s">
        <v>325</v>
      </c>
      <c r="E2" s="19" t="s">
        <v>170</v>
      </c>
      <c r="F2" s="19" t="s">
        <v>326</v>
      </c>
      <c r="G2" s="19" t="s">
        <v>327</v>
      </c>
      <c r="H2" s="27" t="s">
        <v>328</v>
      </c>
      <c r="J2" s="19" t="s">
        <v>329</v>
      </c>
      <c r="K2" s="19" t="s">
        <v>330</v>
      </c>
      <c r="M2" s="19" t="s">
        <v>331</v>
      </c>
      <c r="N2" s="19" t="s">
        <v>152</v>
      </c>
      <c r="O2" s="19">
        <v>1</v>
      </c>
      <c r="P2" s="19" t="s">
        <v>332</v>
      </c>
      <c r="S2" s="19" t="s">
        <v>333</v>
      </c>
      <c r="T2" s="19" t="s">
        <v>334</v>
      </c>
    </row>
    <row r="3" spans="1:20" ht="39" customHeight="1">
      <c r="A3" s="19" t="s">
        <v>335</v>
      </c>
      <c r="B3" s="19" t="s">
        <v>336</v>
      </c>
      <c r="C3" s="19" t="s">
        <v>152</v>
      </c>
      <c r="D3" s="19" t="s">
        <v>337</v>
      </c>
      <c r="E3" s="19" t="s">
        <v>338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339</v>
      </c>
      <c r="K3" s="27" t="s">
        <v>340</v>
      </c>
      <c r="M3" s="19" t="s">
        <v>341</v>
      </c>
      <c r="N3" s="19" t="s">
        <v>152</v>
      </c>
      <c r="O3" s="19">
        <v>1</v>
      </c>
      <c r="P3" s="19" t="s">
        <v>332</v>
      </c>
      <c r="S3" s="19" t="s">
        <v>342</v>
      </c>
      <c r="T3" s="28" t="s">
        <v>343</v>
      </c>
    </row>
    <row r="4" spans="1:20" ht="15.75" customHeight="1">
      <c r="A4" s="19" t="s">
        <v>344</v>
      </c>
      <c r="B4" s="19" t="s">
        <v>345</v>
      </c>
      <c r="C4" s="19" t="s">
        <v>345</v>
      </c>
      <c r="D4" s="19" t="s">
        <v>345</v>
      </c>
      <c r="E4" s="19" t="s">
        <v>345</v>
      </c>
      <c r="F4" s="19" t="s">
        <v>345</v>
      </c>
      <c r="G4" s="19" t="s">
        <v>345</v>
      </c>
      <c r="H4" s="27" t="s">
        <v>346</v>
      </c>
      <c r="M4" s="19" t="s">
        <v>347</v>
      </c>
      <c r="N4" s="19" t="s">
        <v>152</v>
      </c>
      <c r="O4" s="19">
        <v>1</v>
      </c>
      <c r="P4" s="19" t="s">
        <v>332</v>
      </c>
      <c r="S4" s="19" t="s">
        <v>348</v>
      </c>
    </row>
    <row r="5" spans="1:20" ht="15.75" customHeight="1">
      <c r="B5" s="19" t="s">
        <v>349</v>
      </c>
      <c r="C5" s="19" t="s">
        <v>349</v>
      </c>
      <c r="D5" s="19" t="s">
        <v>349</v>
      </c>
      <c r="E5" s="19" t="s">
        <v>349</v>
      </c>
      <c r="F5" s="19" t="s">
        <v>349</v>
      </c>
      <c r="G5" s="19" t="s">
        <v>349</v>
      </c>
      <c r="H5" s="27" t="s">
        <v>350</v>
      </c>
      <c r="M5" s="19" t="s">
        <v>351</v>
      </c>
      <c r="N5" s="19" t="s">
        <v>152</v>
      </c>
      <c r="O5" s="19">
        <v>1</v>
      </c>
      <c r="P5" s="19" t="s">
        <v>332</v>
      </c>
      <c r="S5" s="19" t="s">
        <v>352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353</v>
      </c>
      <c r="M6" s="19" t="s">
        <v>354</v>
      </c>
      <c r="N6" s="19" t="s">
        <v>152</v>
      </c>
      <c r="O6" s="19">
        <v>1</v>
      </c>
      <c r="P6" s="19" t="s">
        <v>355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356</v>
      </c>
      <c r="J7" s="19">
        <f>COLUMN(J1)</f>
        <v>10</v>
      </c>
      <c r="M7" s="19" t="s">
        <v>357</v>
      </c>
      <c r="N7" s="19" t="s">
        <v>152</v>
      </c>
      <c r="O7" s="19">
        <v>1</v>
      </c>
      <c r="P7" s="19" t="s">
        <v>355</v>
      </c>
      <c r="S7" s="19" t="s">
        <v>358</v>
      </c>
    </row>
    <row r="8" spans="1:20" ht="15.75" customHeight="1">
      <c r="B8" s="19" t="s">
        <v>359</v>
      </c>
      <c r="C8" s="19" t="s">
        <v>360</v>
      </c>
      <c r="D8" s="19" t="s">
        <v>361</v>
      </c>
      <c r="E8" s="19" t="s">
        <v>362</v>
      </c>
      <c r="F8" s="19" t="s">
        <v>363</v>
      </c>
      <c r="G8" s="19" t="s">
        <v>364</v>
      </c>
      <c r="H8" s="27" t="s">
        <v>365</v>
      </c>
      <c r="M8" s="19" t="s">
        <v>366</v>
      </c>
      <c r="N8" s="19" t="s">
        <v>152</v>
      </c>
      <c r="O8" s="19">
        <v>1</v>
      </c>
      <c r="P8" s="19" t="s">
        <v>332</v>
      </c>
      <c r="S8" s="19" t="e">
        <f>"    \caption{" &amp;PlatformName&amp; " " &amp; S3 &amp;".}"</f>
        <v>#REF!</v>
      </c>
    </row>
    <row r="9" spans="1:20" ht="15.75" customHeight="1">
      <c r="B9" s="19" t="s">
        <v>367</v>
      </c>
      <c r="C9" s="19" t="s">
        <v>368</v>
      </c>
      <c r="D9" s="19" t="s">
        <v>369</v>
      </c>
      <c r="E9" s="19" t="s">
        <v>370</v>
      </c>
      <c r="F9" s="19" t="s">
        <v>371</v>
      </c>
      <c r="G9" s="19" t="s">
        <v>372</v>
      </c>
      <c r="H9" s="27" t="s">
        <v>350</v>
      </c>
      <c r="M9" s="19" t="s">
        <v>373</v>
      </c>
      <c r="N9" s="19" t="s">
        <v>152</v>
      </c>
      <c r="O9" s="19">
        <v>1</v>
      </c>
      <c r="P9" s="19" t="s">
        <v>332</v>
      </c>
      <c r="S9" s="19" t="e">
        <f>"    \label{tabl:" &amp; PlatformName &amp;" "&amp;S3 &amp;"}"</f>
        <v>#REF!</v>
      </c>
    </row>
    <row r="10" spans="1:20" ht="16.5" customHeight="1">
      <c r="B10" s="85" t="s">
        <v>374</v>
      </c>
      <c r="C10" s="19" t="s">
        <v>375</v>
      </c>
      <c r="D10" s="19" t="s">
        <v>376</v>
      </c>
      <c r="E10" s="19" t="s">
        <v>377</v>
      </c>
      <c r="F10" s="19" t="s">
        <v>378</v>
      </c>
      <c r="G10" s="19" t="s">
        <v>378</v>
      </c>
      <c r="H10" s="27" t="s">
        <v>379</v>
      </c>
      <c r="M10" s="19" t="s">
        <v>380</v>
      </c>
      <c r="N10" s="19" t="s">
        <v>152</v>
      </c>
      <c r="O10" s="19">
        <v>1</v>
      </c>
      <c r="P10" s="19" t="s">
        <v>332</v>
      </c>
    </row>
    <row r="11" spans="1:20" ht="16.5" customHeight="1">
      <c r="B11" s="85" t="s">
        <v>381</v>
      </c>
      <c r="C11" s="85" t="s">
        <v>381</v>
      </c>
      <c r="D11" s="85" t="s">
        <v>381</v>
      </c>
      <c r="E11" s="85" t="s">
        <v>381</v>
      </c>
      <c r="F11" s="85" t="s">
        <v>381</v>
      </c>
      <c r="G11" s="85" t="s">
        <v>381</v>
      </c>
      <c r="H11" s="27" t="s">
        <v>382</v>
      </c>
      <c r="M11" s="19" t="s">
        <v>383</v>
      </c>
      <c r="N11" s="19" t="s">
        <v>152</v>
      </c>
      <c r="O11" s="19">
        <v>1</v>
      </c>
      <c r="P11" s="19" t="s">
        <v>332</v>
      </c>
    </row>
    <row r="12" spans="1:20" ht="15.75" customHeight="1">
      <c r="H12" s="27" t="s">
        <v>384</v>
      </c>
      <c r="M12" s="19" t="s">
        <v>385</v>
      </c>
      <c r="N12" s="19" t="s">
        <v>152</v>
      </c>
      <c r="O12" s="19">
        <v>1</v>
      </c>
      <c r="P12" s="19" t="s">
        <v>332</v>
      </c>
    </row>
    <row r="13" spans="1:20" ht="16.5" customHeight="1">
      <c r="C13" s="85"/>
      <c r="H13" s="27" t="s">
        <v>386</v>
      </c>
      <c r="M13" s="19" t="s">
        <v>387</v>
      </c>
      <c r="N13" s="19" t="s">
        <v>152</v>
      </c>
      <c r="O13" s="19">
        <v>1</v>
      </c>
      <c r="P13" s="19" t="s">
        <v>332</v>
      </c>
    </row>
    <row r="14" spans="1:20" ht="16.5" customHeight="1">
      <c r="C14" s="85"/>
      <c r="H14" s="27" t="e">
        <f>"\caption{Summary of " &amp;PlatformName &amp;" load combinations and coefficients.}"</f>
        <v>#REF!</v>
      </c>
      <c r="M14" s="19" t="s">
        <v>388</v>
      </c>
      <c r="N14" s="19" t="s">
        <v>152</v>
      </c>
      <c r="O14" s="19">
        <v>1</v>
      </c>
      <c r="P14" s="19" t="s">
        <v>332</v>
      </c>
      <c r="S14" s="28"/>
    </row>
    <row r="15" spans="1:20" ht="16.5" customHeight="1">
      <c r="C15" s="85"/>
      <c r="H15" s="27" t="e">
        <f>"\label{tabl:"&amp;PlatformName&amp;" Load combinations}"</f>
        <v>#REF!</v>
      </c>
      <c r="M15" s="19" t="s">
        <v>389</v>
      </c>
      <c r="N15" s="19" t="s">
        <v>152</v>
      </c>
      <c r="O15" s="19">
        <v>1</v>
      </c>
      <c r="P15" s="19" t="s">
        <v>332</v>
      </c>
    </row>
    <row r="16" spans="1:20" ht="16.5" customHeight="1">
      <c r="C16" s="85"/>
      <c r="H16" s="27" t="s">
        <v>390</v>
      </c>
      <c r="M16" s="19" t="s">
        <v>391</v>
      </c>
      <c r="N16" s="19" t="s">
        <v>152</v>
      </c>
      <c r="O16" s="19">
        <v>1</v>
      </c>
      <c r="P16" s="19" t="s">
        <v>332</v>
      </c>
    </row>
    <row r="17" spans="3:16" ht="16.5" customHeight="1">
      <c r="C17" s="85"/>
      <c r="M17" s="19" t="s">
        <v>392</v>
      </c>
      <c r="N17" s="19" t="s">
        <v>152</v>
      </c>
      <c r="O17" s="19">
        <v>1</v>
      </c>
      <c r="P17" s="19" t="s">
        <v>332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29" width="11.5703125" style="27" customWidth="1"/>
    <col min="30" max="16384" width="11.5703125" style="27"/>
  </cols>
  <sheetData>
    <row r="1" spans="1:25">
      <c r="A1" s="30" t="s">
        <v>393</v>
      </c>
      <c r="B1" s="31" t="s">
        <v>394</v>
      </c>
      <c r="C1" s="31" t="s">
        <v>189</v>
      </c>
      <c r="D1" s="32" t="s">
        <v>395</v>
      </c>
      <c r="E1" s="31" t="s">
        <v>396</v>
      </c>
      <c r="F1" s="31" t="s">
        <v>395</v>
      </c>
      <c r="G1" s="31" t="s">
        <v>396</v>
      </c>
      <c r="H1" s="31" t="s">
        <v>395</v>
      </c>
      <c r="I1" s="31" t="s">
        <v>396</v>
      </c>
      <c r="J1" s="31" t="s">
        <v>395</v>
      </c>
      <c r="K1" s="31" t="s">
        <v>396</v>
      </c>
      <c r="L1" s="31" t="s">
        <v>395</v>
      </c>
      <c r="M1" s="31" t="s">
        <v>396</v>
      </c>
      <c r="N1" s="31" t="s">
        <v>395</v>
      </c>
      <c r="O1" s="31" t="s">
        <v>396</v>
      </c>
      <c r="P1" s="31" t="s">
        <v>395</v>
      </c>
      <c r="Q1" s="31" t="s">
        <v>396</v>
      </c>
      <c r="R1" s="31" t="s">
        <v>395</v>
      </c>
      <c r="S1" s="31" t="s">
        <v>396</v>
      </c>
      <c r="T1" s="31" t="s">
        <v>395</v>
      </c>
      <c r="U1" s="31" t="s">
        <v>396</v>
      </c>
      <c r="V1" s="31" t="s">
        <v>395</v>
      </c>
      <c r="W1" s="31" t="s">
        <v>396</v>
      </c>
      <c r="X1" s="60" t="s">
        <v>397</v>
      </c>
      <c r="Y1" s="31" t="s">
        <v>398</v>
      </c>
    </row>
    <row r="2" spans="1:25">
      <c r="A2" s="125">
        <v>1000</v>
      </c>
      <c r="B2" s="126" t="s">
        <v>399</v>
      </c>
      <c r="C2" s="127" t="s">
        <v>192</v>
      </c>
      <c r="D2" s="125">
        <v>1</v>
      </c>
      <c r="E2" s="128">
        <v>1</v>
      </c>
      <c r="F2" s="128">
        <v>3</v>
      </c>
      <c r="G2" s="128">
        <v>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Y2" s="129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7">
        <v>1001</v>
      </c>
      <c r="B3" s="130" t="s">
        <v>400</v>
      </c>
      <c r="C3" s="127" t="s">
        <v>192</v>
      </c>
      <c r="D3" s="127">
        <v>2</v>
      </c>
      <c r="E3" s="128">
        <v>1</v>
      </c>
      <c r="F3" s="128">
        <v>3</v>
      </c>
      <c r="G3" s="128">
        <v>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Y3" s="129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7">
        <v>2000</v>
      </c>
      <c r="B4" s="130" t="s">
        <v>401</v>
      </c>
      <c r="C4" s="127" t="s">
        <v>192</v>
      </c>
      <c r="D4" s="127">
        <v>2</v>
      </c>
      <c r="E4" s="128">
        <v>1.3</v>
      </c>
      <c r="F4" s="128">
        <v>3</v>
      </c>
      <c r="G4" s="128">
        <v>1.3</v>
      </c>
      <c r="H4" s="128">
        <v>4</v>
      </c>
      <c r="I4" s="128">
        <v>1.3</v>
      </c>
      <c r="J4" s="128">
        <v>5</v>
      </c>
      <c r="K4" s="128">
        <v>1.3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Y4" s="12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7">
        <v>2001</v>
      </c>
      <c r="B5" s="130" t="s">
        <v>402</v>
      </c>
      <c r="C5" s="127" t="s">
        <v>192</v>
      </c>
      <c r="D5" s="127">
        <v>2</v>
      </c>
      <c r="E5" s="128">
        <v>1.3</v>
      </c>
      <c r="F5" s="128">
        <v>3</v>
      </c>
      <c r="G5" s="128">
        <v>1.3</v>
      </c>
      <c r="H5" s="128">
        <v>4</v>
      </c>
      <c r="I5" s="128">
        <v>1.3</v>
      </c>
      <c r="J5" s="128">
        <v>6</v>
      </c>
      <c r="K5" s="128">
        <v>1.3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Y5" s="12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7">
        <v>2002</v>
      </c>
      <c r="B6" s="130" t="s">
        <v>403</v>
      </c>
      <c r="C6" s="127" t="s">
        <v>192</v>
      </c>
      <c r="D6" s="127">
        <v>2</v>
      </c>
      <c r="E6" s="128">
        <v>1.3</v>
      </c>
      <c r="F6" s="128">
        <v>3</v>
      </c>
      <c r="G6" s="128">
        <v>1.3</v>
      </c>
      <c r="H6" s="128">
        <v>4</v>
      </c>
      <c r="I6" s="128">
        <v>1.3</v>
      </c>
      <c r="J6" s="128">
        <v>7</v>
      </c>
      <c r="K6" s="128">
        <v>1.3</v>
      </c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Y6" s="12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7">
        <v>2100</v>
      </c>
      <c r="B7" s="130" t="s">
        <v>404</v>
      </c>
      <c r="C7" s="127" t="s">
        <v>192</v>
      </c>
      <c r="D7" s="127">
        <v>1</v>
      </c>
      <c r="E7" s="128">
        <v>1</v>
      </c>
      <c r="F7" s="128">
        <v>3</v>
      </c>
      <c r="G7" s="128">
        <v>1</v>
      </c>
      <c r="H7" s="128">
        <v>4</v>
      </c>
      <c r="I7" s="128">
        <v>1</v>
      </c>
      <c r="J7" s="128">
        <v>8</v>
      </c>
      <c r="K7" s="128">
        <v>1.3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Y7" s="12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7">
        <v>2101</v>
      </c>
      <c r="B8" s="130" t="s">
        <v>405</v>
      </c>
      <c r="C8" s="127" t="s">
        <v>192</v>
      </c>
      <c r="D8" s="127">
        <v>1</v>
      </c>
      <c r="E8" s="128">
        <v>1</v>
      </c>
      <c r="F8" s="128">
        <v>3</v>
      </c>
      <c r="G8" s="128">
        <v>1</v>
      </c>
      <c r="H8" s="128">
        <v>4</v>
      </c>
      <c r="I8" s="128">
        <v>1</v>
      </c>
      <c r="J8" s="128">
        <v>9</v>
      </c>
      <c r="K8" s="128">
        <v>1.3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Y8" s="12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7">
        <v>2102</v>
      </c>
      <c r="B9" s="130" t="s">
        <v>406</v>
      </c>
      <c r="C9" s="127" t="s">
        <v>192</v>
      </c>
      <c r="D9" s="127">
        <v>1</v>
      </c>
      <c r="E9" s="128">
        <v>1</v>
      </c>
      <c r="F9" s="128">
        <v>3</v>
      </c>
      <c r="G9" s="128">
        <v>1</v>
      </c>
      <c r="H9" s="128">
        <v>4</v>
      </c>
      <c r="I9" s="128">
        <v>1</v>
      </c>
      <c r="J9" s="128">
        <v>10</v>
      </c>
      <c r="K9" s="128">
        <v>1.3</v>
      </c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Y9" s="12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7">
        <v>2103</v>
      </c>
      <c r="B10" s="130" t="s">
        <v>407</v>
      </c>
      <c r="C10" s="127" t="s">
        <v>192</v>
      </c>
      <c r="D10" s="127">
        <v>1</v>
      </c>
      <c r="E10" s="128">
        <v>1</v>
      </c>
      <c r="F10" s="128">
        <v>3</v>
      </c>
      <c r="G10" s="128">
        <v>1</v>
      </c>
      <c r="H10" s="128">
        <v>4</v>
      </c>
      <c r="I10" s="128">
        <v>1</v>
      </c>
      <c r="J10" s="128">
        <v>11</v>
      </c>
      <c r="K10" s="128">
        <v>1.3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Y10" s="12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7">
        <v>2104</v>
      </c>
      <c r="B11" s="130" t="s">
        <v>408</v>
      </c>
      <c r="C11" s="127" t="s">
        <v>192</v>
      </c>
      <c r="D11" s="127">
        <v>1</v>
      </c>
      <c r="E11" s="128">
        <v>1</v>
      </c>
      <c r="F11" s="128">
        <v>3</v>
      </c>
      <c r="G11" s="128">
        <v>1</v>
      </c>
      <c r="H11" s="128">
        <v>4</v>
      </c>
      <c r="I11" s="128">
        <v>1</v>
      </c>
      <c r="J11" s="128">
        <v>12</v>
      </c>
      <c r="K11" s="128">
        <v>1.3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Y11" s="12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7">
        <v>2105</v>
      </c>
      <c r="B12" s="130" t="s">
        <v>409</v>
      </c>
      <c r="C12" s="127" t="s">
        <v>192</v>
      </c>
      <c r="D12" s="127">
        <v>1</v>
      </c>
      <c r="E12" s="128">
        <v>1</v>
      </c>
      <c r="F12" s="128">
        <v>3</v>
      </c>
      <c r="G12" s="128">
        <v>1</v>
      </c>
      <c r="H12" s="128">
        <v>4</v>
      </c>
      <c r="I12" s="128">
        <v>1</v>
      </c>
      <c r="J12" s="128">
        <v>13</v>
      </c>
      <c r="K12" s="128">
        <v>1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Y12" s="12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7">
        <v>2106</v>
      </c>
      <c r="B13" s="130" t="s">
        <v>410</v>
      </c>
      <c r="C13" s="127" t="s">
        <v>192</v>
      </c>
      <c r="D13" s="127">
        <v>1</v>
      </c>
      <c r="E13" s="128">
        <v>1</v>
      </c>
      <c r="F13" s="128">
        <v>3</v>
      </c>
      <c r="G13" s="128">
        <v>1</v>
      </c>
      <c r="H13" s="128">
        <v>4</v>
      </c>
      <c r="I13" s="128">
        <v>1</v>
      </c>
      <c r="J13" s="128">
        <v>14</v>
      </c>
      <c r="K13" s="128">
        <v>1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Y13" s="12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7">
        <v>2107</v>
      </c>
      <c r="B14" s="130" t="s">
        <v>411</v>
      </c>
      <c r="C14" s="127" t="s">
        <v>192</v>
      </c>
      <c r="D14" s="127">
        <v>1</v>
      </c>
      <c r="E14" s="128">
        <v>1</v>
      </c>
      <c r="F14" s="128">
        <v>3</v>
      </c>
      <c r="G14" s="128">
        <v>1</v>
      </c>
      <c r="H14" s="128">
        <v>4</v>
      </c>
      <c r="I14" s="128">
        <v>1</v>
      </c>
      <c r="J14" s="128">
        <v>15</v>
      </c>
      <c r="K14" s="128">
        <v>1</v>
      </c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Y14" s="12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7">
        <v>2108</v>
      </c>
      <c r="B15" s="130" t="s">
        <v>412</v>
      </c>
      <c r="C15" s="127" t="s">
        <v>192</v>
      </c>
      <c r="D15" s="127">
        <v>1</v>
      </c>
      <c r="E15" s="128">
        <v>1</v>
      </c>
      <c r="F15" s="128">
        <v>3</v>
      </c>
      <c r="G15" s="128">
        <v>1</v>
      </c>
      <c r="H15" s="128">
        <v>4</v>
      </c>
      <c r="I15" s="128">
        <v>1</v>
      </c>
      <c r="J15" s="128">
        <v>16</v>
      </c>
      <c r="K15" s="128">
        <v>1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Y15" s="12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7">
        <v>2109</v>
      </c>
      <c r="B16" s="130" t="s">
        <v>413</v>
      </c>
      <c r="C16" s="127" t="s">
        <v>192</v>
      </c>
      <c r="D16" s="127">
        <v>1</v>
      </c>
      <c r="E16" s="128">
        <v>1</v>
      </c>
      <c r="F16" s="128">
        <v>3</v>
      </c>
      <c r="G16" s="128">
        <v>1</v>
      </c>
      <c r="H16" s="128">
        <v>4</v>
      </c>
      <c r="I16" s="128">
        <v>1</v>
      </c>
      <c r="J16" s="128">
        <v>17</v>
      </c>
      <c r="K16" s="128">
        <v>1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Y16" s="12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7">
        <v>3001</v>
      </c>
      <c r="B17" s="130" t="s">
        <v>414</v>
      </c>
      <c r="C17" s="127" t="s">
        <v>233</v>
      </c>
      <c r="D17" s="127">
        <v>1</v>
      </c>
      <c r="E17" s="128">
        <v>1</v>
      </c>
      <c r="F17" s="128">
        <v>3</v>
      </c>
      <c r="G17" s="128">
        <v>1</v>
      </c>
      <c r="H17" s="128">
        <v>4</v>
      </c>
      <c r="I17" s="128">
        <v>1</v>
      </c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Y17" s="12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7">
        <v>3002</v>
      </c>
      <c r="B18" s="130" t="s">
        <v>415</v>
      </c>
      <c r="C18" s="127" t="s">
        <v>233</v>
      </c>
      <c r="D18" s="127">
        <v>2</v>
      </c>
      <c r="E18" s="128">
        <v>1</v>
      </c>
      <c r="F18" s="128">
        <v>3</v>
      </c>
      <c r="G18" s="128">
        <v>1</v>
      </c>
      <c r="H18" s="128">
        <v>4</v>
      </c>
      <c r="I18" s="128">
        <v>1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Y18" s="12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7">
        <v>3004</v>
      </c>
      <c r="B19" s="130" t="s">
        <v>416</v>
      </c>
      <c r="C19" s="127" t="s">
        <v>233</v>
      </c>
      <c r="D19" s="127">
        <v>2</v>
      </c>
      <c r="E19" s="128">
        <v>1</v>
      </c>
      <c r="F19" s="128">
        <v>3</v>
      </c>
      <c r="G19" s="128">
        <v>1</v>
      </c>
      <c r="H19" s="128">
        <v>4</v>
      </c>
      <c r="I19" s="128">
        <v>1</v>
      </c>
      <c r="J19" s="128">
        <v>5</v>
      </c>
      <c r="K19" s="128">
        <v>0.8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Y19" s="12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7">
        <v>3005</v>
      </c>
      <c r="B20" s="130" t="s">
        <v>417</v>
      </c>
      <c r="C20" s="127" t="s">
        <v>233</v>
      </c>
      <c r="D20" s="127">
        <v>2</v>
      </c>
      <c r="E20" s="128">
        <v>1</v>
      </c>
      <c r="F20" s="128">
        <v>3</v>
      </c>
      <c r="G20" s="128">
        <v>1</v>
      </c>
      <c r="H20" s="128">
        <v>4</v>
      </c>
      <c r="I20" s="128">
        <v>1</v>
      </c>
      <c r="J20" s="128">
        <v>6</v>
      </c>
      <c r="K20" s="128">
        <v>0.8</v>
      </c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Y20" s="12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7">
        <v>3006</v>
      </c>
      <c r="B21" s="130" t="s">
        <v>418</v>
      </c>
      <c r="C21" s="127" t="s">
        <v>233</v>
      </c>
      <c r="D21" s="127">
        <v>2</v>
      </c>
      <c r="E21" s="128">
        <v>1</v>
      </c>
      <c r="F21" s="128">
        <v>3</v>
      </c>
      <c r="G21" s="128">
        <v>1</v>
      </c>
      <c r="H21" s="128">
        <v>4</v>
      </c>
      <c r="I21" s="128">
        <v>1</v>
      </c>
      <c r="J21" s="128">
        <v>7</v>
      </c>
      <c r="K21" s="128">
        <v>0.8</v>
      </c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Y21" s="12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7"/>
      <c r="B22" s="130"/>
      <c r="C22" s="127"/>
      <c r="D22" s="12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Y2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7"/>
      <c r="B23" s="130"/>
      <c r="C23" s="127"/>
      <c r="D23" s="127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Y2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7"/>
      <c r="B24" s="130"/>
      <c r="C24" s="127"/>
      <c r="D24" s="127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Y24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7"/>
      <c r="B25" s="130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Y25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7"/>
      <c r="B26" s="130"/>
      <c r="C26" s="127"/>
      <c r="D26" s="127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Y26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7"/>
      <c r="B27" s="130"/>
      <c r="C27" s="127"/>
      <c r="D27" s="127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Y27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7"/>
      <c r="B28" s="130"/>
      <c r="C28" s="127"/>
      <c r="D28" s="127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Y28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7"/>
      <c r="B29" s="130"/>
      <c r="C29" s="127"/>
      <c r="D29" s="12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Y29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7"/>
      <c r="B30" s="130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Y30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7"/>
      <c r="B31" s="130"/>
      <c r="C31" s="127"/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Y31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7"/>
      <c r="B32" s="130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Y3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7"/>
      <c r="B33" s="130"/>
      <c r="C33" s="127"/>
      <c r="D33" s="127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Y3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7"/>
      <c r="B34" s="130"/>
      <c r="C34" s="127"/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Y34" s="129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7"/>
      <c r="B35" s="130"/>
      <c r="C35" s="127"/>
      <c r="D35" s="127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Y3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7"/>
      <c r="B36" s="130"/>
      <c r="C36" s="127"/>
      <c r="D36" s="127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Y3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7"/>
      <c r="B37" s="130"/>
      <c r="C37" s="127"/>
      <c r="D37" s="127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7"/>
      <c r="B38" s="130"/>
      <c r="C38" s="127"/>
      <c r="D38" s="127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Y3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7"/>
      <c r="B39" s="130"/>
      <c r="C39" s="127"/>
      <c r="D39" s="127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Y3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7"/>
      <c r="B40" s="130"/>
      <c r="C40" s="127"/>
      <c r="D40" s="127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Y4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7"/>
      <c r="B41" s="130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Y4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7"/>
      <c r="B42" s="130"/>
      <c r="C42" s="127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Y4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7"/>
      <c r="B43" s="130"/>
      <c r="C43" s="127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Y4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7"/>
      <c r="B44" s="130"/>
      <c r="C44" s="127"/>
      <c r="D44" s="127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Y4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7"/>
      <c r="B45" s="130"/>
      <c r="C45" s="127"/>
      <c r="D45" s="127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Y4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7"/>
      <c r="B46" s="130"/>
      <c r="C46" s="127"/>
      <c r="D46" s="127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Y4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7"/>
      <c r="B47" s="130"/>
      <c r="C47" s="127"/>
      <c r="D47" s="127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Y4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7"/>
      <c r="B48" s="130"/>
      <c r="C48" s="127"/>
      <c r="D48" s="127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Y4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7"/>
      <c r="B49" s="130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Y4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7"/>
      <c r="B50" s="130"/>
      <c r="C50" s="127"/>
      <c r="D50" s="127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Y5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7"/>
      <c r="B51" s="130"/>
      <c r="C51" s="127"/>
      <c r="D51" s="127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Y5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7"/>
      <c r="B52" s="130"/>
      <c r="C52" s="127"/>
      <c r="D52" s="127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Y5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7"/>
      <c r="B53" s="130"/>
      <c r="C53" s="127"/>
      <c r="D53" s="127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Y5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7"/>
      <c r="B54" s="130"/>
      <c r="C54" s="127"/>
      <c r="D54" s="127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Y5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7"/>
      <c r="B55" s="130"/>
      <c r="C55" s="127"/>
      <c r="D55" s="127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Y5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7"/>
      <c r="B56" s="130"/>
      <c r="C56" s="127"/>
      <c r="D56" s="127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Y5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7"/>
      <c r="B57" s="130"/>
      <c r="C57" s="127"/>
      <c r="D57" s="127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Y5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7"/>
      <c r="B58" s="130"/>
      <c r="C58" s="127"/>
      <c r="D58" s="127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Y5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7"/>
      <c r="B59" s="130"/>
      <c r="C59" s="127"/>
      <c r="D59" s="127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Y5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7"/>
      <c r="B60" s="130"/>
      <c r="C60" s="127"/>
      <c r="D60" s="127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Y6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7"/>
      <c r="B61" s="130"/>
      <c r="C61" s="127"/>
      <c r="D61" s="127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Y6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7"/>
      <c r="B62" s="130"/>
      <c r="C62" s="127"/>
      <c r="D62" s="127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Y6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7"/>
      <c r="B63" s="130"/>
      <c r="C63" s="127"/>
      <c r="D63" s="127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Y6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7"/>
      <c r="B64" s="130"/>
      <c r="C64" s="127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Y6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7"/>
      <c r="B65" s="130"/>
      <c r="C65" s="127"/>
      <c r="D65" s="127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Y6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7"/>
      <c r="B66" s="130"/>
      <c r="C66" s="127"/>
      <c r="D66" s="127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Y66" s="129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7"/>
      <c r="B67" s="130"/>
      <c r="C67" s="127"/>
      <c r="D67" s="127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Y6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7"/>
      <c r="B68" s="130"/>
      <c r="C68" s="127"/>
      <c r="D68" s="127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Y6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7"/>
      <c r="B69" s="130"/>
      <c r="C69" s="127"/>
      <c r="D69" s="127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Y6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7"/>
      <c r="B70" s="130"/>
      <c r="C70" s="127"/>
      <c r="D70" s="127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Y7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7"/>
      <c r="B71" s="130"/>
      <c r="C71" s="127"/>
      <c r="D71" s="127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Y7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7"/>
      <c r="B72" s="130"/>
      <c r="C72" s="131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Y7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7"/>
      <c r="B73" s="130"/>
      <c r="C73" s="132"/>
      <c r="D73" s="133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Y7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7"/>
      <c r="B74" s="130"/>
      <c r="C74" s="132"/>
      <c r="D74" s="133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Y7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7"/>
      <c r="B75" s="130"/>
      <c r="C75" s="132"/>
      <c r="D75" s="133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Y7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7"/>
      <c r="B76" s="130"/>
      <c r="C76" s="132"/>
      <c r="D76" s="133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Y7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7"/>
      <c r="B77" s="130"/>
      <c r="C77" s="132"/>
      <c r="D77" s="133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Y7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7"/>
      <c r="B78" s="130"/>
      <c r="C78" s="132"/>
      <c r="D78" s="133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Y7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7"/>
      <c r="B79" s="130"/>
      <c r="C79" s="132"/>
      <c r="D79" s="133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Y7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3"/>
      <c r="B80" s="134"/>
      <c r="C80" s="128"/>
      <c r="D80" s="133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Y8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3"/>
      <c r="B81" s="134"/>
      <c r="C81" s="128"/>
      <c r="D81" s="133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Y8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3"/>
      <c r="B82" s="134"/>
      <c r="C82" s="128"/>
      <c r="D82" s="133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Y8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3"/>
      <c r="B83" s="134"/>
      <c r="C83" s="128"/>
      <c r="D83" s="133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Y8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4"/>
      <c r="C84" s="128"/>
      <c r="D84" s="133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Y8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4"/>
      <c r="C85" s="128"/>
      <c r="D85" s="133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Y8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4"/>
      <c r="C86" s="128"/>
      <c r="D86" s="133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Y8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4"/>
      <c r="C87" s="128"/>
      <c r="D87" s="133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Y8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4"/>
      <c r="C88" s="128"/>
      <c r="D88" s="133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Y8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4"/>
      <c r="C89" s="128"/>
      <c r="D89" s="133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Y8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4"/>
      <c r="C90" s="128"/>
      <c r="D90" s="133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Y9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4"/>
      <c r="C91" s="128"/>
      <c r="D91" s="133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Y9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4"/>
      <c r="C92" s="128"/>
      <c r="D92" s="133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Y9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4"/>
      <c r="C93" s="128"/>
      <c r="D93" s="133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Y9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4"/>
      <c r="C94" s="128"/>
      <c r="D94" s="133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Y9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4"/>
      <c r="C95" s="128"/>
      <c r="D95" s="133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Y9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4"/>
      <c r="C96" s="128"/>
      <c r="D96" s="133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Y9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4"/>
      <c r="C97" s="128"/>
      <c r="D97" s="133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Y9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4"/>
      <c r="C98" s="128"/>
      <c r="D98" s="133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Y98" s="129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4"/>
      <c r="C99" s="128"/>
      <c r="D99" s="133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Y9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4"/>
      <c r="C100" s="128"/>
      <c r="D100" s="133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Y10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4"/>
      <c r="C101" s="128"/>
      <c r="D101" s="133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Y10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4"/>
      <c r="C102" s="128"/>
      <c r="D102" s="133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Y10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4"/>
      <c r="C103" s="128"/>
      <c r="D103" s="133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Y10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4"/>
      <c r="C104" s="128"/>
      <c r="D104" s="133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Y10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4"/>
      <c r="C105" s="128"/>
      <c r="D105" s="133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Y10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4"/>
      <c r="C106" s="128"/>
      <c r="D106" s="133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Y10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4"/>
      <c r="C107" s="128"/>
      <c r="D107" s="133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Y10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4"/>
      <c r="C108" s="128"/>
      <c r="D108" s="133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Y10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4"/>
      <c r="C109" s="128"/>
      <c r="D109" s="133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Y10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4"/>
      <c r="C110" s="128"/>
      <c r="D110" s="133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Y11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4"/>
      <c r="C111" s="128"/>
      <c r="D111" s="13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Y11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4"/>
      <c r="C112" s="128"/>
      <c r="D112" s="13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Y11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4"/>
      <c r="C113" s="128"/>
      <c r="D113" s="133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Y11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4"/>
      <c r="C114" s="128"/>
      <c r="D114" s="133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Y11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4"/>
      <c r="C115" s="128"/>
      <c r="D115" s="133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Y11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4"/>
      <c r="C116" s="128"/>
      <c r="D116" s="133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Y11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4"/>
      <c r="C117" s="128"/>
      <c r="D117" s="133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Y11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4"/>
      <c r="C118" s="128"/>
      <c r="D118" s="133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Y11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4"/>
      <c r="C119" s="128"/>
      <c r="D119" s="133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Y11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4"/>
      <c r="C120" s="128"/>
      <c r="D120" s="13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Y12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4"/>
      <c r="C121" s="128"/>
      <c r="D121" s="133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Y12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4"/>
      <c r="C122" s="128"/>
      <c r="D122" s="133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Y12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4"/>
      <c r="C123" s="128"/>
      <c r="D123" s="133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Y12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4"/>
      <c r="C124" s="128"/>
      <c r="D124" s="133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Y12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4"/>
      <c r="C125" s="128"/>
      <c r="D125" s="133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Y12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4"/>
      <c r="C126" s="128"/>
      <c r="D126" s="133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Y12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4"/>
      <c r="C127" s="128"/>
      <c r="D127" s="133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Y12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4"/>
      <c r="C128" s="128"/>
      <c r="D128" s="133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Y12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4"/>
      <c r="C129" s="128"/>
      <c r="D129" s="133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Y12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4"/>
      <c r="C130" s="128"/>
      <c r="D130" s="133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Y130" s="129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4"/>
      <c r="C131" s="128"/>
      <c r="D131" s="133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Y13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4"/>
      <c r="C132" s="128"/>
      <c r="D132" s="133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Y13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4"/>
      <c r="C133" s="128"/>
      <c r="D133" s="133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Y13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4"/>
      <c r="C134" s="128"/>
      <c r="D134" s="133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Y13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4"/>
      <c r="C135" s="128"/>
      <c r="D135" s="133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Y13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4"/>
      <c r="C136" s="128"/>
      <c r="D136" s="133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Y13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4"/>
      <c r="C137" s="128"/>
      <c r="D137" s="133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Y13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4"/>
      <c r="C138" s="128"/>
      <c r="D138" s="133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Y13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4"/>
      <c r="C139" s="128"/>
      <c r="D139" s="133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Y139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4"/>
      <c r="C140" s="128"/>
      <c r="D140" s="133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Y140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4"/>
      <c r="C141" s="128"/>
      <c r="D141" s="133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Y14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4"/>
      <c r="C142" s="128"/>
      <c r="D142" s="133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Y14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4"/>
      <c r="C143" s="128"/>
      <c r="D143" s="133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Y14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4"/>
      <c r="C144" s="128"/>
      <c r="D144" s="133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Y14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4"/>
      <c r="C145" s="128"/>
      <c r="D145" s="133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Y14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4"/>
      <c r="C146" s="128"/>
      <c r="D146" s="133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Y14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4"/>
      <c r="C147" s="128"/>
      <c r="D147" s="133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Y14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4"/>
      <c r="C148" s="128"/>
      <c r="D148" s="133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Y14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2024-08-12T15:55:44Z</dcterms:modified>
</cp:coreProperties>
</file>