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7" documentId="11_63C044A934FA1E3C64BD361040959C1020566A08" xr6:coauthVersionLast="47" xr6:coauthVersionMax="47" xr10:uidLastSave="{B21B98A5-3CC4-44E5-92B7-26C9749CD1C3}"/>
  <bookViews>
    <workbookView xWindow="38280" yWindow="-1590" windowWidth="38640" windowHeight="21120" tabRatio="858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Screen capture" sheetId="4" r:id="rId4"/>
    <sheet name="LaTeX code" sheetId="5" state="hidden" r:id="rId5"/>
    <sheet name="LaTeX load combs apndx" sheetId="6" state="hidden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6" l="1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H15" i="5"/>
  <c r="H14" i="5"/>
  <c r="S9" i="5"/>
  <c r="S8" i="5"/>
  <c r="J7" i="5"/>
  <c r="E7" i="5"/>
  <c r="D7" i="5"/>
  <c r="C7" i="5"/>
  <c r="B7" i="5"/>
  <c r="S6" i="5"/>
  <c r="E6" i="5"/>
  <c r="D6" i="5"/>
  <c r="C6" i="5"/>
  <c r="B6" i="5"/>
  <c r="H3" i="5"/>
  <c r="G3" i="5"/>
  <c r="G7" i="5" s="1"/>
  <c r="F3" i="5"/>
  <c r="F6" i="5" s="1"/>
  <c r="N9" i="4"/>
  <c r="B9" i="4"/>
  <c r="B8" i="4"/>
  <c r="B7" i="4"/>
  <c r="B6" i="4"/>
  <c r="B5" i="4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6" i="5" l="1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F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3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<sst xmlns="http://schemas.openxmlformats.org/spreadsheetml/2006/main" count="1246" uniqueCount="419">
  <si>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</si>
  <si>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</si>
  <si>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</si>
  <si>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</si>
  <si>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</si>
  <si>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</si>
  <si>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Non-linear 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</si>
  <si>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</si>
  <si>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</si>
  <si>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</si>
  <si>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</si>
  <si>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</si>
  <si>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</si>
  <si>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</si>
  <si>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</si>
  <si>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</si>
  <si>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</si>
  <si>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</si>
  <si>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</si>
  <si>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</si>
  <si>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Selfweight</t>
  </si>
  <si>
    <t>accidental</t>
  </si>
  <si>
    <t xml:space="preserve">I_CN_ACCIDENTAL  </t>
  </si>
  <si>
    <t>Cable dead load</t>
  </si>
  <si>
    <t>seismic</t>
  </si>
  <si>
    <t xml:space="preserve">I_CN_SEISMIC     </t>
  </si>
  <si>
    <t>Anode pallets</t>
  </si>
  <si>
    <t>Deployed anodes</t>
  </si>
  <si>
    <t>static linear</t>
  </si>
  <si>
    <t>HV cable support structure</t>
  </si>
  <si>
    <t>buckling</t>
  </si>
  <si>
    <t>Distributed live load A</t>
  </si>
  <si>
    <t>auxillary linear</t>
  </si>
  <si>
    <t>Distributed live load B</t>
  </si>
  <si>
    <t>Distributed live load A+B</t>
  </si>
  <si>
    <t>static non-linear</t>
  </si>
  <si>
    <t>Live point load pos 3</t>
  </si>
  <si>
    <t>Live point load pos 4</t>
  </si>
  <si>
    <t>Cable lashing point x</t>
  </si>
  <si>
    <t>Cable lashing point 45-</t>
  </si>
  <si>
    <t>Cable lashing point 45+</t>
  </si>
  <si>
    <t>Snagging load 1 x-</t>
  </si>
  <si>
    <t>Snagging load 1 45-</t>
  </si>
  <si>
    <t>Snagging load 1 y+</t>
  </si>
  <si>
    <t>Snagging load 1 45+</t>
  </si>
  <si>
    <t>Snagging load 1 x+</t>
  </si>
  <si>
    <t>Snagging load 2 x-</t>
  </si>
  <si>
    <t>Snagging load 2 45-</t>
  </si>
  <si>
    <t>Snagging load 2 y+</t>
  </si>
  <si>
    <t>Snagging load 2 45+</t>
  </si>
  <si>
    <t>Snagging load 2 x+</t>
  </si>
  <si>
    <t>Dogleg HOP fall z</t>
  </si>
  <si>
    <t>Dogleg HOP fall x</t>
  </si>
  <si>
    <t>Dogleg HOP fall y</t>
  </si>
  <si>
    <t>Transport z- objects</t>
  </si>
  <si>
    <t>Transport z- lifting cage</t>
  </si>
  <si>
    <t>Transport z- misc storage</t>
  </si>
  <si>
    <t>Transport z- pins and jacks</t>
  </si>
  <si>
    <t>Transport z- anode boxes</t>
  </si>
  <si>
    <t>Transport z- jacks pins plugs</t>
  </si>
  <si>
    <t>Transport z- hang offs</t>
  </si>
  <si>
    <t>Transport z- jibflex top</t>
  </si>
  <si>
    <t>Transport z- jibflex bot</t>
  </si>
  <si>
    <t>Transport z- tensioner tool</t>
  </si>
  <si>
    <t>Transport z- tensioner power pack</t>
  </si>
  <si>
    <t>Transport x+ objects</t>
  </si>
  <si>
    <t>Transport x+ lifting cage</t>
  </si>
  <si>
    <t>Transport x+ misc storage</t>
  </si>
  <si>
    <t>Transport x+ pins and jacks</t>
  </si>
  <si>
    <t>Transport x+ anode boxes</t>
  </si>
  <si>
    <t>Transport x+ jacks pins plugs</t>
  </si>
  <si>
    <t>Transport x+ hang offs</t>
  </si>
  <si>
    <t>Transport x+ jibflex top</t>
  </si>
  <si>
    <t>Transport x+ jibflex bot</t>
  </si>
  <si>
    <t>Transport x+ tensioner tool</t>
  </si>
  <si>
    <t>Transport x+ tensioner power pack</t>
  </si>
  <si>
    <t>Transport x- objects</t>
  </si>
  <si>
    <t>Transport x- lifting cage</t>
  </si>
  <si>
    <t>Transport x- misc storage</t>
  </si>
  <si>
    <t>Transport x- pins and jacks</t>
  </si>
  <si>
    <t>Transport x- anode boxes</t>
  </si>
  <si>
    <t>Transport x- jacks pins plugs</t>
  </si>
  <si>
    <t>Transport x- hang offs</t>
  </si>
  <si>
    <t>Transport x- jibflex top</t>
  </si>
  <si>
    <t>Transport x- jibflex bot</t>
  </si>
  <si>
    <t>Transport x- tensioner tool</t>
  </si>
  <si>
    <t>Transport x- tensioner power pack</t>
  </si>
  <si>
    <t>Transport y+ objects</t>
  </si>
  <si>
    <t>Transport y+ lifting cage</t>
  </si>
  <si>
    <t>Transport y+ misc storage</t>
  </si>
  <si>
    <t>Transport y+ pins and jacks</t>
  </si>
  <si>
    <t>Transport y+ anode boxes</t>
  </si>
  <si>
    <t>Transport y+ jacks pins plugs</t>
  </si>
  <si>
    <t>Transport y+ hang offs</t>
  </si>
  <si>
    <t>Transport y+ jibflex top</t>
  </si>
  <si>
    <t>Transport y+ jibflex bot</t>
  </si>
  <si>
    <t>Transport y+ tensioner tool</t>
  </si>
  <si>
    <t>Transport y+ tensioner power pack</t>
  </si>
  <si>
    <t>Transport y- objects</t>
  </si>
  <si>
    <t>Transport y- lifting cage</t>
  </si>
  <si>
    <t>Transport y- misc storage</t>
  </si>
  <si>
    <t>Transport y- pins and jacks</t>
  </si>
  <si>
    <t>Transport y- anode boxes</t>
  </si>
  <si>
    <t>Transport y- jacks pins plugs</t>
  </si>
  <si>
    <t>Transport y- hang offs</t>
  </si>
  <si>
    <t>Transport y- jibflex top</t>
  </si>
  <si>
    <t>Transport y- jibflex bot</t>
  </si>
  <si>
    <t>Transport y- tensioner tool</t>
  </si>
  <si>
    <t>Transport y- tensioner power pack</t>
  </si>
  <si>
    <t>Set down accelerations z- objects</t>
  </si>
  <si>
    <t>Set down accelerations z- lifting cage</t>
  </si>
  <si>
    <t>Set down accelerations z- misc storage</t>
  </si>
  <si>
    <t>Set down accelerations z- pins and jacks</t>
  </si>
  <si>
    <t>Set down accelerations z- anode boxes</t>
  </si>
  <si>
    <t>Set down accelerations z- jacks pins plugs</t>
  </si>
  <si>
    <t>Set down accelerations z- hang offs</t>
  </si>
  <si>
    <t>Set down accelerations z- jibflex top</t>
  </si>
  <si>
    <t>Set down accelerations z- jibflex bot</t>
  </si>
  <si>
    <t>Set down accelerations z- tensioner tool</t>
  </si>
  <si>
    <t>Set down accelerations z- tensioner power pack</t>
  </si>
  <si>
    <t>Horizontal position gravity x+ objects</t>
  </si>
  <si>
    <t>Horizontal position gravity x- objects</t>
  </si>
  <si>
    <t>Horizontal position gravity y+ objects</t>
  </si>
  <si>
    <t>Horizontal position gravity y- objects</t>
  </si>
  <si>
    <t>JibFlex 0 deg top</t>
  </si>
  <si>
    <t>JibFlex 0 deg bot</t>
  </si>
  <si>
    <t>JibFlex 45 deg top</t>
  </si>
  <si>
    <t>JibFLex 45 deg bot</t>
  </si>
  <si>
    <t>JibFlex 90 deg top</t>
  </si>
  <si>
    <t>JibFlex 90 deg bot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</si>
  <si>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</si>
  <si>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</si>
  <si>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</si>
  <si>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</si>
  <si>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</si>
  <si>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</si>
  <si>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</si>
  <si>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</si>
  <si>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</si>
  <si>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</si>
  <si>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</si>
  <si>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</si>
  <si>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</si>
  <si>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</t>
  </si>
  <si>
    <t>Generate calc node</t>
  </si>
  <si>
    <t>global       absolute
/ local       / relative</t>
  </si>
  <si>
    <t>Projected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</si>
  <si>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</si>
  <si>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</si>
  <si>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</si>
  <si>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</si>
  <si>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</si>
  <si>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</si>
  <si>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(FE) uniform</t>
  </si>
  <si>
    <t>216, 217</t>
  </si>
  <si>
    <t>global</t>
  </si>
  <si>
    <t>114, 115</t>
  </si>
  <si>
    <t>nodal force</t>
  </si>
  <si>
    <t>1, 34</t>
  </si>
  <si>
    <t>43, 44</t>
  </si>
  <si>
    <t>200, 226, 223, 201</t>
  </si>
  <si>
    <t>304, 111, 112, 114, 115, 116, 117, 118, 120, 121, 123, 124, 126, 308</t>
  </si>
  <si>
    <t>304, 111, 112, 114, 115, 116, 117, 118, 120, 121, 200, 226, 223, 123, 124, 201, 126, 308</t>
  </si>
  <si>
    <t>302</t>
  </si>
  <si>
    <t>CAT_F</t>
  </si>
  <si>
    <t>303</t>
  </si>
  <si>
    <t>103</t>
  </si>
  <si>
    <t>216</t>
  </si>
  <si>
    <t>217</t>
  </si>
  <si>
    <t>27</t>
  </si>
  <si>
    <t>Body forces</t>
  </si>
  <si>
    <t>all</t>
  </si>
  <si>
    <t>absolute</t>
  </si>
  <si>
    <t>objects</t>
  </si>
  <si>
    <t>304</t>
  </si>
  <si>
    <t>112</t>
  </si>
  <si>
    <t>111</t>
  </si>
  <si>
    <t>117, 118</t>
  </si>
  <si>
    <t>120</t>
  </si>
  <si>
    <t>95</t>
  </si>
  <si>
    <t>96</t>
  </si>
  <si>
    <t>305, 306</t>
  </si>
  <si>
    <t>116, 307</t>
  </si>
  <si>
    <t>Case / Comb</t>
  </si>
  <si>
    <t>Combinations</t>
  </si>
  <si>
    <t>ULS:Dead load</t>
  </si>
  <si>
    <t>ULS:Live load A + Stored anodes</t>
  </si>
  <si>
    <t>ULS:Live load A + Deployed anodes</t>
  </si>
  <si>
    <t>ULS:Live load B + Stored anodes</t>
  </si>
  <si>
    <t>ULS:Live load B + Deployed anodes</t>
  </si>
  <si>
    <t>ULS:Live load A+ B + Stored anodes</t>
  </si>
  <si>
    <t>ULS:Live load A+ B + Deployed anodes</t>
  </si>
  <si>
    <t>ULS:Live point load 1 + Deployed anodes</t>
  </si>
  <si>
    <t>ULS:Live point load 2 + Deployed anodes</t>
  </si>
  <si>
    <t>ULS:Live point load 3 + Deployed anodes</t>
  </si>
  <si>
    <t>ULS:Live point load 4 + Deployed anodes</t>
  </si>
  <si>
    <t>ULS:Cable lashing point x + Stored</t>
  </si>
  <si>
    <t>ULS:Cable lashing point 45+ + Stored</t>
  </si>
  <si>
    <t>ULS:Cable lashing point 45- + Stored</t>
  </si>
  <si>
    <t>ULS:JibFlex 0 + Live load B</t>
  </si>
  <si>
    <t>ULS:JibFlex 45 + Live load B</t>
  </si>
  <si>
    <t>ULS:JibFlex 90 + Live load B</t>
  </si>
  <si>
    <t>ALS:Snagging 1 x-</t>
  </si>
  <si>
    <t>ALS:Snagging 1 45-</t>
  </si>
  <si>
    <t>ALS:Snagging 1 y+</t>
  </si>
  <si>
    <t>ALS:Snagging 1 45+</t>
  </si>
  <si>
    <t>ALS:Snagging 1 x+</t>
  </si>
  <si>
    <t>ALS:Snagging 2 x-</t>
  </si>
  <si>
    <t>ALS:Snagging 2 45-</t>
  </si>
  <si>
    <t>ALS:Snagging 2 y+</t>
  </si>
  <si>
    <t>ALS:Snagging 2 45+</t>
  </si>
  <si>
    <t>ALS:Snagging 2 x+</t>
  </si>
  <si>
    <t>ALS:Dogleg HOP fall z</t>
  </si>
  <si>
    <t>ALS:Dogleg HOP fall x</t>
  </si>
  <si>
    <t>ALS:Dogleg HOP fall y</t>
  </si>
  <si>
    <t>ULS:Transport z- x+</t>
  </si>
  <si>
    <t>ULS:Transport z- x-</t>
  </si>
  <si>
    <t>ULS:Transport z- y+</t>
  </si>
  <si>
    <t>ULS:Transport z- y-</t>
  </si>
  <si>
    <t>ULS:Set down accelerations</t>
  </si>
  <si>
    <t>ULS:Horizontal position gravity x+</t>
  </si>
  <si>
    <t>ULS:Horizontal position gravity x-</t>
  </si>
  <si>
    <t>ULS:Horizontal position gravity y+</t>
  </si>
  <si>
    <t>ULS:Horizontal position gravity y-</t>
  </si>
  <si>
    <t>SLS:Live load A + Stored anodes</t>
  </si>
  <si>
    <t>SLS:Live load A + Deployed anodes</t>
  </si>
  <si>
    <t>SLS:Live load B + Stored anodes</t>
  </si>
  <si>
    <t>SLS:Live load B + Deployed anodes</t>
  </si>
  <si>
    <t>SLS:Live load A+ B + Stored anodes</t>
  </si>
  <si>
    <t>SLS:Live load A+ B + Deployed anodes</t>
  </si>
  <si>
    <t>SLS:Live point load 1 + Deployed anodes</t>
  </si>
  <si>
    <t>SLS:Live point load 2 + Deployed anodes</t>
  </si>
  <si>
    <t>SLS:Live point load 3 + Deployed anodes</t>
  </si>
  <si>
    <t>SLS:Live point load 4 + Deployed anodes</t>
  </si>
  <si>
    <t>SLS:JibFlex 0 + Live load B</t>
  </si>
  <si>
    <t>SLS:JibFlex 45 + Live load B</t>
  </si>
  <si>
    <t>SLS:JibFlex 90 + Live load B</t>
  </si>
  <si>
    <t>Number</t>
  </si>
  <si>
    <t>Name</t>
  </si>
  <si>
    <t>Type</t>
  </si>
  <si>
    <t>-</t>
  </si>
  <si>
    <t>ULS</t>
  </si>
  <si>
    <t>ALS</t>
  </si>
  <si>
    <t>SLS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</si>
  <si>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</si>
  <si>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</si>
  <si>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</si>
  <si>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</si>
  <si>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</si>
  <si>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</si>
  <si>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</si>
  <si>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</si>
  <si>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</si>
  <si>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</si>
  <si>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</si>
  <si>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</si>
  <si>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</si>
  <si>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</si>
  <si>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</si>
  <si>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</si>
  <si>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</si>
  <si>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</si>
  <si>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</si>
  <si>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</si>
  <si>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</si>
  <si>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</si>
  <si>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</si>
  <si>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</si>
  <si>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</si>
  <si>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</si>
  <si>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</si>
  <si>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</si>
  <si>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</si>
  <si>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</si>
  <si>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</si>
  <si>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</si>
  <si>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</si>
  <si>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</si>
  <si>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</si>
  <si>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</si>
  <si>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</si>
  <si>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</si>
  <si>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</si>
  <si>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</si>
  <si>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</si>
  <si>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</si>
  <si>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</si>
  <si>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</si>
  <si>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</si>
  <si>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</si>
  <si>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</si>
  <si>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</si>
  <si>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</si>
  <si>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</si>
  <si>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</si>
  <si>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</si>
  <si>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</si>
  <si>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</si>
  <si>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</si>
  <si>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</si>
  <si>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</si>
  <si>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</si>
  <si>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</si>
  <si>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</si>
  <si>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</si>
  <si>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</si>
  <si>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</si>
  <si>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</si>
  <si>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</si>
  <si>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</si>
  <si>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</si>
  <si>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</si>
  <si>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</si>
  <si>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</si>
  <si>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</si>
  <si>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</si>
  <si>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</si>
  <si>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 xml:space="preserve"> 2000 2001 2004 2009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</si>
  <si>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</si>
  <si>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</si>
  <si>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</si>
  <si>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</si>
  <si>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</si>
  <si>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</si>
  <si>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</si>
  <si>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</si>
  <si>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</si>
  <si>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</si>
  <si>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</si>
  <si>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</si>
  <si>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</si>
  <si>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</si>
  <si>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</si>
  <si>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</si>
  <si>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</si>
  <si>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</si>
  <si>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</si>
  <si>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</si>
  <si>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</si>
  <si>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</si>
  <si>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</si>
  <si>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</si>
  <si>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</si>
  <si>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</si>
  <si>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</si>
  <si>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</si>
  <si>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</si>
  <si>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</si>
  <si>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</si>
  <si>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</si>
  <si>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</si>
  <si>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</si>
  <si>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</si>
  <si>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</si>
  <si>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</si>
  <si>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</si>
  <si>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</si>
  <si>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</si>
  <si>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</si>
  <si>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</si>
  <si>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</si>
  <si>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</si>
  <si>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</si>
  <si>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</si>
  <si>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</si>
  <si>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</si>
  <si>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</si>
  <si>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</si>
  <si>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</si>
  <si>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</si>
  <si>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</si>
  <si>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</si>
  <si>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</si>
  <si>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</si>
  <si>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</si>
  <si>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</si>
  <si>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</si>
  <si>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</si>
  <si>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</si>
  <si>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</si>
  <si>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</si>
  <si>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</si>
  <si>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</si>
  <si>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</si>
  <si>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</si>
  <si>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</si>
  <si>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</si>
  <si>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</si>
  <si>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</si>
  <si>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</si>
  <si>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</si>
  <si>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</si>
  <si>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</si>
  <si>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</si>
  <si>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</si>
  <si>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</si>
  <si>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</si>
  <si>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</si>
  <si>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</si>
  <si>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</si>
  <si>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</si>
  <si>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</si>
  <si>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</si>
  <si>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</si>
  <si>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</si>
  <si>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</si>
  <si>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</si>
  <si>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</si>
  <si>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</si>
  <si>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</si>
  <si>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</si>
  <si>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</si>
  <si>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</si>
  <si>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</si>
  <si>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</si>
  <si>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</si>
  <si>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</si>
  <si>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</si>
  <si>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>Solver input solver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</si>
</sst>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5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4" fillId="3" borderId="1" xfId="1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4" fillId="3" borderId="13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0" fillId="0" borderId="8" xfId="0" applyBorder="1"/>
    <xf numFmtId="0" fontId="3" fillId="2" borderId="1" xfId="1" applyFont="1" applyFill="1" applyBorder="1" applyAlignment="1">
      <alignment horizontal="left" vertical="center"/>
    </xf>
    <xf numFmtId="0" fontId="11" fillId="2" borderId="0" xfId="1" applyFont="1" applyFill="1" applyAlignment="1">
      <alignment horizontal="center" vertical="center" wrapText="1"/>
    </xf>
    <xf numFmtId="0" fontId="4" fillId="0" borderId="0" xfId="1"/>
    <xf numFmtId="0" fontId="13" fillId="2" borderId="1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3" fillId="2" borderId="1" xfId="1" applyFont="1" applyFill="1" applyBorder="1" applyAlignment="1">
      <alignment horizontal="left" wrapText="1"/>
    </xf>
    <xf numFmtId="0" fontId="0" fillId="0" borderId="7" xfId="0" applyBorder="1"/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13" fillId="2" borderId="11" xfId="1" applyFont="1" applyFill="1" applyBorder="1" applyAlignment="1">
      <alignment horizontal="center" vertical="center" wrapText="1"/>
    </xf>
    <xf numFmtId="0" fontId="6" fillId="2" borderId="15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N177"/>
  <sheetViews>
    <sheetView tabSelected="1" workbookViewId="0">
      <selection activeCell="F7" sqref="F7"/>
    </sheetView>
  </sheetViews>
  <sheetFormatPr defaultRowHeight="12.75"/>
  <cols>
    <col min="1" max="1" width="13.140625" style="152" bestFit="1" customWidth="1"/>
    <col min="2" max="2" width="19.42578125" style="151" bestFit="1" customWidth="1"/>
    <col min="3" max="3" width="9.140625" customWidth="1"/>
    <col min="4" max="4" width="8.7109375" customWidth="1"/>
    <col min="5" max="5" width="9.140625" style="19" customWidth="1"/>
    <col min="6" max="8" width="13.140625" style="19" customWidth="1"/>
    <col min="11" max="11" width="15.7109375" hidden="1" customWidth="1"/>
    <col min="12" max="12" width="20.140625" hidden="1" customWidth="1"/>
    <col min="13" max="14" width="13" hidden="1" customWidth="1"/>
  </cols>
  <sheetData>
    <row r="1" spans="1:13" ht="15.75" customHeight="1">
      <c r="A1" s="166" t="s">
        <v>0</v>
      </c>
      <c r="B1" s="170" t="s">
        <v>1</v>
      </c>
      <c r="C1" s="167" t="s">
        <v>2</v>
      </c>
      <c r="E1" s="168" t="s">
        <v>3</v>
      </c>
      <c r="F1" s="169"/>
      <c r="G1" s="169"/>
      <c r="H1" s="169"/>
      <c r="I1" s="169"/>
      <c r="L1" s="146" t="s">
        <v>4</v>
      </c>
    </row>
    <row r="2" spans="1:13" ht="12.95" customHeight="1">
      <c r="A2" s="164"/>
      <c r="B2" s="164"/>
      <c r="C2" s="164"/>
      <c r="E2" s="163" t="s">
        <v>5</v>
      </c>
      <c r="F2" s="163" t="s">
        <v>418</v>
      </c>
      <c r="G2" s="163" t="s">
        <v>7</v>
      </c>
      <c r="H2" s="163" t="s">
        <v>8</v>
      </c>
      <c r="I2" s="163" t="s">
        <v>9</v>
      </c>
      <c r="K2" s="146" t="s">
        <v>10</v>
      </c>
      <c r="L2">
        <v>0</v>
      </c>
      <c r="M2" t="s">
        <v>11</v>
      </c>
    </row>
    <row r="3" spans="1:13">
      <c r="A3" s="164"/>
      <c r="B3" s="164"/>
      <c r="C3" s="164"/>
      <c r="E3" s="164"/>
      <c r="F3" s="164"/>
      <c r="G3" s="164"/>
      <c r="H3" s="164"/>
      <c r="I3" s="164"/>
      <c r="K3" s="146" t="s">
        <v>12</v>
      </c>
      <c r="L3">
        <v>1</v>
      </c>
      <c r="M3" t="s">
        <v>13</v>
      </c>
    </row>
    <row r="4" spans="1:13">
      <c r="A4" s="164"/>
      <c r="B4" s="164"/>
      <c r="C4" s="164"/>
      <c r="E4" s="164"/>
      <c r="F4" s="164"/>
      <c r="G4" s="164"/>
      <c r="H4" s="164"/>
      <c r="I4" s="164"/>
      <c r="K4" s="146" t="s">
        <v>14</v>
      </c>
      <c r="L4">
        <v>2</v>
      </c>
      <c r="M4" t="s">
        <v>15</v>
      </c>
    </row>
    <row r="5" spans="1:13">
      <c r="A5" s="164"/>
      <c r="B5" s="164"/>
      <c r="C5" s="164"/>
      <c r="E5" s="164"/>
      <c r="F5" s="164"/>
      <c r="G5" s="164"/>
      <c r="H5" s="164"/>
      <c r="I5" s="164"/>
      <c r="K5" s="146" t="s">
        <v>16</v>
      </c>
      <c r="L5">
        <v>3</v>
      </c>
      <c r="M5" t="s">
        <v>17</v>
      </c>
    </row>
    <row r="6" spans="1:13">
      <c r="A6" s="165"/>
      <c r="B6" s="165"/>
      <c r="C6" s="165"/>
      <c r="E6" s="165"/>
      <c r="F6" s="165"/>
      <c r="G6" s="165"/>
      <c r="H6" s="165"/>
      <c r="I6" s="165"/>
      <c r="K6" s="146" t="s">
        <v>18</v>
      </c>
      <c r="L6">
        <v>4</v>
      </c>
      <c r="M6" t="s">
        <v>19</v>
      </c>
    </row>
    <row r="7" spans="1:13">
      <c r="A7" s="150">
        <v>1</v>
      </c>
      <c r="B7" s="149" t="s">
        <v>20</v>
      </c>
      <c r="C7" s="66" t="s">
        <v>10</v>
      </c>
      <c r="E7" s="66">
        <v>0</v>
      </c>
      <c r="F7" s="147">
        <v>1</v>
      </c>
      <c r="G7" s="66"/>
      <c r="H7" s="148"/>
      <c r="I7" s="66">
        <v>0</v>
      </c>
      <c r="K7" s="146" t="s">
        <v>21</v>
      </c>
      <c r="L7">
        <v>5</v>
      </c>
      <c r="M7" t="s">
        <v>22</v>
      </c>
    </row>
    <row r="8" spans="1:13">
      <c r="A8" s="150">
        <v>100</v>
      </c>
      <c r="B8" s="149" t="s">
        <v>23</v>
      </c>
      <c r="C8" s="66" t="s">
        <v>10</v>
      </c>
      <c r="E8" s="66">
        <v>0</v>
      </c>
      <c r="F8" s="148">
        <v>1</v>
      </c>
      <c r="G8" s="66"/>
      <c r="H8" s="148"/>
      <c r="I8" s="66">
        <v>0</v>
      </c>
      <c r="K8" s="146" t="s">
        <v>24</v>
      </c>
      <c r="L8">
        <v>6</v>
      </c>
      <c r="M8" t="s">
        <v>25</v>
      </c>
    </row>
    <row r="9" spans="1:13">
      <c r="A9" s="150">
        <v>101</v>
      </c>
      <c r="B9" s="149" t="s">
        <v>26</v>
      </c>
      <c r="C9" s="66" t="s">
        <v>10</v>
      </c>
      <c r="E9" s="66">
        <v>0</v>
      </c>
      <c r="F9" s="148">
        <v>1</v>
      </c>
      <c r="G9" s="66"/>
      <c r="H9" s="148"/>
      <c r="I9" s="66">
        <v>0</v>
      </c>
    </row>
    <row r="10" spans="1:13">
      <c r="A10" s="150">
        <v>102</v>
      </c>
      <c r="B10" s="149" t="s">
        <v>27</v>
      </c>
      <c r="C10" s="66" t="s">
        <v>10</v>
      </c>
      <c r="E10" s="66">
        <v>0</v>
      </c>
      <c r="F10" s="148">
        <v>1</v>
      </c>
      <c r="G10" s="66"/>
      <c r="H10" s="148"/>
      <c r="I10" s="66">
        <v>0</v>
      </c>
      <c r="K10" t="s">
        <v>28</v>
      </c>
      <c r="L10">
        <v>1</v>
      </c>
    </row>
    <row r="11" spans="1:13">
      <c r="A11" s="150">
        <v>104</v>
      </c>
      <c r="B11" s="149" t="s">
        <v>29</v>
      </c>
      <c r="C11" s="66" t="s">
        <v>10</v>
      </c>
      <c r="E11" s="66">
        <v>0</v>
      </c>
      <c r="F11" s="148">
        <v>1</v>
      </c>
      <c r="G11" s="66"/>
      <c r="H11" s="148"/>
      <c r="I11" s="66">
        <v>0</v>
      </c>
      <c r="K11" t="s">
        <v>30</v>
      </c>
      <c r="L11">
        <v>4</v>
      </c>
    </row>
    <row r="12" spans="1:13">
      <c r="A12" s="150">
        <v>200</v>
      </c>
      <c r="B12" s="149" t="s">
        <v>31</v>
      </c>
      <c r="C12" s="66" t="s">
        <v>10</v>
      </c>
      <c r="E12" s="66">
        <v>0</v>
      </c>
      <c r="F12" s="148">
        <v>1</v>
      </c>
      <c r="G12" s="66"/>
      <c r="H12" s="148"/>
      <c r="I12" s="66">
        <v>0</v>
      </c>
      <c r="K12" t="s">
        <v>32</v>
      </c>
      <c r="L12">
        <v>5</v>
      </c>
    </row>
    <row r="13" spans="1:13">
      <c r="A13" s="150">
        <v>201</v>
      </c>
      <c r="B13" s="149" t="s">
        <v>33</v>
      </c>
      <c r="C13" s="66" t="s">
        <v>10</v>
      </c>
      <c r="E13" s="66">
        <v>0</v>
      </c>
      <c r="F13" s="148">
        <v>1</v>
      </c>
      <c r="G13" s="66"/>
      <c r="H13" s="148"/>
      <c r="I13" s="66">
        <v>0</v>
      </c>
      <c r="K13" t="s">
        <v>32</v>
      </c>
      <c r="L13">
        <v>5</v>
      </c>
    </row>
    <row r="14" spans="1:13">
      <c r="A14" s="150">
        <v>202</v>
      </c>
      <c r="B14" s="149" t="s">
        <v>34</v>
      </c>
      <c r="C14" s="66" t="s">
        <v>10</v>
      </c>
      <c r="E14" s="66">
        <v>0</v>
      </c>
      <c r="F14" s="148">
        <v>1</v>
      </c>
      <c r="G14" s="66"/>
      <c r="H14" s="148"/>
      <c r="I14" s="66">
        <v>0</v>
      </c>
      <c r="K14" t="s">
        <v>35</v>
      </c>
      <c r="L14">
        <v>2</v>
      </c>
    </row>
    <row r="15" spans="1:13">
      <c r="A15" s="150">
        <v>205</v>
      </c>
      <c r="B15" s="149" t="s">
        <v>36</v>
      </c>
      <c r="C15" s="66" t="s">
        <v>10</v>
      </c>
      <c r="E15" s="66">
        <v>0</v>
      </c>
      <c r="F15" s="148">
        <v>1</v>
      </c>
      <c r="G15" s="66"/>
      <c r="H15" s="148"/>
      <c r="I15" s="66">
        <v>0</v>
      </c>
      <c r="K15" t="s">
        <v>35</v>
      </c>
      <c r="L15">
        <v>2</v>
      </c>
    </row>
    <row r="16" spans="1:13">
      <c r="A16" s="150">
        <v>206</v>
      </c>
      <c r="B16" s="149" t="s">
        <v>37</v>
      </c>
      <c r="C16" s="66" t="s">
        <v>10</v>
      </c>
      <c r="E16" s="66">
        <v>0</v>
      </c>
      <c r="F16" s="148">
        <v>1</v>
      </c>
      <c r="G16" s="66"/>
      <c r="H16" s="148"/>
      <c r="I16" s="66">
        <v>0</v>
      </c>
    </row>
    <row r="17" spans="1:12">
      <c r="A17" s="150">
        <v>220</v>
      </c>
      <c r="B17" s="149" t="s">
        <v>38</v>
      </c>
      <c r="C17" s="66" t="s">
        <v>10</v>
      </c>
      <c r="E17" s="66">
        <v>0</v>
      </c>
      <c r="F17" s="148">
        <v>1</v>
      </c>
      <c r="G17" s="66"/>
      <c r="H17" s="148"/>
      <c r="I17" s="66">
        <v>0</v>
      </c>
      <c r="K17" t="s">
        <v>35</v>
      </c>
      <c r="L17">
        <v>2</v>
      </c>
    </row>
    <row r="18" spans="1:12">
      <c r="A18" s="150">
        <v>221</v>
      </c>
      <c r="B18" s="149" t="s">
        <v>39</v>
      </c>
      <c r="C18" s="66" t="s">
        <v>10</v>
      </c>
      <c r="E18" s="66">
        <v>0</v>
      </c>
      <c r="F18" s="148">
        <v>1</v>
      </c>
      <c r="G18" s="66"/>
      <c r="H18" s="148"/>
      <c r="I18" s="66">
        <v>0</v>
      </c>
    </row>
    <row r="19" spans="1:12">
      <c r="A19" s="150">
        <v>222</v>
      </c>
      <c r="B19" s="149" t="s">
        <v>40</v>
      </c>
      <c r="C19" s="66" t="s">
        <v>10</v>
      </c>
      <c r="E19" s="66">
        <v>0</v>
      </c>
      <c r="F19" s="148">
        <v>1</v>
      </c>
      <c r="G19" s="66"/>
      <c r="H19" s="148"/>
      <c r="I19" s="66">
        <v>0</v>
      </c>
    </row>
    <row r="20" spans="1:12">
      <c r="A20" s="150">
        <v>300</v>
      </c>
      <c r="B20" s="149" t="s">
        <v>41</v>
      </c>
      <c r="C20" s="66" t="s">
        <v>21</v>
      </c>
      <c r="E20" s="66">
        <v>0</v>
      </c>
      <c r="F20" s="148">
        <v>1</v>
      </c>
      <c r="G20" s="66"/>
      <c r="H20" s="148"/>
      <c r="I20" s="66">
        <v>0</v>
      </c>
    </row>
    <row r="21" spans="1:12">
      <c r="A21" s="150">
        <v>301</v>
      </c>
      <c r="B21" s="149" t="s">
        <v>42</v>
      </c>
      <c r="C21" s="66" t="s">
        <v>21</v>
      </c>
      <c r="E21" s="66">
        <v>0</v>
      </c>
      <c r="F21" s="148">
        <v>1</v>
      </c>
      <c r="G21" s="66"/>
      <c r="H21" s="148"/>
      <c r="I21" s="66">
        <v>0</v>
      </c>
    </row>
    <row r="22" spans="1:12">
      <c r="A22" s="150">
        <v>302</v>
      </c>
      <c r="B22" s="149" t="s">
        <v>43</v>
      </c>
      <c r="C22" s="66" t="s">
        <v>21</v>
      </c>
      <c r="E22" s="66">
        <v>0</v>
      </c>
      <c r="F22" s="148">
        <v>1</v>
      </c>
      <c r="G22" s="66"/>
      <c r="H22" s="148"/>
      <c r="I22" s="66">
        <v>0</v>
      </c>
    </row>
    <row r="23" spans="1:12">
      <c r="A23" s="150">
        <v>303</v>
      </c>
      <c r="B23" s="149" t="s">
        <v>44</v>
      </c>
      <c r="C23" s="66" t="s">
        <v>21</v>
      </c>
      <c r="E23" s="66">
        <v>0</v>
      </c>
      <c r="F23" s="148">
        <v>1</v>
      </c>
      <c r="G23" s="66"/>
      <c r="H23" s="148"/>
      <c r="I23" s="66">
        <v>0</v>
      </c>
    </row>
    <row r="24" spans="1:12">
      <c r="A24" s="150">
        <v>304</v>
      </c>
      <c r="B24" s="149" t="s">
        <v>45</v>
      </c>
      <c r="C24" s="66" t="s">
        <v>21</v>
      </c>
      <c r="E24" s="66">
        <v>0</v>
      </c>
      <c r="F24" s="148">
        <v>1</v>
      </c>
      <c r="G24" s="66"/>
      <c r="H24" s="148"/>
      <c r="I24" s="66">
        <v>0</v>
      </c>
    </row>
    <row r="25" spans="1:12">
      <c r="A25" s="150">
        <v>305</v>
      </c>
      <c r="B25" s="149" t="s">
        <v>46</v>
      </c>
      <c r="C25" s="66" t="s">
        <v>21</v>
      </c>
      <c r="E25" s="66">
        <v>0</v>
      </c>
      <c r="F25" s="148">
        <v>1</v>
      </c>
      <c r="G25" s="66"/>
      <c r="H25" s="148"/>
      <c r="I25" s="66">
        <v>0</v>
      </c>
    </row>
    <row r="26" spans="1:12">
      <c r="A26" s="150">
        <v>306</v>
      </c>
      <c r="B26" s="149" t="s">
        <v>47</v>
      </c>
      <c r="C26" s="66" t="s">
        <v>21</v>
      </c>
      <c r="E26" s="66">
        <v>0</v>
      </c>
      <c r="F26" s="148">
        <v>1</v>
      </c>
      <c r="G26" s="66"/>
      <c r="H26" s="148"/>
      <c r="I26" s="66">
        <v>0</v>
      </c>
    </row>
    <row r="27" spans="1:12">
      <c r="A27" s="150">
        <v>307</v>
      </c>
      <c r="B27" s="149" t="s">
        <v>48</v>
      </c>
      <c r="C27" s="66" t="s">
        <v>21</v>
      </c>
      <c r="E27" s="66">
        <v>0</v>
      </c>
      <c r="F27" s="148">
        <v>1</v>
      </c>
      <c r="G27" s="66"/>
      <c r="H27" s="148"/>
      <c r="I27" s="66">
        <v>0</v>
      </c>
    </row>
    <row r="28" spans="1:12">
      <c r="A28" s="150">
        <v>308</v>
      </c>
      <c r="B28" s="149" t="s">
        <v>49</v>
      </c>
      <c r="C28" s="66" t="s">
        <v>21</v>
      </c>
      <c r="E28" s="66">
        <v>0</v>
      </c>
      <c r="F28" s="148">
        <v>1</v>
      </c>
      <c r="G28" s="66"/>
      <c r="H28" s="148"/>
      <c r="I28" s="66">
        <v>0</v>
      </c>
    </row>
    <row r="29" spans="1:12">
      <c r="A29" s="150">
        <v>309</v>
      </c>
      <c r="B29" s="149" t="s">
        <v>50</v>
      </c>
      <c r="C29" s="66" t="s">
        <v>21</v>
      </c>
      <c r="E29" s="66">
        <v>0</v>
      </c>
      <c r="F29" s="148">
        <v>1</v>
      </c>
      <c r="G29" s="66"/>
      <c r="H29" s="148"/>
      <c r="I29" s="66">
        <v>0</v>
      </c>
    </row>
    <row r="30" spans="1:12">
      <c r="A30" s="150">
        <v>310</v>
      </c>
      <c r="B30" s="149" t="s">
        <v>51</v>
      </c>
      <c r="C30" s="66" t="s">
        <v>21</v>
      </c>
      <c r="E30" s="66">
        <v>0</v>
      </c>
      <c r="F30" s="148">
        <v>1</v>
      </c>
      <c r="G30" s="66"/>
      <c r="H30" s="148"/>
      <c r="I30" s="66">
        <v>0</v>
      </c>
    </row>
    <row r="31" spans="1:12">
      <c r="A31" s="150">
        <v>311</v>
      </c>
      <c r="B31" s="149" t="s">
        <v>52</v>
      </c>
      <c r="C31" s="66" t="s">
        <v>21</v>
      </c>
      <c r="E31" s="66">
        <v>0</v>
      </c>
      <c r="F31" s="148">
        <v>1</v>
      </c>
      <c r="G31" s="66"/>
      <c r="H31" s="148"/>
      <c r="I31" s="66">
        <v>0</v>
      </c>
    </row>
    <row r="32" spans="1:12">
      <c r="A32" s="150">
        <v>312</v>
      </c>
      <c r="B32" s="149" t="s">
        <v>53</v>
      </c>
      <c r="C32" s="66" t="s">
        <v>21</v>
      </c>
      <c r="E32" s="66">
        <v>0</v>
      </c>
      <c r="F32" s="148">
        <v>1</v>
      </c>
      <c r="G32" s="66"/>
      <c r="H32" s="148"/>
      <c r="I32" s="66">
        <v>0</v>
      </c>
    </row>
    <row r="33" spans="1:9">
      <c r="A33" s="150">
        <v>400</v>
      </c>
      <c r="B33" s="149" t="s">
        <v>54</v>
      </c>
      <c r="C33" s="66" t="s">
        <v>10</v>
      </c>
      <c r="E33" s="66">
        <v>0</v>
      </c>
      <c r="F33" s="148">
        <v>1</v>
      </c>
      <c r="G33" s="66"/>
      <c r="H33" s="148"/>
      <c r="I33" s="66">
        <v>0</v>
      </c>
    </row>
    <row r="34" spans="1:9">
      <c r="A34" s="150">
        <v>401</v>
      </c>
      <c r="B34" s="149" t="s">
        <v>55</v>
      </c>
      <c r="C34" s="66" t="s">
        <v>10</v>
      </c>
      <c r="E34" s="66">
        <v>0</v>
      </c>
      <c r="F34" s="148">
        <v>1</v>
      </c>
      <c r="G34" s="66"/>
      <c r="H34" s="148"/>
      <c r="I34" s="66">
        <v>0</v>
      </c>
    </row>
    <row r="35" spans="1:9">
      <c r="A35" s="150">
        <v>402</v>
      </c>
      <c r="B35" s="149" t="s">
        <v>56</v>
      </c>
      <c r="C35" s="66" t="s">
        <v>10</v>
      </c>
      <c r="E35" s="66">
        <v>0</v>
      </c>
      <c r="F35" s="148">
        <v>1</v>
      </c>
      <c r="G35" s="66"/>
      <c r="H35" s="148"/>
      <c r="I35" s="66">
        <v>0</v>
      </c>
    </row>
    <row r="36" spans="1:9">
      <c r="A36" s="150">
        <v>403</v>
      </c>
      <c r="B36" s="149" t="s">
        <v>57</v>
      </c>
      <c r="C36" s="66" t="s">
        <v>10</v>
      </c>
      <c r="E36" s="66">
        <v>0</v>
      </c>
      <c r="F36" s="148">
        <v>1</v>
      </c>
      <c r="G36" s="66"/>
      <c r="H36" s="148"/>
      <c r="I36" s="66">
        <v>0</v>
      </c>
    </row>
    <row r="37" spans="1:9">
      <c r="A37" s="150">
        <v>404</v>
      </c>
      <c r="B37" s="149" t="s">
        <v>58</v>
      </c>
      <c r="C37" s="66" t="s">
        <v>10</v>
      </c>
      <c r="E37" s="66">
        <v>0</v>
      </c>
      <c r="F37" s="148">
        <v>1</v>
      </c>
      <c r="G37" s="66"/>
      <c r="H37" s="148"/>
      <c r="I37" s="66">
        <v>0</v>
      </c>
    </row>
    <row r="38" spans="1:9">
      <c r="A38" s="150">
        <v>406</v>
      </c>
      <c r="B38" s="149" t="s">
        <v>59</v>
      </c>
      <c r="C38" s="66" t="s">
        <v>10</v>
      </c>
      <c r="E38" s="66">
        <v>0</v>
      </c>
      <c r="F38" s="148">
        <v>1</v>
      </c>
      <c r="G38" s="66"/>
      <c r="H38" s="148"/>
      <c r="I38" s="66">
        <v>0</v>
      </c>
    </row>
    <row r="39" spans="1:9">
      <c r="A39" s="150">
        <v>407</v>
      </c>
      <c r="B39" s="149" t="s">
        <v>60</v>
      </c>
      <c r="C39" s="66" t="s">
        <v>10</v>
      </c>
      <c r="E39" s="66">
        <v>0</v>
      </c>
      <c r="F39" s="148">
        <v>1</v>
      </c>
      <c r="G39" s="66"/>
      <c r="H39" s="148"/>
      <c r="I39" s="66">
        <v>0</v>
      </c>
    </row>
    <row r="40" spans="1:9">
      <c r="A40" s="150">
        <v>408</v>
      </c>
      <c r="B40" s="149" t="s">
        <v>61</v>
      </c>
      <c r="C40" s="66" t="s">
        <v>10</v>
      </c>
      <c r="E40" s="66">
        <v>0</v>
      </c>
      <c r="F40" s="148">
        <v>1</v>
      </c>
      <c r="G40" s="66"/>
      <c r="H40" s="148"/>
      <c r="I40" s="66">
        <v>0</v>
      </c>
    </row>
    <row r="41" spans="1:9">
      <c r="A41" s="150">
        <v>409</v>
      </c>
      <c r="B41" s="149" t="s">
        <v>62</v>
      </c>
      <c r="C41" s="66" t="s">
        <v>10</v>
      </c>
      <c r="E41" s="66">
        <v>0</v>
      </c>
      <c r="F41" s="148">
        <v>1</v>
      </c>
      <c r="G41" s="66"/>
      <c r="H41" s="148"/>
      <c r="I41" s="66">
        <v>0</v>
      </c>
    </row>
    <row r="42" spans="1:9">
      <c r="A42" s="150">
        <v>410</v>
      </c>
      <c r="B42" s="149" t="s">
        <v>63</v>
      </c>
      <c r="C42" s="66" t="s">
        <v>10</v>
      </c>
      <c r="E42" s="66">
        <v>0</v>
      </c>
      <c r="F42" s="148">
        <v>1</v>
      </c>
      <c r="G42" s="66"/>
      <c r="H42" s="148"/>
      <c r="I42" s="66">
        <v>0</v>
      </c>
    </row>
    <row r="43" spans="1:9">
      <c r="A43" s="150">
        <v>411</v>
      </c>
      <c r="B43" s="149" t="s">
        <v>64</v>
      </c>
      <c r="C43" s="66" t="s">
        <v>10</v>
      </c>
      <c r="E43" s="66">
        <v>0</v>
      </c>
      <c r="F43" s="148">
        <v>1</v>
      </c>
      <c r="G43" s="66"/>
      <c r="H43" s="148"/>
      <c r="I43" s="66">
        <v>0</v>
      </c>
    </row>
    <row r="44" spans="1:9">
      <c r="A44" s="150">
        <v>412</v>
      </c>
      <c r="B44" s="149" t="s">
        <v>65</v>
      </c>
      <c r="C44" s="66" t="s">
        <v>10</v>
      </c>
      <c r="E44" s="66">
        <v>0</v>
      </c>
      <c r="F44" s="148">
        <v>1</v>
      </c>
      <c r="G44" s="66"/>
      <c r="H44" s="148"/>
      <c r="I44" s="66">
        <v>0</v>
      </c>
    </row>
    <row r="45" spans="1:9">
      <c r="A45" s="150">
        <v>413</v>
      </c>
      <c r="B45" s="149" t="s">
        <v>65</v>
      </c>
      <c r="C45" s="66" t="s">
        <v>10</v>
      </c>
      <c r="E45" s="66">
        <v>0</v>
      </c>
      <c r="F45" s="148">
        <v>1</v>
      </c>
      <c r="G45" s="66"/>
      <c r="H45" s="148"/>
      <c r="I45" s="66">
        <v>0</v>
      </c>
    </row>
    <row r="46" spans="1:9">
      <c r="A46" s="150">
        <v>414</v>
      </c>
      <c r="B46" s="149" t="s">
        <v>66</v>
      </c>
      <c r="C46" s="66" t="s">
        <v>10</v>
      </c>
      <c r="E46" s="66">
        <v>0</v>
      </c>
      <c r="F46" s="148">
        <v>1</v>
      </c>
      <c r="G46" s="66"/>
      <c r="H46" s="148"/>
      <c r="I46" s="66">
        <v>0</v>
      </c>
    </row>
    <row r="47" spans="1:9">
      <c r="A47" s="150">
        <v>415</v>
      </c>
      <c r="B47" s="149" t="s">
        <v>67</v>
      </c>
      <c r="C47" s="66" t="s">
        <v>10</v>
      </c>
      <c r="E47" s="66">
        <v>0</v>
      </c>
      <c r="F47" s="148">
        <v>1</v>
      </c>
      <c r="G47" s="66"/>
      <c r="H47" s="148"/>
      <c r="I47" s="66">
        <v>0</v>
      </c>
    </row>
    <row r="48" spans="1:9">
      <c r="A48" s="150">
        <v>416</v>
      </c>
      <c r="B48" s="149" t="s">
        <v>68</v>
      </c>
      <c r="C48" s="66" t="s">
        <v>10</v>
      </c>
      <c r="E48" s="66">
        <v>0</v>
      </c>
      <c r="F48" s="148">
        <v>1</v>
      </c>
      <c r="G48" s="66"/>
      <c r="H48" s="148"/>
      <c r="I48" s="66">
        <v>0</v>
      </c>
    </row>
    <row r="49" spans="1:9">
      <c r="A49" s="150">
        <v>417</v>
      </c>
      <c r="B49" s="149" t="s">
        <v>69</v>
      </c>
      <c r="C49" s="66" t="s">
        <v>10</v>
      </c>
      <c r="E49" s="66">
        <v>0</v>
      </c>
      <c r="F49" s="148">
        <v>1</v>
      </c>
      <c r="G49" s="66"/>
      <c r="H49" s="148"/>
      <c r="I49" s="66">
        <v>0</v>
      </c>
    </row>
    <row r="50" spans="1:9">
      <c r="A50" s="150">
        <v>419</v>
      </c>
      <c r="B50" s="149" t="s">
        <v>70</v>
      </c>
      <c r="C50" s="66" t="s">
        <v>10</v>
      </c>
      <c r="E50" s="66">
        <v>0</v>
      </c>
      <c r="F50" s="148">
        <v>1</v>
      </c>
      <c r="G50" s="66"/>
      <c r="H50" s="148"/>
      <c r="I50" s="66">
        <v>0</v>
      </c>
    </row>
    <row r="51" spans="1:9">
      <c r="A51" s="150">
        <v>420</v>
      </c>
      <c r="B51" s="149" t="s">
        <v>71</v>
      </c>
      <c r="C51" s="66" t="s">
        <v>10</v>
      </c>
      <c r="E51" s="66">
        <v>0</v>
      </c>
      <c r="F51" s="148">
        <v>1</v>
      </c>
      <c r="G51" s="66"/>
      <c r="H51" s="148"/>
      <c r="I51" s="66">
        <v>0</v>
      </c>
    </row>
    <row r="52" spans="1:9">
      <c r="A52" s="150">
        <v>421</v>
      </c>
      <c r="B52" s="149" t="s">
        <v>72</v>
      </c>
      <c r="C52" s="66" t="s">
        <v>10</v>
      </c>
      <c r="E52" s="66">
        <v>0</v>
      </c>
      <c r="F52" s="148">
        <v>1</v>
      </c>
      <c r="G52" s="66"/>
      <c r="H52" s="148"/>
      <c r="I52" s="66">
        <v>0</v>
      </c>
    </row>
    <row r="53" spans="1:9">
      <c r="A53" s="150">
        <v>422</v>
      </c>
      <c r="B53" s="149" t="s">
        <v>73</v>
      </c>
      <c r="C53" s="66" t="s">
        <v>10</v>
      </c>
      <c r="E53" s="66">
        <v>0</v>
      </c>
      <c r="F53" s="148">
        <v>1</v>
      </c>
      <c r="G53" s="66"/>
      <c r="H53" s="148"/>
      <c r="I53" s="66">
        <v>0</v>
      </c>
    </row>
    <row r="54" spans="1:9">
      <c r="A54" s="150">
        <v>423</v>
      </c>
      <c r="B54" s="149" t="s">
        <v>74</v>
      </c>
      <c r="C54" s="66" t="s">
        <v>10</v>
      </c>
      <c r="E54" s="66">
        <v>0</v>
      </c>
      <c r="F54" s="148">
        <v>1</v>
      </c>
      <c r="G54" s="66"/>
      <c r="H54" s="148"/>
      <c r="I54" s="66">
        <v>0</v>
      </c>
    </row>
    <row r="55" spans="1:9">
      <c r="A55" s="150">
        <v>424</v>
      </c>
      <c r="B55" s="149" t="s">
        <v>75</v>
      </c>
      <c r="C55" s="66" t="s">
        <v>10</v>
      </c>
      <c r="E55" s="66">
        <v>0</v>
      </c>
      <c r="F55" s="148">
        <v>1</v>
      </c>
      <c r="G55" s="66"/>
      <c r="H55" s="148"/>
      <c r="I55" s="66">
        <v>0</v>
      </c>
    </row>
    <row r="56" spans="1:9">
      <c r="A56" s="150">
        <v>425</v>
      </c>
      <c r="B56" s="149" t="s">
        <v>76</v>
      </c>
      <c r="C56" s="66" t="s">
        <v>10</v>
      </c>
      <c r="E56" s="66">
        <v>0</v>
      </c>
      <c r="F56" s="148">
        <v>1</v>
      </c>
      <c r="G56" s="66"/>
      <c r="H56" s="148"/>
      <c r="I56" s="66">
        <v>0</v>
      </c>
    </row>
    <row r="57" spans="1:9">
      <c r="A57" s="150">
        <v>426</v>
      </c>
      <c r="B57" s="149" t="s">
        <v>76</v>
      </c>
      <c r="C57" s="66" t="s">
        <v>10</v>
      </c>
      <c r="E57" s="66">
        <v>0</v>
      </c>
      <c r="F57" s="148">
        <v>1</v>
      </c>
      <c r="G57" s="66"/>
      <c r="H57" s="148"/>
      <c r="I57" s="66">
        <v>0</v>
      </c>
    </row>
    <row r="58" spans="1:9">
      <c r="A58" s="150">
        <v>427</v>
      </c>
      <c r="B58" s="149" t="s">
        <v>77</v>
      </c>
      <c r="C58" s="66" t="s">
        <v>10</v>
      </c>
      <c r="E58" s="66">
        <v>0</v>
      </c>
      <c r="F58" s="148">
        <v>1</v>
      </c>
      <c r="G58" s="66"/>
      <c r="H58" s="148"/>
      <c r="I58" s="66">
        <v>0</v>
      </c>
    </row>
    <row r="59" spans="1:9">
      <c r="A59" s="150">
        <v>428</v>
      </c>
      <c r="B59" s="149" t="s">
        <v>78</v>
      </c>
      <c r="C59" s="66" t="s">
        <v>10</v>
      </c>
      <c r="E59" s="66">
        <v>0</v>
      </c>
      <c r="F59" s="148">
        <v>1</v>
      </c>
      <c r="G59" s="66"/>
      <c r="H59" s="148"/>
      <c r="I59" s="66">
        <v>0</v>
      </c>
    </row>
    <row r="60" spans="1:9">
      <c r="A60" s="150">
        <v>429</v>
      </c>
      <c r="B60" s="149" t="s">
        <v>79</v>
      </c>
      <c r="C60" s="66" t="s">
        <v>10</v>
      </c>
      <c r="E60" s="66">
        <v>0</v>
      </c>
      <c r="F60" s="148">
        <v>1</v>
      </c>
      <c r="G60" s="66"/>
      <c r="H60" s="148"/>
      <c r="I60" s="66">
        <v>0</v>
      </c>
    </row>
    <row r="61" spans="1:9">
      <c r="A61" s="150">
        <v>430</v>
      </c>
      <c r="B61" s="149" t="s">
        <v>80</v>
      </c>
      <c r="C61" s="66" t="s">
        <v>10</v>
      </c>
      <c r="E61" s="66">
        <v>0</v>
      </c>
      <c r="F61" s="148">
        <v>1</v>
      </c>
      <c r="G61" s="66"/>
      <c r="H61" s="148"/>
      <c r="I61" s="66">
        <v>0</v>
      </c>
    </row>
    <row r="62" spans="1:9">
      <c r="A62" s="150">
        <v>432</v>
      </c>
      <c r="B62" s="149" t="s">
        <v>81</v>
      </c>
      <c r="C62" s="66" t="s">
        <v>10</v>
      </c>
      <c r="E62" s="66">
        <v>0</v>
      </c>
      <c r="F62" s="148">
        <v>1</v>
      </c>
      <c r="G62" s="66"/>
      <c r="H62" s="148"/>
      <c r="I62" s="66">
        <v>0</v>
      </c>
    </row>
    <row r="63" spans="1:9">
      <c r="A63" s="150">
        <v>433</v>
      </c>
      <c r="B63" s="149" t="s">
        <v>82</v>
      </c>
      <c r="C63" s="66" t="s">
        <v>10</v>
      </c>
      <c r="E63" s="66">
        <v>0</v>
      </c>
      <c r="F63" s="148">
        <v>1</v>
      </c>
      <c r="G63" s="66"/>
      <c r="H63" s="148"/>
      <c r="I63" s="66">
        <v>0</v>
      </c>
    </row>
    <row r="64" spans="1:9">
      <c r="A64" s="150">
        <v>434</v>
      </c>
      <c r="B64" s="149" t="s">
        <v>83</v>
      </c>
      <c r="C64" s="66" t="s">
        <v>10</v>
      </c>
      <c r="E64" s="66">
        <v>0</v>
      </c>
      <c r="F64" s="148">
        <v>1</v>
      </c>
      <c r="G64" s="66"/>
      <c r="H64" s="148"/>
      <c r="I64" s="66">
        <v>0</v>
      </c>
    </row>
    <row r="65" spans="1:9">
      <c r="A65" s="150">
        <v>435</v>
      </c>
      <c r="B65" s="149" t="s">
        <v>84</v>
      </c>
      <c r="C65" s="66" t="s">
        <v>10</v>
      </c>
      <c r="E65" s="66">
        <v>0</v>
      </c>
      <c r="F65" s="148">
        <v>1</v>
      </c>
      <c r="G65" s="66"/>
      <c r="H65" s="148"/>
      <c r="I65" s="66">
        <v>0</v>
      </c>
    </row>
    <row r="66" spans="1:9">
      <c r="A66" s="150">
        <v>436</v>
      </c>
      <c r="B66" s="149" t="s">
        <v>85</v>
      </c>
      <c r="C66" s="66" t="s">
        <v>10</v>
      </c>
      <c r="E66" s="66">
        <v>0</v>
      </c>
      <c r="F66" s="148">
        <v>1</v>
      </c>
      <c r="G66" s="66"/>
      <c r="H66" s="148"/>
      <c r="I66" s="66">
        <v>0</v>
      </c>
    </row>
    <row r="67" spans="1:9">
      <c r="A67" s="150">
        <v>437</v>
      </c>
      <c r="B67" s="149" t="s">
        <v>86</v>
      </c>
      <c r="C67" s="66" t="s">
        <v>10</v>
      </c>
      <c r="E67" s="66">
        <v>0</v>
      </c>
      <c r="F67" s="148">
        <v>1</v>
      </c>
      <c r="G67" s="66"/>
      <c r="H67" s="148"/>
      <c r="I67" s="66">
        <v>0</v>
      </c>
    </row>
    <row r="68" spans="1:9">
      <c r="A68" s="150">
        <v>438</v>
      </c>
      <c r="B68" s="149" t="s">
        <v>87</v>
      </c>
      <c r="C68" s="66" t="s">
        <v>10</v>
      </c>
      <c r="E68" s="66">
        <v>0</v>
      </c>
      <c r="F68" s="148">
        <v>1</v>
      </c>
      <c r="G68" s="66"/>
      <c r="H68" s="148"/>
      <c r="I68" s="66">
        <v>0</v>
      </c>
    </row>
    <row r="69" spans="1:9">
      <c r="A69" s="150">
        <v>439</v>
      </c>
      <c r="B69" s="149" t="s">
        <v>87</v>
      </c>
      <c r="C69" s="66" t="s">
        <v>10</v>
      </c>
      <c r="E69" s="66">
        <v>0</v>
      </c>
      <c r="F69" s="148">
        <v>1</v>
      </c>
      <c r="G69" s="66"/>
      <c r="H69" s="148"/>
      <c r="I69" s="66">
        <v>0</v>
      </c>
    </row>
    <row r="70" spans="1:9">
      <c r="A70" s="150">
        <v>440</v>
      </c>
      <c r="B70" s="149" t="s">
        <v>88</v>
      </c>
      <c r="C70" s="66" t="s">
        <v>10</v>
      </c>
      <c r="E70" s="66">
        <v>0</v>
      </c>
      <c r="F70" s="148">
        <v>1</v>
      </c>
      <c r="G70" s="66"/>
      <c r="H70" s="148"/>
      <c r="I70" s="66">
        <v>0</v>
      </c>
    </row>
    <row r="71" spans="1:9">
      <c r="A71" s="150">
        <v>441</v>
      </c>
      <c r="B71" s="149" t="s">
        <v>89</v>
      </c>
      <c r="C71" s="66" t="s">
        <v>10</v>
      </c>
      <c r="E71" s="66">
        <v>0</v>
      </c>
      <c r="F71" s="148">
        <v>1</v>
      </c>
      <c r="G71" s="66"/>
      <c r="H71" s="148"/>
      <c r="I71" s="66">
        <v>0</v>
      </c>
    </row>
    <row r="72" spans="1:9">
      <c r="A72" s="150">
        <v>442</v>
      </c>
      <c r="B72" s="149" t="s">
        <v>90</v>
      </c>
      <c r="C72" s="66" t="s">
        <v>10</v>
      </c>
      <c r="E72" s="66">
        <v>0</v>
      </c>
      <c r="F72" s="148">
        <v>1</v>
      </c>
      <c r="G72" s="66"/>
      <c r="H72" s="148"/>
      <c r="I72" s="66">
        <v>0</v>
      </c>
    </row>
    <row r="73" spans="1:9">
      <c r="A73" s="150">
        <v>443</v>
      </c>
      <c r="B73" s="149" t="s">
        <v>91</v>
      </c>
      <c r="C73" s="66" t="s">
        <v>10</v>
      </c>
      <c r="E73" s="66">
        <v>0</v>
      </c>
      <c r="F73" s="148">
        <v>1</v>
      </c>
      <c r="G73" s="66"/>
      <c r="H73" s="148"/>
      <c r="I73" s="66">
        <v>0</v>
      </c>
    </row>
    <row r="74" spans="1:9">
      <c r="A74" s="150">
        <v>445</v>
      </c>
      <c r="B74" s="149" t="s">
        <v>92</v>
      </c>
      <c r="C74" s="66" t="s">
        <v>10</v>
      </c>
      <c r="E74" s="66">
        <v>0</v>
      </c>
      <c r="F74" s="148">
        <v>1</v>
      </c>
      <c r="G74" s="66"/>
      <c r="H74" s="148"/>
      <c r="I74" s="66">
        <v>0</v>
      </c>
    </row>
    <row r="75" spans="1:9">
      <c r="A75" s="150">
        <v>446</v>
      </c>
      <c r="B75" s="149" t="s">
        <v>93</v>
      </c>
      <c r="C75" s="66" t="s">
        <v>10</v>
      </c>
      <c r="E75" s="66">
        <v>0</v>
      </c>
      <c r="F75" s="148">
        <v>1</v>
      </c>
      <c r="G75" s="66"/>
      <c r="H75" s="148"/>
      <c r="I75" s="66">
        <v>0</v>
      </c>
    </row>
    <row r="76" spans="1:9">
      <c r="A76" s="150">
        <v>447</v>
      </c>
      <c r="B76" s="149" t="s">
        <v>94</v>
      </c>
      <c r="C76" s="66" t="s">
        <v>10</v>
      </c>
      <c r="E76" s="66">
        <v>0</v>
      </c>
      <c r="F76" s="148">
        <v>1</v>
      </c>
      <c r="G76" s="66"/>
      <c r="H76" s="148"/>
      <c r="I76" s="66">
        <v>0</v>
      </c>
    </row>
    <row r="77" spans="1:9">
      <c r="A77" s="150">
        <v>448</v>
      </c>
      <c r="B77" s="149" t="s">
        <v>95</v>
      </c>
      <c r="C77" s="66" t="s">
        <v>10</v>
      </c>
      <c r="E77" s="66">
        <v>0</v>
      </c>
      <c r="F77" s="148">
        <v>1</v>
      </c>
      <c r="G77" s="66"/>
      <c r="H77" s="148"/>
      <c r="I77" s="66">
        <v>0</v>
      </c>
    </row>
    <row r="78" spans="1:9">
      <c r="A78" s="150">
        <v>449</v>
      </c>
      <c r="B78" s="149" t="s">
        <v>96</v>
      </c>
      <c r="C78" s="66" t="s">
        <v>10</v>
      </c>
      <c r="E78" s="66">
        <v>0</v>
      </c>
      <c r="F78" s="148">
        <v>1</v>
      </c>
      <c r="G78" s="66"/>
      <c r="H78" s="148"/>
      <c r="I78" s="66">
        <v>0</v>
      </c>
    </row>
    <row r="79" spans="1:9">
      <c r="A79" s="150">
        <v>450</v>
      </c>
      <c r="B79" s="149" t="s">
        <v>97</v>
      </c>
      <c r="C79" s="66" t="s">
        <v>10</v>
      </c>
      <c r="E79" s="66">
        <v>0</v>
      </c>
      <c r="F79" s="148">
        <v>1</v>
      </c>
      <c r="G79" s="66"/>
      <c r="H79" s="148"/>
      <c r="I79" s="66">
        <v>0</v>
      </c>
    </row>
    <row r="80" spans="1:9">
      <c r="A80" s="150">
        <v>451</v>
      </c>
      <c r="B80" s="149" t="s">
        <v>98</v>
      </c>
      <c r="C80" s="66" t="s">
        <v>10</v>
      </c>
      <c r="E80" s="66">
        <v>0</v>
      </c>
      <c r="F80" s="148">
        <v>1</v>
      </c>
      <c r="G80" s="66"/>
      <c r="H80" s="148"/>
      <c r="I80" s="66">
        <v>0</v>
      </c>
    </row>
    <row r="81" spans="1:9">
      <c r="A81" s="150">
        <v>452</v>
      </c>
      <c r="B81" s="149" t="s">
        <v>98</v>
      </c>
      <c r="C81" s="66" t="s">
        <v>10</v>
      </c>
      <c r="E81" s="66">
        <v>0</v>
      </c>
      <c r="F81" s="148">
        <v>1</v>
      </c>
      <c r="G81" s="66"/>
      <c r="H81" s="148"/>
      <c r="I81" s="66">
        <v>0</v>
      </c>
    </row>
    <row r="82" spans="1:9">
      <c r="A82" s="150">
        <v>453</v>
      </c>
      <c r="B82" s="149" t="s">
        <v>99</v>
      </c>
      <c r="C82" s="66" t="s">
        <v>10</v>
      </c>
      <c r="E82" s="66">
        <v>0</v>
      </c>
      <c r="F82" s="148">
        <v>1</v>
      </c>
      <c r="G82" s="66"/>
      <c r="H82" s="148"/>
      <c r="I82" s="66">
        <v>0</v>
      </c>
    </row>
    <row r="83" spans="1:9">
      <c r="A83" s="150">
        <v>454</v>
      </c>
      <c r="B83" s="149" t="s">
        <v>100</v>
      </c>
      <c r="C83" s="66" t="s">
        <v>10</v>
      </c>
      <c r="E83" s="66">
        <v>0</v>
      </c>
      <c r="F83" s="148">
        <v>1</v>
      </c>
      <c r="G83" s="66"/>
      <c r="H83" s="148"/>
      <c r="I83" s="66">
        <v>0</v>
      </c>
    </row>
    <row r="84" spans="1:9">
      <c r="A84" s="150">
        <v>455</v>
      </c>
      <c r="B84" s="149" t="s">
        <v>101</v>
      </c>
      <c r="C84" s="66" t="s">
        <v>10</v>
      </c>
      <c r="E84" s="66">
        <v>0</v>
      </c>
      <c r="F84" s="148">
        <v>1</v>
      </c>
      <c r="G84" s="66"/>
      <c r="H84" s="148"/>
      <c r="I84" s="66">
        <v>0</v>
      </c>
    </row>
    <row r="85" spans="1:9">
      <c r="A85" s="150">
        <v>456</v>
      </c>
      <c r="B85" s="149" t="s">
        <v>102</v>
      </c>
      <c r="C85" s="66" t="s">
        <v>10</v>
      </c>
      <c r="E85" s="66">
        <v>0</v>
      </c>
      <c r="F85" s="148">
        <v>1</v>
      </c>
      <c r="G85" s="66"/>
      <c r="H85" s="148"/>
      <c r="I85" s="66">
        <v>0</v>
      </c>
    </row>
    <row r="86" spans="1:9">
      <c r="A86" s="150">
        <v>458</v>
      </c>
      <c r="B86" s="149" t="s">
        <v>103</v>
      </c>
      <c r="C86" s="66" t="s">
        <v>10</v>
      </c>
      <c r="E86" s="66">
        <v>0</v>
      </c>
      <c r="F86" s="148">
        <v>1</v>
      </c>
      <c r="G86" s="66"/>
      <c r="H86" s="148"/>
      <c r="I86" s="66">
        <v>0</v>
      </c>
    </row>
    <row r="87" spans="1:9">
      <c r="A87" s="150">
        <v>459</v>
      </c>
      <c r="B87" s="149" t="s">
        <v>104</v>
      </c>
      <c r="C87" s="66" t="s">
        <v>10</v>
      </c>
      <c r="E87" s="66">
        <v>0</v>
      </c>
      <c r="F87" s="148">
        <v>1</v>
      </c>
      <c r="G87" s="66"/>
      <c r="H87" s="148"/>
      <c r="I87" s="66">
        <v>0</v>
      </c>
    </row>
    <row r="88" spans="1:9">
      <c r="A88" s="150">
        <v>460</v>
      </c>
      <c r="B88" s="149" t="s">
        <v>105</v>
      </c>
      <c r="C88" s="66" t="s">
        <v>10</v>
      </c>
      <c r="E88" s="66">
        <v>0</v>
      </c>
      <c r="F88" s="148">
        <v>1</v>
      </c>
      <c r="G88" s="66"/>
      <c r="H88" s="148"/>
      <c r="I88" s="66">
        <v>0</v>
      </c>
    </row>
    <row r="89" spans="1:9">
      <c r="A89" s="150">
        <v>461</v>
      </c>
      <c r="B89" s="149" t="s">
        <v>106</v>
      </c>
      <c r="C89" s="66" t="s">
        <v>10</v>
      </c>
      <c r="E89" s="66">
        <v>0</v>
      </c>
      <c r="F89" s="148">
        <v>1</v>
      </c>
      <c r="G89" s="66"/>
      <c r="H89" s="148"/>
      <c r="I89" s="66">
        <v>0</v>
      </c>
    </row>
    <row r="90" spans="1:9">
      <c r="A90" s="150">
        <v>462</v>
      </c>
      <c r="B90" s="149" t="s">
        <v>107</v>
      </c>
      <c r="C90" s="66" t="s">
        <v>10</v>
      </c>
      <c r="E90" s="66">
        <v>0</v>
      </c>
      <c r="F90" s="148">
        <v>1</v>
      </c>
      <c r="G90" s="66"/>
      <c r="H90" s="148"/>
      <c r="I90" s="66">
        <v>0</v>
      </c>
    </row>
    <row r="91" spans="1:9">
      <c r="A91" s="150">
        <v>463</v>
      </c>
      <c r="B91" s="149" t="s">
        <v>108</v>
      </c>
      <c r="C91" s="66" t="s">
        <v>10</v>
      </c>
      <c r="E91" s="66">
        <v>0</v>
      </c>
      <c r="F91" s="148">
        <v>1</v>
      </c>
      <c r="G91" s="66"/>
      <c r="H91" s="148"/>
      <c r="I91" s="66">
        <v>0</v>
      </c>
    </row>
    <row r="92" spans="1:9">
      <c r="A92" s="150">
        <v>464</v>
      </c>
      <c r="B92" s="149" t="s">
        <v>109</v>
      </c>
      <c r="C92" s="66" t="s">
        <v>10</v>
      </c>
      <c r="E92" s="66">
        <v>0</v>
      </c>
      <c r="F92" s="148">
        <v>1</v>
      </c>
      <c r="G92" s="66"/>
      <c r="H92" s="148"/>
      <c r="I92" s="66">
        <v>0</v>
      </c>
    </row>
    <row r="93" spans="1:9">
      <c r="A93" s="150">
        <v>465</v>
      </c>
      <c r="B93" s="149" t="s">
        <v>109</v>
      </c>
      <c r="C93" s="66" t="s">
        <v>10</v>
      </c>
      <c r="E93" s="66">
        <v>0</v>
      </c>
      <c r="F93" s="148">
        <v>1</v>
      </c>
      <c r="G93" s="66"/>
      <c r="H93" s="148"/>
      <c r="I93" s="66">
        <v>0</v>
      </c>
    </row>
    <row r="94" spans="1:9">
      <c r="A94" s="150">
        <v>466</v>
      </c>
      <c r="B94" s="149" t="s">
        <v>110</v>
      </c>
      <c r="C94" s="66" t="s">
        <v>10</v>
      </c>
      <c r="E94" s="66">
        <v>0</v>
      </c>
      <c r="F94" s="148">
        <v>1</v>
      </c>
      <c r="G94" s="66"/>
      <c r="H94" s="148"/>
      <c r="I94" s="66">
        <v>0</v>
      </c>
    </row>
    <row r="95" spans="1:9">
      <c r="A95" s="150">
        <v>467</v>
      </c>
      <c r="B95" s="149" t="s">
        <v>111</v>
      </c>
      <c r="C95" s="66" t="s">
        <v>10</v>
      </c>
      <c r="E95" s="66">
        <v>0</v>
      </c>
      <c r="F95" s="148">
        <v>1</v>
      </c>
      <c r="G95" s="66"/>
      <c r="H95" s="148"/>
      <c r="I95" s="66">
        <v>0</v>
      </c>
    </row>
    <row r="96" spans="1:9">
      <c r="A96" s="150">
        <v>468</v>
      </c>
      <c r="B96" s="149" t="s">
        <v>112</v>
      </c>
      <c r="C96" s="66" t="s">
        <v>10</v>
      </c>
      <c r="E96" s="66">
        <v>0</v>
      </c>
      <c r="F96" s="148">
        <v>1</v>
      </c>
      <c r="G96" s="66"/>
      <c r="H96" s="148"/>
      <c r="I96" s="66">
        <v>0</v>
      </c>
    </row>
    <row r="97" spans="1:9">
      <c r="A97" s="150">
        <v>469</v>
      </c>
      <c r="B97" s="149" t="s">
        <v>113</v>
      </c>
      <c r="C97" s="66" t="s">
        <v>10</v>
      </c>
      <c r="E97" s="66">
        <v>0</v>
      </c>
      <c r="F97" s="148">
        <v>1</v>
      </c>
      <c r="G97" s="66"/>
      <c r="H97" s="148"/>
      <c r="I97" s="66">
        <v>0</v>
      </c>
    </row>
    <row r="98" spans="1:9">
      <c r="A98" s="150">
        <v>471</v>
      </c>
      <c r="B98" s="149" t="s">
        <v>114</v>
      </c>
      <c r="C98" s="66" t="s">
        <v>10</v>
      </c>
      <c r="E98" s="66">
        <v>0</v>
      </c>
      <c r="F98" s="148">
        <v>1</v>
      </c>
      <c r="G98" s="66"/>
      <c r="H98" s="148"/>
      <c r="I98" s="66">
        <v>0</v>
      </c>
    </row>
    <row r="99" spans="1:9">
      <c r="A99" s="150">
        <v>472</v>
      </c>
      <c r="B99" s="149" t="s">
        <v>115</v>
      </c>
      <c r="C99" s="66" t="s">
        <v>10</v>
      </c>
      <c r="E99" s="66">
        <v>0</v>
      </c>
      <c r="F99" s="148">
        <v>1</v>
      </c>
      <c r="G99" s="66"/>
      <c r="H99" s="148"/>
      <c r="I99" s="66">
        <v>0</v>
      </c>
    </row>
    <row r="100" spans="1:9">
      <c r="A100" s="150">
        <v>473</v>
      </c>
      <c r="B100" s="149" t="s">
        <v>116</v>
      </c>
      <c r="C100" s="66" t="s">
        <v>10</v>
      </c>
      <c r="E100" s="66">
        <v>0</v>
      </c>
      <c r="F100" s="148">
        <v>1</v>
      </c>
      <c r="G100" s="66"/>
      <c r="H100" s="148"/>
      <c r="I100" s="66">
        <v>0</v>
      </c>
    </row>
    <row r="101" spans="1:9">
      <c r="A101" s="150">
        <v>474</v>
      </c>
      <c r="B101" s="149" t="s">
        <v>117</v>
      </c>
      <c r="C101" s="66" t="s">
        <v>10</v>
      </c>
      <c r="E101" s="66">
        <v>0</v>
      </c>
      <c r="F101" s="148">
        <v>1</v>
      </c>
      <c r="G101" s="66"/>
      <c r="H101" s="148"/>
      <c r="I101" s="66">
        <v>0</v>
      </c>
    </row>
    <row r="102" spans="1:9">
      <c r="A102" s="150">
        <v>475</v>
      </c>
      <c r="B102" s="149" t="s">
        <v>118</v>
      </c>
      <c r="C102" s="66" t="s">
        <v>10</v>
      </c>
      <c r="E102" s="66">
        <v>0</v>
      </c>
      <c r="F102" s="148">
        <v>1</v>
      </c>
      <c r="G102" s="66"/>
      <c r="H102" s="148"/>
      <c r="I102" s="66">
        <v>0</v>
      </c>
    </row>
    <row r="103" spans="1:9">
      <c r="A103" s="150">
        <v>476</v>
      </c>
      <c r="B103" s="149" t="s">
        <v>119</v>
      </c>
      <c r="C103" s="66" t="s">
        <v>10</v>
      </c>
      <c r="E103" s="66">
        <v>0</v>
      </c>
      <c r="F103" s="148">
        <v>1</v>
      </c>
      <c r="G103" s="66"/>
      <c r="H103" s="148"/>
      <c r="I103" s="66">
        <v>0</v>
      </c>
    </row>
    <row r="104" spans="1:9">
      <c r="A104" s="150">
        <v>501</v>
      </c>
      <c r="B104" s="149" t="s">
        <v>120</v>
      </c>
      <c r="C104" s="66" t="s">
        <v>10</v>
      </c>
      <c r="E104" s="66">
        <v>0</v>
      </c>
      <c r="F104" s="148">
        <v>1</v>
      </c>
      <c r="G104" s="66"/>
      <c r="H104" s="148"/>
      <c r="I104" s="66">
        <v>0</v>
      </c>
    </row>
    <row r="105" spans="1:9">
      <c r="A105" s="150">
        <v>502</v>
      </c>
      <c r="B105" s="149" t="s">
        <v>121</v>
      </c>
      <c r="C105" s="66" t="s">
        <v>10</v>
      </c>
      <c r="E105" s="66">
        <v>0</v>
      </c>
      <c r="F105" s="148">
        <v>1</v>
      </c>
      <c r="G105" s="66"/>
      <c r="H105" s="148"/>
      <c r="I105" s="66">
        <v>0</v>
      </c>
    </row>
    <row r="106" spans="1:9">
      <c r="A106" s="150">
        <v>503</v>
      </c>
      <c r="B106" s="149" t="s">
        <v>122</v>
      </c>
      <c r="C106" s="66" t="s">
        <v>10</v>
      </c>
      <c r="E106" s="66">
        <v>0</v>
      </c>
      <c r="F106" s="148">
        <v>1</v>
      </c>
      <c r="G106" s="66"/>
      <c r="H106" s="148"/>
      <c r="I106" s="66">
        <v>0</v>
      </c>
    </row>
    <row r="107" spans="1:9">
      <c r="A107" s="150">
        <v>504</v>
      </c>
      <c r="B107" s="149" t="s">
        <v>123</v>
      </c>
      <c r="C107" s="66" t="s">
        <v>10</v>
      </c>
      <c r="E107" s="66">
        <v>0</v>
      </c>
      <c r="F107" s="148">
        <v>1</v>
      </c>
      <c r="G107" s="66"/>
      <c r="H107" s="148"/>
      <c r="I107" s="66">
        <v>0</v>
      </c>
    </row>
    <row r="108" spans="1:9">
      <c r="A108" s="150">
        <v>520</v>
      </c>
      <c r="B108" s="149" t="s">
        <v>124</v>
      </c>
      <c r="C108" s="66" t="s">
        <v>10</v>
      </c>
      <c r="E108" s="66">
        <v>0</v>
      </c>
      <c r="F108" s="148">
        <v>1</v>
      </c>
      <c r="G108" s="66"/>
      <c r="H108" s="148"/>
      <c r="I108" s="66">
        <v>0</v>
      </c>
    </row>
    <row r="109" spans="1:9">
      <c r="A109" s="150">
        <v>521</v>
      </c>
      <c r="B109" s="149" t="s">
        <v>125</v>
      </c>
      <c r="C109" s="66" t="s">
        <v>10</v>
      </c>
      <c r="E109" s="66">
        <v>0</v>
      </c>
      <c r="F109" s="148">
        <v>1</v>
      </c>
      <c r="G109" s="66"/>
      <c r="H109" s="148"/>
      <c r="I109" s="66">
        <v>0</v>
      </c>
    </row>
    <row r="110" spans="1:9">
      <c r="A110" s="150">
        <v>522</v>
      </c>
      <c r="B110" s="149" t="s">
        <v>126</v>
      </c>
      <c r="C110" s="66" t="s">
        <v>10</v>
      </c>
      <c r="E110" s="66">
        <v>0</v>
      </c>
      <c r="F110" s="148">
        <v>1</v>
      </c>
      <c r="G110" s="66"/>
      <c r="H110" s="148"/>
      <c r="I110" s="66">
        <v>0</v>
      </c>
    </row>
    <row r="111" spans="1:9">
      <c r="A111" s="150">
        <v>523</v>
      </c>
      <c r="B111" s="149" t="s">
        <v>127</v>
      </c>
      <c r="C111" s="66" t="s">
        <v>10</v>
      </c>
      <c r="E111" s="66">
        <v>0</v>
      </c>
      <c r="F111" s="148">
        <v>1</v>
      </c>
      <c r="G111" s="66"/>
      <c r="H111" s="148"/>
      <c r="I111" s="66">
        <v>0</v>
      </c>
    </row>
    <row r="112" spans="1:9">
      <c r="A112" s="150">
        <v>524</v>
      </c>
      <c r="B112" s="149" t="s">
        <v>128</v>
      </c>
      <c r="C112" s="66" t="s">
        <v>10</v>
      </c>
      <c r="E112" s="66">
        <v>0</v>
      </c>
      <c r="F112" s="148">
        <v>1</v>
      </c>
      <c r="G112" s="66"/>
      <c r="H112" s="148"/>
      <c r="I112" s="66">
        <v>0</v>
      </c>
    </row>
    <row r="113" spans="1:9">
      <c r="A113" s="150">
        <v>525</v>
      </c>
      <c r="B113" s="149" t="s">
        <v>129</v>
      </c>
      <c r="C113" s="66" t="s">
        <v>10</v>
      </c>
      <c r="E113" s="66">
        <v>0</v>
      </c>
      <c r="F113" s="148">
        <v>1</v>
      </c>
      <c r="G113" s="66"/>
      <c r="H113" s="148"/>
      <c r="I113" s="66">
        <v>0</v>
      </c>
    </row>
    <row r="114" spans="1:9">
      <c r="A114" s="150"/>
      <c r="B114" s="149"/>
      <c r="C114" s="66"/>
      <c r="E114" s="66"/>
      <c r="F114" s="148"/>
      <c r="G114" s="66"/>
      <c r="H114" s="148"/>
      <c r="I114" s="66"/>
    </row>
    <row r="115" spans="1:9">
      <c r="A115" s="150"/>
      <c r="B115" s="149"/>
      <c r="C115" s="66"/>
      <c r="E115" s="66"/>
      <c r="F115" s="148"/>
      <c r="G115" s="66"/>
      <c r="H115" s="148"/>
      <c r="I115" s="66"/>
    </row>
    <row r="116" spans="1:9">
      <c r="A116" s="150"/>
      <c r="B116" s="149"/>
      <c r="C116" s="66"/>
      <c r="E116" s="66"/>
      <c r="F116" s="148"/>
      <c r="G116" s="66"/>
      <c r="H116" s="148"/>
      <c r="I116" s="66"/>
    </row>
    <row r="117" spans="1:9">
      <c r="A117" s="150"/>
      <c r="B117" s="149"/>
      <c r="C117" s="66"/>
      <c r="E117" s="66"/>
      <c r="F117" s="148"/>
      <c r="G117" s="66"/>
      <c r="H117" s="148"/>
      <c r="I117" s="66"/>
    </row>
    <row r="118" spans="1:9">
      <c r="A118" s="150"/>
      <c r="B118" s="149"/>
      <c r="C118" s="66"/>
      <c r="E118" s="66"/>
      <c r="F118" s="148"/>
      <c r="G118" s="66"/>
      <c r="H118" s="148"/>
      <c r="I118" s="66"/>
    </row>
    <row r="119" spans="1:9">
      <c r="A119" s="150"/>
      <c r="B119" s="149"/>
      <c r="C119" s="66"/>
      <c r="E119" s="66"/>
      <c r="F119" s="148"/>
      <c r="G119" s="66"/>
      <c r="H119" s="148"/>
      <c r="I119" s="66"/>
    </row>
    <row r="120" spans="1:9">
      <c r="A120" s="150"/>
      <c r="B120" s="149"/>
      <c r="C120" s="66"/>
      <c r="E120" s="66"/>
      <c r="F120" s="148"/>
      <c r="G120" s="66"/>
      <c r="H120" s="148"/>
      <c r="I120" s="66"/>
    </row>
    <row r="121" spans="1:9">
      <c r="A121" s="150"/>
      <c r="B121" s="149"/>
      <c r="C121" s="66"/>
      <c r="E121" s="66"/>
      <c r="F121" s="148"/>
      <c r="G121" s="66"/>
      <c r="H121" s="148"/>
      <c r="I121" s="66"/>
    </row>
    <row r="122" spans="1:9">
      <c r="A122" s="150"/>
      <c r="B122" s="149"/>
      <c r="C122" s="66"/>
      <c r="E122" s="66"/>
      <c r="F122" s="148"/>
      <c r="G122" s="66"/>
      <c r="H122" s="148"/>
      <c r="I122" s="66"/>
    </row>
    <row r="123" spans="1:9">
      <c r="A123" s="150"/>
      <c r="B123" s="149"/>
      <c r="C123" s="66"/>
      <c r="E123" s="66"/>
      <c r="F123" s="148"/>
      <c r="G123" s="66"/>
      <c r="H123" s="148"/>
      <c r="I123" s="66"/>
    </row>
    <row r="124" spans="1:9">
      <c r="A124" s="150"/>
      <c r="B124" s="149"/>
      <c r="C124" s="66"/>
      <c r="E124" s="66"/>
      <c r="F124" s="148"/>
      <c r="G124" s="66"/>
      <c r="H124" s="148"/>
      <c r="I124" s="66"/>
    </row>
    <row r="125" spans="1:9">
      <c r="A125" s="150"/>
      <c r="B125" s="149"/>
      <c r="C125" s="66"/>
      <c r="E125" s="66"/>
      <c r="F125" s="148"/>
      <c r="G125" s="66"/>
      <c r="H125" s="148"/>
      <c r="I125" s="66"/>
    </row>
    <row r="126" spans="1:9">
      <c r="A126" s="150"/>
      <c r="B126" s="149"/>
      <c r="C126" s="66"/>
      <c r="E126" s="66"/>
      <c r="F126" s="148"/>
      <c r="G126" s="66"/>
      <c r="H126" s="148"/>
      <c r="I126" s="66"/>
    </row>
    <row r="127" spans="1:9">
      <c r="A127" s="150"/>
      <c r="B127" s="149"/>
      <c r="C127" s="66"/>
      <c r="E127" s="66"/>
      <c r="F127" s="148"/>
      <c r="G127" s="66"/>
      <c r="H127" s="148"/>
      <c r="I127" s="66"/>
    </row>
    <row r="128" spans="1:9">
      <c r="A128" s="150"/>
      <c r="B128" s="149"/>
      <c r="C128" s="66"/>
      <c r="E128" s="66"/>
      <c r="F128" s="148"/>
      <c r="G128" s="66"/>
      <c r="H128" s="148"/>
      <c r="I128" s="66"/>
    </row>
    <row r="129" spans="1:9">
      <c r="A129" s="150"/>
      <c r="B129" s="149"/>
      <c r="C129" s="66"/>
      <c r="E129" s="66"/>
      <c r="F129" s="148"/>
      <c r="G129" s="66"/>
      <c r="H129" s="148"/>
      <c r="I129" s="66"/>
    </row>
    <row r="130" spans="1:9">
      <c r="A130" s="150"/>
      <c r="B130" s="149"/>
      <c r="C130" s="66"/>
      <c r="E130" s="66"/>
      <c r="F130" s="148"/>
      <c r="G130" s="66"/>
      <c r="H130" s="148"/>
      <c r="I130" s="66"/>
    </row>
    <row r="131" spans="1:9">
      <c r="A131" s="150"/>
      <c r="B131" s="149"/>
      <c r="C131" s="66"/>
      <c r="E131" s="66"/>
      <c r="F131" s="148"/>
      <c r="G131" s="66"/>
      <c r="H131" s="148"/>
      <c r="I131" s="66"/>
    </row>
    <row r="132" spans="1:9">
      <c r="A132" s="150"/>
      <c r="B132" s="149"/>
      <c r="C132" s="66"/>
      <c r="E132" s="66"/>
      <c r="F132" s="148"/>
      <c r="G132" s="66"/>
      <c r="H132" s="148"/>
      <c r="I132" s="66"/>
    </row>
    <row r="133" spans="1:9">
      <c r="A133" s="150"/>
      <c r="B133" s="149"/>
      <c r="C133" s="66"/>
      <c r="E133" s="66"/>
      <c r="F133" s="148"/>
      <c r="G133" s="66"/>
      <c r="H133" s="148"/>
      <c r="I133" s="66"/>
    </row>
    <row r="134" spans="1:9">
      <c r="A134" s="150"/>
      <c r="B134" s="149"/>
      <c r="C134" s="66"/>
      <c r="E134" s="66"/>
      <c r="F134" s="148"/>
      <c r="G134" s="66"/>
      <c r="H134" s="148"/>
      <c r="I134" s="66"/>
    </row>
    <row r="135" spans="1:9">
      <c r="A135" s="150"/>
      <c r="B135" s="149"/>
      <c r="C135" s="66"/>
      <c r="E135" s="66"/>
      <c r="F135" s="148"/>
      <c r="G135" s="66"/>
      <c r="H135" s="148"/>
      <c r="I135" s="66"/>
    </row>
    <row r="136" spans="1:9">
      <c r="A136" s="150"/>
      <c r="B136" s="149"/>
      <c r="C136" s="66"/>
      <c r="E136" s="66"/>
      <c r="F136" s="148"/>
      <c r="G136" s="66"/>
      <c r="H136" s="148"/>
      <c r="I136" s="66"/>
    </row>
    <row r="137" spans="1:9">
      <c r="A137" s="150"/>
      <c r="B137" s="149"/>
      <c r="C137" s="66"/>
      <c r="E137" s="66"/>
      <c r="F137" s="148"/>
      <c r="G137" s="66"/>
      <c r="H137" s="148"/>
      <c r="I137" s="66"/>
    </row>
    <row r="138" spans="1:9">
      <c r="A138" s="150"/>
      <c r="B138" s="149"/>
      <c r="C138" s="66"/>
      <c r="E138" s="66"/>
      <c r="F138" s="148"/>
      <c r="G138" s="66"/>
      <c r="H138" s="148"/>
      <c r="I138" s="66"/>
    </row>
    <row r="139" spans="1:9">
      <c r="A139" s="150"/>
      <c r="B139" s="149"/>
      <c r="C139" s="66"/>
      <c r="E139" s="66"/>
      <c r="F139" s="148"/>
      <c r="G139" s="66"/>
      <c r="H139" s="148"/>
      <c r="I139" s="66"/>
    </row>
    <row r="140" spans="1:9">
      <c r="A140" s="150"/>
      <c r="B140" s="149"/>
      <c r="C140" s="66"/>
      <c r="E140" s="66"/>
      <c r="F140" s="148"/>
      <c r="G140" s="66"/>
      <c r="H140" s="148"/>
      <c r="I140" s="66"/>
    </row>
    <row r="141" spans="1:9">
      <c r="A141" s="150"/>
      <c r="B141" s="149"/>
      <c r="C141" s="66"/>
      <c r="E141" s="66"/>
      <c r="F141" s="148"/>
      <c r="G141" s="66"/>
      <c r="H141" s="148"/>
      <c r="I141" s="66"/>
    </row>
    <row r="142" spans="1:9">
      <c r="A142" s="150"/>
      <c r="B142" s="149"/>
      <c r="C142" s="66"/>
      <c r="E142" s="66"/>
      <c r="F142" s="148"/>
      <c r="G142" s="66"/>
      <c r="H142" s="148"/>
      <c r="I142" s="66"/>
    </row>
    <row r="143" spans="1:9">
      <c r="A143" s="150"/>
      <c r="B143" s="149"/>
      <c r="C143" s="66"/>
      <c r="E143" s="66"/>
      <c r="F143" s="148"/>
      <c r="G143" s="66"/>
      <c r="H143" s="148"/>
      <c r="I143" s="66"/>
    </row>
    <row r="144" spans="1:9">
      <c r="A144" s="150"/>
      <c r="B144" s="149"/>
      <c r="C144" s="66"/>
      <c r="E144" s="66"/>
      <c r="F144" s="148"/>
      <c r="G144" s="66"/>
      <c r="H144" s="148"/>
      <c r="I144" s="66"/>
    </row>
    <row r="145" spans="1:9">
      <c r="A145" s="150"/>
      <c r="B145" s="149"/>
      <c r="C145" s="66"/>
      <c r="E145" s="66"/>
      <c r="F145" s="148"/>
      <c r="G145" s="66"/>
      <c r="H145" s="148"/>
      <c r="I145" s="66"/>
    </row>
    <row r="146" spans="1:9">
      <c r="A146" s="150"/>
      <c r="B146" s="149"/>
      <c r="C146" s="66"/>
      <c r="E146" s="66"/>
      <c r="F146" s="148"/>
      <c r="G146" s="66"/>
      <c r="H146" s="148"/>
      <c r="I146" s="66"/>
    </row>
    <row r="147" spans="1:9">
      <c r="A147" s="150"/>
      <c r="B147" s="149"/>
      <c r="C147" s="66"/>
      <c r="E147" s="66"/>
      <c r="F147" s="148"/>
      <c r="G147" s="66"/>
      <c r="H147" s="148"/>
      <c r="I147" s="66"/>
    </row>
    <row r="148" spans="1:9">
      <c r="A148" s="150"/>
      <c r="B148" s="149"/>
      <c r="C148" s="66"/>
      <c r="E148" s="66"/>
      <c r="F148" s="148"/>
      <c r="G148" s="66"/>
      <c r="H148" s="148"/>
      <c r="I148" s="66"/>
    </row>
    <row r="149" spans="1:9">
      <c r="A149" s="150"/>
      <c r="B149" s="149"/>
      <c r="C149" s="66"/>
      <c r="E149" s="66"/>
      <c r="F149" s="148"/>
      <c r="G149" s="66"/>
      <c r="H149" s="148"/>
      <c r="I149" s="66"/>
    </row>
    <row r="150" spans="1:9">
      <c r="A150" s="150"/>
      <c r="B150" s="149"/>
      <c r="C150" s="66"/>
      <c r="E150" s="66"/>
      <c r="F150" s="148"/>
      <c r="G150" s="66"/>
      <c r="H150" s="148"/>
      <c r="I150" s="66"/>
    </row>
    <row r="151" spans="1:9">
      <c r="A151" s="150"/>
      <c r="B151" s="149"/>
      <c r="C151" s="66"/>
      <c r="E151" s="66"/>
      <c r="F151" s="148"/>
      <c r="G151" s="66"/>
      <c r="H151" s="148"/>
      <c r="I151" s="66"/>
    </row>
    <row r="152" spans="1:9">
      <c r="A152" s="150"/>
      <c r="B152" s="149"/>
      <c r="C152" s="66"/>
      <c r="E152" s="66"/>
      <c r="F152" s="148"/>
      <c r="G152" s="66"/>
      <c r="H152" s="148"/>
      <c r="I152" s="66"/>
    </row>
    <row r="153" spans="1:9">
      <c r="A153" s="150"/>
      <c r="B153" s="149"/>
      <c r="C153" s="66"/>
      <c r="E153" s="66"/>
      <c r="F153" s="148"/>
      <c r="G153" s="66"/>
      <c r="H153" s="148"/>
      <c r="I153" s="66"/>
    </row>
    <row r="154" spans="1:9">
      <c r="A154" s="150"/>
      <c r="B154" s="149"/>
      <c r="C154" s="66"/>
      <c r="E154" s="66"/>
      <c r="F154" s="148"/>
      <c r="G154" s="66"/>
      <c r="H154" s="148"/>
      <c r="I154" s="66"/>
    </row>
    <row r="155" spans="1:9">
      <c r="A155" s="150"/>
      <c r="B155" s="149"/>
      <c r="C155" s="66"/>
      <c r="E155" s="66"/>
      <c r="F155" s="148"/>
      <c r="G155" s="66"/>
      <c r="H155" s="148"/>
      <c r="I155" s="66"/>
    </row>
    <row r="156" spans="1:9">
      <c r="A156" s="150"/>
      <c r="B156" s="149"/>
      <c r="C156" s="66"/>
      <c r="E156" s="66"/>
      <c r="F156" s="148"/>
      <c r="G156" s="66"/>
      <c r="H156" s="148"/>
      <c r="I156" s="66"/>
    </row>
    <row r="157" spans="1:9">
      <c r="A157" s="150"/>
      <c r="B157" s="149"/>
      <c r="C157" s="66"/>
      <c r="E157" s="66"/>
      <c r="F157" s="148"/>
      <c r="G157" s="66"/>
      <c r="H157" s="148"/>
      <c r="I157" s="66"/>
    </row>
    <row r="158" spans="1:9">
      <c r="A158" s="150"/>
      <c r="B158" s="149"/>
      <c r="C158" s="66"/>
      <c r="E158" s="66"/>
      <c r="F158" s="148"/>
      <c r="G158" s="66"/>
      <c r="H158" s="148"/>
      <c r="I158" s="66"/>
    </row>
    <row r="159" spans="1:9">
      <c r="A159" s="150"/>
      <c r="B159" s="149"/>
      <c r="C159" s="66"/>
      <c r="E159" s="66"/>
      <c r="F159" s="148"/>
      <c r="G159" s="66"/>
      <c r="H159" s="148"/>
      <c r="I159" s="66"/>
    </row>
    <row r="160" spans="1:9">
      <c r="A160" s="150"/>
      <c r="B160" s="149"/>
      <c r="C160" s="66"/>
      <c r="E160" s="66"/>
      <c r="F160" s="148"/>
      <c r="G160" s="66"/>
      <c r="H160" s="148"/>
      <c r="I160" s="66"/>
    </row>
    <row r="161" spans="1:9">
      <c r="A161" s="150"/>
      <c r="B161" s="149"/>
      <c r="C161" s="66"/>
      <c r="E161" s="66"/>
      <c r="F161" s="148"/>
      <c r="G161" s="66"/>
      <c r="H161" s="148"/>
      <c r="I161" s="66"/>
    </row>
    <row r="162" spans="1:9">
      <c r="A162" s="150"/>
      <c r="B162" s="149"/>
      <c r="C162" s="66"/>
      <c r="E162" s="66"/>
      <c r="F162" s="148"/>
      <c r="G162" s="66"/>
      <c r="H162" s="148"/>
      <c r="I162" s="66"/>
    </row>
    <row r="163" spans="1:9">
      <c r="A163" s="150"/>
      <c r="B163" s="149"/>
      <c r="C163" s="66"/>
      <c r="E163" s="66"/>
      <c r="F163" s="148"/>
      <c r="G163" s="66"/>
      <c r="H163" s="148"/>
      <c r="I163" s="66"/>
    </row>
    <row r="164" spans="1:9">
      <c r="A164" s="150"/>
      <c r="B164" s="149"/>
      <c r="C164" s="66"/>
      <c r="E164" s="66"/>
      <c r="F164" s="148"/>
      <c r="G164" s="66"/>
      <c r="H164" s="148"/>
      <c r="I164" s="66"/>
    </row>
    <row r="165" spans="1:9">
      <c r="A165" s="150"/>
      <c r="B165" s="149"/>
      <c r="C165" s="66"/>
      <c r="E165" s="66"/>
      <c r="F165" s="148"/>
      <c r="G165" s="66"/>
      <c r="H165" s="148"/>
      <c r="I165" s="66"/>
    </row>
    <row r="166" spans="1:9">
      <c r="A166" s="150"/>
      <c r="B166" s="149"/>
      <c r="C166" s="66"/>
      <c r="E166" s="66"/>
      <c r="F166" s="148"/>
      <c r="G166" s="66"/>
      <c r="H166" s="148"/>
      <c r="I166" s="66"/>
    </row>
    <row r="167" spans="1:9">
      <c r="A167" s="150"/>
      <c r="B167" s="149"/>
      <c r="C167" s="66"/>
      <c r="E167" s="66"/>
      <c r="F167" s="148"/>
      <c r="G167" s="66"/>
      <c r="H167" s="148"/>
      <c r="I167" s="66"/>
    </row>
    <row r="168" spans="1:9">
      <c r="A168" s="150"/>
      <c r="B168" s="149"/>
      <c r="C168" s="66"/>
      <c r="E168" s="66"/>
      <c r="F168" s="148"/>
      <c r="G168" s="66"/>
      <c r="H168" s="148"/>
      <c r="I168" s="66"/>
    </row>
    <row r="169" spans="1:9">
      <c r="A169" s="150"/>
      <c r="B169" s="149"/>
      <c r="C169" s="66"/>
      <c r="E169" s="66"/>
      <c r="F169" s="148"/>
      <c r="G169" s="66"/>
      <c r="H169" s="148"/>
      <c r="I169" s="66"/>
    </row>
    <row r="170" spans="1:9">
      <c r="A170" s="150"/>
      <c r="B170" s="149"/>
      <c r="C170" s="66"/>
      <c r="E170" s="66"/>
      <c r="F170" s="148"/>
      <c r="G170" s="66"/>
      <c r="H170" s="148"/>
      <c r="I170" s="66"/>
    </row>
    <row r="171" spans="1:9">
      <c r="A171" s="150"/>
      <c r="B171" s="149"/>
      <c r="C171" s="66"/>
      <c r="E171" s="66"/>
      <c r="F171" s="148"/>
      <c r="G171" s="66"/>
      <c r="H171" s="148"/>
      <c r="I171" s="66"/>
    </row>
    <row r="172" spans="1:9">
      <c r="A172" s="150"/>
      <c r="B172" s="149"/>
      <c r="C172" s="66"/>
      <c r="E172" s="66"/>
      <c r="F172" s="148"/>
      <c r="G172" s="66"/>
      <c r="H172" s="148"/>
      <c r="I172" s="66"/>
    </row>
    <row r="173" spans="1:9">
      <c r="A173" s="150"/>
      <c r="B173" s="149"/>
      <c r="C173" s="66"/>
      <c r="E173" s="66"/>
      <c r="F173" s="148"/>
      <c r="G173" s="66"/>
      <c r="H173" s="148"/>
      <c r="I173" s="66"/>
    </row>
    <row r="174" spans="1:9">
      <c r="A174" s="150"/>
      <c r="B174" s="149"/>
      <c r="C174" s="66"/>
      <c r="E174" s="66"/>
      <c r="F174" s="148"/>
      <c r="G174" s="66"/>
      <c r="H174" s="148"/>
      <c r="I174" s="66"/>
    </row>
    <row r="175" spans="1:9">
      <c r="A175" s="150"/>
      <c r="B175" s="149"/>
      <c r="C175" s="66"/>
      <c r="E175" s="66"/>
      <c r="F175" s="148"/>
      <c r="G175" s="66"/>
      <c r="H175" s="148"/>
      <c r="I175" s="66"/>
    </row>
    <row r="176" spans="1:9">
      <c r="A176" s="150"/>
      <c r="B176" s="149"/>
      <c r="C176" s="66"/>
      <c r="E176" s="66"/>
      <c r="F176" s="148"/>
      <c r="G176" s="66"/>
      <c r="H176" s="148"/>
      <c r="I176" s="66"/>
    </row>
    <row r="177" spans="1:9">
      <c r="A177" s="150"/>
      <c r="B177" s="149"/>
      <c r="C177" s="66"/>
      <c r="E177" s="66"/>
      <c r="F177" s="148"/>
      <c r="G177" s="66"/>
      <c r="H177" s="148"/>
      <c r="I177" s="66"/>
    </row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dxfId="31" priority="2">
      <formula>E7=0</formula>
    </cfRule>
    <cfRule type="expression" dxfId="30" priority="5">
      <formula>F7=1</formula>
    </cfRule>
    <cfRule type="expression" dxfId="29" priority="6">
      <formula>F7=5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allowBlank="1" showInputMessage="1" showErrorMessage="1" prompt="Filled in automatically" sqref="C1:C6" xr:uid="{00000000-0002-0000-0000-000002000000}"/>
    <dataValidation type="list" allowBlank="1" showInputMessage="1" showErrorMessage="1" sqref="E1:E1048576 G2:G6 G7:H1048576" xr:uid="{00000000-0002-0000-0000-000003000000}">
      <formula1>"1,0"</formula1>
    </dataValidation>
    <dataValidation allowBlank="1" showInputMessage="1" showErrorMessage="1" prompt="1- for Auxiliary case, 0 - if not." sqref="I2:I6" xr:uid="{00000000-0002-0000-0000-000004000000}"/>
    <dataValidation type="list" allowBlank="1" showInputMessage="1" showErrorMessage="1" sqref="C7:C22" xr:uid="{00000000-0002-0000-0000-000005000000}">
      <formula1>$K$2:$K$8</formula1>
    </dataValidation>
    <dataValidation type="list" allowBlank="1" showInputMessage="1" showErrorMessage="1" sqref="F8:F177" xr:uid="{00000000-0002-0000-0000-000006000000}">
      <formula1>IF(E8=1,$L$13:$L$15,$L$10:$L$13)</formula1>
    </dataValidation>
    <dataValidation type="list" allowBlank="1" showInputMessage="1" showErrorMessage="1" sqref="F7" xr:uid="{00000000-0002-0000-0000-000008000000}">
      <formula1>IF(E7=1,$L$11:$L$15,$L$10:$L$13)</formula1>
    </dataValidation>
    <dataValidation type="list" allowBlank="1" showInputMessage="1" showErrorMessage="1" sqref="I7:I177" xr:uid="{00000000-0002-0000-0000-00000A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J177"/>
  <sheetViews>
    <sheetView topLeftCell="H1" zoomScaleNormal="100" workbookViewId="0">
      <pane ySplit="7" topLeftCell="A8" activePane="bottomLeft" state="frozen"/>
      <selection activeCell="AE13" sqref="AE13"/>
      <selection pane="bottomLeft" activeCell="H42" sqref="H42"/>
    </sheetView>
  </sheetViews>
  <sheetFormatPr defaultColWidth="8.7109375" defaultRowHeight="12.75"/>
  <cols>
    <col min="1" max="1" width="13.42578125" style="158" customWidth="1"/>
    <col min="2" max="2" width="38.28515625" style="161" customWidth="1"/>
    <col min="3" max="3" width="9.5703125" style="19" customWidth="1"/>
    <col min="4" max="4" width="8.7109375" style="19" hidden="1" customWidth="1"/>
    <col min="5" max="5" width="15.7109375" style="19" hidden="1" customWidth="1"/>
    <col min="6" max="6" width="8.7109375" style="19" hidden="1" customWidth="1"/>
    <col min="7" max="7" width="44.28515625" style="19" customWidth="1"/>
    <col min="8" max="8" width="19" style="19" customWidth="1"/>
    <col min="9" max="9" width="44.7109375" style="145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 customWidth="1"/>
    <col min="33" max="36" width="8.7109375" customWidth="1"/>
    <col min="37" max="42" width="8.7109375" style="19" customWidth="1"/>
    <col min="43" max="16384" width="8.7109375" style="19"/>
  </cols>
  <sheetData>
    <row r="1" spans="1:31" ht="23.1" customHeight="1">
      <c r="A1" s="153" t="s">
        <v>130</v>
      </c>
      <c r="B1" s="159"/>
      <c r="C1" s="17"/>
      <c r="D1" s="17"/>
      <c r="E1" s="17"/>
      <c r="F1" s="17"/>
      <c r="G1" s="17"/>
      <c r="H1" s="18"/>
      <c r="I1" s="141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73" t="s">
        <v>131</v>
      </c>
      <c r="AC1" s="174"/>
      <c r="AD1" s="174"/>
      <c r="AE1" s="175"/>
    </row>
    <row r="2" spans="1:31" ht="12.4" customHeight="1">
      <c r="A2" s="166" t="s">
        <v>0</v>
      </c>
      <c r="B2" s="170" t="s">
        <v>1</v>
      </c>
      <c r="C2" s="167" t="s">
        <v>2</v>
      </c>
      <c r="D2" s="183"/>
      <c r="E2" s="171"/>
      <c r="F2" s="184"/>
      <c r="G2" s="167" t="s">
        <v>1</v>
      </c>
      <c r="H2" s="185" t="s">
        <v>132</v>
      </c>
      <c r="I2" s="188" t="s">
        <v>133</v>
      </c>
      <c r="J2" s="186" t="s">
        <v>134</v>
      </c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5"/>
      <c r="Z2" s="163" t="s">
        <v>135</v>
      </c>
      <c r="AB2" s="167" t="s">
        <v>136</v>
      </c>
      <c r="AC2" s="167" t="s">
        <v>137</v>
      </c>
      <c r="AD2" s="167" t="s">
        <v>138</v>
      </c>
      <c r="AE2" s="167" t="s">
        <v>139</v>
      </c>
    </row>
    <row r="3" spans="1:31" ht="12.6" customHeight="1">
      <c r="A3" s="164"/>
      <c r="B3" s="164"/>
      <c r="C3" s="164"/>
      <c r="D3" s="177"/>
      <c r="E3" s="172"/>
      <c r="F3" s="178"/>
      <c r="G3" s="164"/>
      <c r="H3" s="177"/>
      <c r="I3" s="164"/>
      <c r="J3" s="187" t="s">
        <v>140</v>
      </c>
      <c r="K3" s="182"/>
      <c r="L3" s="176"/>
      <c r="M3" s="181" t="s">
        <v>141</v>
      </c>
      <c r="N3" s="182"/>
      <c r="O3" s="176"/>
      <c r="P3" s="167" t="s">
        <v>142</v>
      </c>
      <c r="Q3" s="182"/>
      <c r="R3" s="176"/>
      <c r="S3" s="167" t="s">
        <v>143</v>
      </c>
      <c r="T3" s="182"/>
      <c r="U3" s="176"/>
      <c r="V3" s="163" t="s">
        <v>144</v>
      </c>
      <c r="W3" s="163" t="s">
        <v>145</v>
      </c>
      <c r="X3" s="176"/>
      <c r="Y3" s="163" t="s">
        <v>146</v>
      </c>
      <c r="Z3" s="164"/>
      <c r="AB3" s="164"/>
      <c r="AC3" s="164"/>
      <c r="AD3" s="164"/>
      <c r="AE3" s="164"/>
    </row>
    <row r="4" spans="1:31" ht="12.6" customHeight="1">
      <c r="A4" s="164"/>
      <c r="B4" s="164"/>
      <c r="C4" s="164"/>
      <c r="D4" s="177"/>
      <c r="E4" s="172"/>
      <c r="F4" s="178"/>
      <c r="G4" s="164"/>
      <c r="H4" s="177"/>
      <c r="I4" s="164"/>
      <c r="J4" s="177"/>
      <c r="K4" s="172"/>
      <c r="L4" s="178"/>
      <c r="M4" s="177"/>
      <c r="N4" s="172"/>
      <c r="O4" s="178"/>
      <c r="P4" s="177"/>
      <c r="Q4" s="172"/>
      <c r="R4" s="178"/>
      <c r="S4" s="177"/>
      <c r="T4" s="172"/>
      <c r="U4" s="178"/>
      <c r="V4" s="164"/>
      <c r="W4" s="177"/>
      <c r="X4" s="178"/>
      <c r="Y4" s="164"/>
      <c r="Z4" s="164"/>
      <c r="AB4" s="164"/>
      <c r="AC4" s="164"/>
      <c r="AD4" s="164"/>
      <c r="AE4" s="164"/>
    </row>
    <row r="5" spans="1:31" ht="25.15" customHeight="1">
      <c r="A5" s="164"/>
      <c r="B5" s="164"/>
      <c r="C5" s="164"/>
      <c r="D5" s="177"/>
      <c r="E5" s="172"/>
      <c r="F5" s="178"/>
      <c r="G5" s="164"/>
      <c r="H5" s="177"/>
      <c r="I5" s="164"/>
      <c r="J5" s="177"/>
      <c r="K5" s="172"/>
      <c r="L5" s="178"/>
      <c r="M5" s="177"/>
      <c r="N5" s="172"/>
      <c r="O5" s="178"/>
      <c r="P5" s="177"/>
      <c r="Q5" s="172"/>
      <c r="R5" s="178"/>
      <c r="S5" s="177"/>
      <c r="T5" s="172"/>
      <c r="U5" s="178"/>
      <c r="V5" s="164"/>
      <c r="W5" s="177"/>
      <c r="X5" s="178"/>
      <c r="Y5" s="164"/>
      <c r="Z5" s="164"/>
      <c r="AB5" s="164"/>
      <c r="AC5" s="164"/>
      <c r="AD5" s="164"/>
      <c r="AE5" s="164"/>
    </row>
    <row r="6" spans="1:31" ht="12.6" customHeight="1">
      <c r="A6" s="164"/>
      <c r="B6" s="164"/>
      <c r="C6" s="164"/>
      <c r="D6" s="177"/>
      <c r="E6" s="172"/>
      <c r="F6" s="178"/>
      <c r="G6" s="164"/>
      <c r="H6" s="177"/>
      <c r="I6" s="164"/>
      <c r="J6" s="179"/>
      <c r="K6" s="169"/>
      <c r="L6" s="180"/>
      <c r="M6" s="179"/>
      <c r="N6" s="169"/>
      <c r="O6" s="180"/>
      <c r="P6" s="177"/>
      <c r="Q6" s="172"/>
      <c r="R6" s="178"/>
      <c r="S6" s="179"/>
      <c r="T6" s="169"/>
      <c r="U6" s="180"/>
      <c r="V6" s="164"/>
      <c r="W6" s="177"/>
      <c r="X6" s="178"/>
      <c r="Y6" s="164"/>
      <c r="Z6" s="164"/>
      <c r="AB6" s="164"/>
      <c r="AC6" s="164"/>
      <c r="AD6" s="164"/>
      <c r="AE6" s="164"/>
    </row>
    <row r="7" spans="1:31">
      <c r="A7" s="165"/>
      <c r="B7" s="165"/>
      <c r="C7" s="165"/>
      <c r="D7" s="177"/>
      <c r="E7" s="172"/>
      <c r="F7" s="178"/>
      <c r="G7" s="165"/>
      <c r="H7" s="179"/>
      <c r="I7" s="165"/>
      <c r="J7" s="186" t="s">
        <v>147</v>
      </c>
      <c r="K7" s="174"/>
      <c r="L7" s="175"/>
      <c r="M7" s="186" t="s">
        <v>148</v>
      </c>
      <c r="N7" s="174"/>
      <c r="O7" s="175"/>
      <c r="P7" s="179"/>
      <c r="Q7" s="169"/>
      <c r="R7" s="180"/>
      <c r="S7" s="186" t="s">
        <v>149</v>
      </c>
      <c r="T7" s="174"/>
      <c r="U7" s="175"/>
      <c r="V7" s="165"/>
      <c r="W7" s="179"/>
      <c r="X7" s="180"/>
      <c r="Y7" s="165"/>
      <c r="Z7" s="165"/>
      <c r="AB7" s="165"/>
      <c r="AC7" s="165"/>
      <c r="AD7" s="165"/>
      <c r="AE7" s="165"/>
    </row>
    <row r="8" spans="1:31">
      <c r="A8" s="154">
        <v>1</v>
      </c>
      <c r="B8" s="160" t="s">
        <v>20</v>
      </c>
      <c r="C8" s="94" t="str">
        <f>VLOOKUP(A8,'Load case definition'!$A$7:$C$180,3,FALSE)</f>
        <v>dead</v>
      </c>
      <c r="D8" s="17"/>
      <c r="E8" s="95" t="s">
        <v>150</v>
      </c>
      <c r="F8" s="17"/>
      <c r="G8" s="20" t="str">
        <f t="shared" ref="G8:G39" si="0">IF(ISBLANK(B8),"",TEXT(A8,0)&amp;":"&amp;B8)</f>
        <v>1:Selfweight</v>
      </c>
      <c r="H8" s="109" t="s">
        <v>151</v>
      </c>
      <c r="I8" s="142">
        <v>1</v>
      </c>
      <c r="J8" s="111"/>
      <c r="K8" s="110"/>
      <c r="L8" s="110"/>
      <c r="M8" s="111"/>
      <c r="N8" s="110"/>
      <c r="O8" s="112"/>
      <c r="P8" s="110"/>
      <c r="Q8" s="110"/>
      <c r="R8" s="112"/>
      <c r="S8" s="110"/>
      <c r="T8" s="110"/>
      <c r="U8" s="113"/>
      <c r="V8" s="114"/>
      <c r="W8" s="115"/>
      <c r="X8" s="116"/>
      <c r="Y8" s="17"/>
      <c r="Z8" s="61"/>
      <c r="AB8" s="99"/>
      <c r="AC8" s="99"/>
      <c r="AD8" s="99"/>
      <c r="AE8" s="99" t="s">
        <v>152</v>
      </c>
    </row>
    <row r="9" spans="1:31">
      <c r="A9" s="155">
        <v>100</v>
      </c>
      <c r="B9" s="160" t="s">
        <v>23</v>
      </c>
      <c r="C9" s="94" t="str">
        <f>VLOOKUP(A9,'Load case definition'!$A$7:$C$180,3,FALSE)</f>
        <v>dead</v>
      </c>
      <c r="D9" s="17"/>
      <c r="E9" s="95" t="s">
        <v>150</v>
      </c>
      <c r="F9" s="17"/>
      <c r="G9" s="21" t="str">
        <f t="shared" si="0"/>
        <v>100:Cable dead load</v>
      </c>
      <c r="H9" s="67" t="s">
        <v>153</v>
      </c>
      <c r="I9" s="142" t="s">
        <v>154</v>
      </c>
      <c r="J9" s="117">
        <v>0</v>
      </c>
      <c r="K9" s="118">
        <v>0</v>
      </c>
      <c r="L9" s="119">
        <v>-95.3</v>
      </c>
      <c r="M9" s="111"/>
      <c r="N9" s="110"/>
      <c r="O9" s="112"/>
      <c r="P9" s="110"/>
      <c r="Q9" s="110"/>
      <c r="R9" s="112"/>
      <c r="S9" s="110"/>
      <c r="T9" s="110"/>
      <c r="U9" s="110"/>
      <c r="V9" s="120"/>
      <c r="W9" s="121" t="s">
        <v>155</v>
      </c>
      <c r="X9" s="112"/>
      <c r="Y9" s="17">
        <v>0</v>
      </c>
      <c r="Z9" s="62"/>
      <c r="AB9" s="66"/>
      <c r="AC9" s="100"/>
      <c r="AD9" s="100"/>
      <c r="AE9" s="100" t="s">
        <v>152</v>
      </c>
    </row>
    <row r="10" spans="1:31">
      <c r="A10" s="155">
        <v>101</v>
      </c>
      <c r="B10" s="160" t="s">
        <v>26</v>
      </c>
      <c r="C10" s="94" t="str">
        <f>VLOOKUP(A10,'Load case definition'!$A$7:$C$180,3,FALSE)</f>
        <v>dead</v>
      </c>
      <c r="D10" s="17"/>
      <c r="E10" s="17"/>
      <c r="F10" s="17"/>
      <c r="G10" s="21" t="str">
        <f t="shared" si="0"/>
        <v>101:Anode pallets</v>
      </c>
      <c r="H10" s="67" t="s">
        <v>153</v>
      </c>
      <c r="I10" s="142" t="s">
        <v>156</v>
      </c>
      <c r="J10" s="117">
        <v>0</v>
      </c>
      <c r="K10" s="118">
        <v>0</v>
      </c>
      <c r="L10" s="119">
        <v>-13.37</v>
      </c>
      <c r="M10" s="111"/>
      <c r="N10" s="110"/>
      <c r="O10" s="112"/>
      <c r="P10" s="110"/>
      <c r="Q10" s="110"/>
      <c r="R10" s="112"/>
      <c r="S10" s="110"/>
      <c r="T10" s="110"/>
      <c r="U10" s="110"/>
      <c r="V10" s="120"/>
      <c r="W10" s="121" t="s">
        <v>155</v>
      </c>
      <c r="X10" s="112"/>
      <c r="Y10" s="17">
        <v>0</v>
      </c>
      <c r="Z10" s="62"/>
      <c r="AB10" s="66"/>
      <c r="AC10" s="100"/>
      <c r="AD10" s="100"/>
      <c r="AE10" s="100" t="s">
        <v>152</v>
      </c>
    </row>
    <row r="11" spans="1:31">
      <c r="A11" s="155">
        <v>102</v>
      </c>
      <c r="B11" s="162" t="s">
        <v>27</v>
      </c>
      <c r="C11" s="94" t="str">
        <f>VLOOKUP(A11,'Load case definition'!$A$7:$C$180,3,FALSE)</f>
        <v>dead</v>
      </c>
      <c r="D11" s="17"/>
      <c r="E11" s="95" t="s">
        <v>150</v>
      </c>
      <c r="F11" s="17"/>
      <c r="G11" s="21" t="str">
        <f t="shared" si="0"/>
        <v>102:Deployed anodes</v>
      </c>
      <c r="H11" s="67" t="s">
        <v>157</v>
      </c>
      <c r="I11" s="142" t="s">
        <v>158</v>
      </c>
      <c r="J11" s="117">
        <v>0</v>
      </c>
      <c r="K11" s="118">
        <v>0</v>
      </c>
      <c r="L11" s="119">
        <v>-19.62</v>
      </c>
      <c r="M11" s="111">
        <v>0</v>
      </c>
      <c r="N11" s="110">
        <v>0</v>
      </c>
      <c r="O11" s="112">
        <v>0</v>
      </c>
      <c r="P11" s="110">
        <v>0</v>
      </c>
      <c r="Q11" s="110">
        <v>0</v>
      </c>
      <c r="R11" s="112">
        <v>0</v>
      </c>
      <c r="S11" s="110"/>
      <c r="T11" s="110"/>
      <c r="U11" s="110"/>
      <c r="V11" s="120"/>
      <c r="W11" s="121"/>
      <c r="X11" s="112"/>
      <c r="Y11" s="17"/>
      <c r="Z11" s="63"/>
      <c r="AB11" s="100"/>
      <c r="AC11" s="100"/>
      <c r="AD11" s="100"/>
      <c r="AE11" s="100" t="s">
        <v>152</v>
      </c>
    </row>
    <row r="12" spans="1:31">
      <c r="A12" s="155">
        <v>104</v>
      </c>
      <c r="B12" s="162" t="s">
        <v>29</v>
      </c>
      <c r="C12" s="94" t="str">
        <f>VLOOKUP(A12,'Load case definition'!$A$7:$C$180,3,FALSE)</f>
        <v>dead</v>
      </c>
      <c r="D12" s="17"/>
      <c r="E12" s="95" t="s">
        <v>150</v>
      </c>
      <c r="F12" s="17"/>
      <c r="G12" s="21" t="str">
        <f t="shared" si="0"/>
        <v>104:HV cable support structure</v>
      </c>
      <c r="H12" s="63" t="s">
        <v>157</v>
      </c>
      <c r="I12" s="143" t="s">
        <v>159</v>
      </c>
      <c r="J12" s="117">
        <v>0</v>
      </c>
      <c r="K12" s="118">
        <v>0</v>
      </c>
      <c r="L12" s="119">
        <v>-10</v>
      </c>
      <c r="M12" s="97">
        <v>0</v>
      </c>
      <c r="N12" s="96">
        <v>0</v>
      </c>
      <c r="O12" s="98">
        <v>0</v>
      </c>
      <c r="P12" s="96">
        <v>0</v>
      </c>
      <c r="Q12" s="96">
        <v>0</v>
      </c>
      <c r="R12" s="98">
        <v>0</v>
      </c>
      <c r="S12" s="96"/>
      <c r="T12" s="96"/>
      <c r="U12" s="96"/>
      <c r="V12" s="100"/>
      <c r="W12" s="121"/>
      <c r="X12" s="112"/>
      <c r="Y12" s="17"/>
      <c r="Z12" s="63"/>
      <c r="AB12" s="100"/>
      <c r="AC12" s="100"/>
      <c r="AD12" s="100"/>
      <c r="AE12" s="100"/>
    </row>
    <row r="13" spans="1:31">
      <c r="A13" s="155">
        <v>200</v>
      </c>
      <c r="B13" s="162" t="s">
        <v>31</v>
      </c>
      <c r="C13" s="94" t="str">
        <f>VLOOKUP(A13,'Load case definition'!$A$7:$C$180,3,FALSE)</f>
        <v>dead</v>
      </c>
      <c r="D13" s="17"/>
      <c r="E13" s="95" t="s">
        <v>150</v>
      </c>
      <c r="F13" s="17"/>
      <c r="G13" s="21" t="str">
        <f t="shared" si="0"/>
        <v>200:Distributed live load A</v>
      </c>
      <c r="H13" s="63" t="s">
        <v>153</v>
      </c>
      <c r="I13" s="143" t="s">
        <v>160</v>
      </c>
      <c r="J13" s="117">
        <v>0</v>
      </c>
      <c r="K13" s="118">
        <v>0</v>
      </c>
      <c r="L13" s="119">
        <v>-4</v>
      </c>
      <c r="M13" s="97"/>
      <c r="N13" s="96"/>
      <c r="O13" s="98"/>
      <c r="P13" s="96"/>
      <c r="Q13" s="96"/>
      <c r="R13" s="98"/>
      <c r="S13" s="96"/>
      <c r="T13" s="96"/>
      <c r="U13" s="96"/>
      <c r="V13" s="100"/>
      <c r="W13" s="121" t="s">
        <v>155</v>
      </c>
      <c r="X13" s="112"/>
      <c r="Y13" s="17">
        <v>0</v>
      </c>
      <c r="Z13" s="63"/>
      <c r="AB13" s="100"/>
      <c r="AC13" s="100"/>
      <c r="AD13" s="100"/>
      <c r="AE13" s="100"/>
    </row>
    <row r="14" spans="1:31">
      <c r="A14" s="150">
        <v>201</v>
      </c>
      <c r="B14" s="162" t="s">
        <v>33</v>
      </c>
      <c r="C14" s="94" t="str">
        <f>VLOOKUP(A14,'Load case definition'!$A$7:$C$180,3,FALSE)</f>
        <v>dead</v>
      </c>
      <c r="D14" s="17"/>
      <c r="E14" s="95" t="s">
        <v>150</v>
      </c>
      <c r="F14" s="17"/>
      <c r="G14" s="21" t="str">
        <f t="shared" si="0"/>
        <v>201:Distributed live load B</v>
      </c>
      <c r="H14" s="63" t="s">
        <v>153</v>
      </c>
      <c r="I14" s="142" t="s">
        <v>161</v>
      </c>
      <c r="J14" s="117">
        <v>0</v>
      </c>
      <c r="K14" s="118">
        <v>0</v>
      </c>
      <c r="L14" s="119">
        <v>-4</v>
      </c>
      <c r="M14" s="97"/>
      <c r="N14" s="96"/>
      <c r="O14" s="98"/>
      <c r="P14" s="96"/>
      <c r="Q14" s="96"/>
      <c r="R14" s="98"/>
      <c r="S14" s="96"/>
      <c r="T14" s="96"/>
      <c r="U14" s="96"/>
      <c r="V14" s="100"/>
      <c r="W14" s="121" t="s">
        <v>155</v>
      </c>
      <c r="X14" s="112"/>
      <c r="Y14" s="17">
        <v>0</v>
      </c>
      <c r="Z14" s="63"/>
      <c r="AB14" s="100"/>
      <c r="AC14" s="100"/>
      <c r="AD14" s="100"/>
      <c r="AE14" s="100"/>
    </row>
    <row r="15" spans="1:31">
      <c r="A15" s="150">
        <v>202</v>
      </c>
      <c r="B15" s="162" t="s">
        <v>34</v>
      </c>
      <c r="C15" s="94" t="str">
        <f>VLOOKUP(A15,'Load case definition'!$A$7:$C$180,3,FALSE)</f>
        <v>dead</v>
      </c>
      <c r="D15" s="17"/>
      <c r="E15" s="95"/>
      <c r="F15" s="17"/>
      <c r="G15" s="21" t="str">
        <f t="shared" si="0"/>
        <v>202:Distributed live load A+B</v>
      </c>
      <c r="H15" s="63" t="s">
        <v>153</v>
      </c>
      <c r="I15" s="142" t="s">
        <v>162</v>
      </c>
      <c r="J15" s="117">
        <v>0</v>
      </c>
      <c r="K15" s="118">
        <v>0</v>
      </c>
      <c r="L15" s="119">
        <v>-3</v>
      </c>
      <c r="M15" s="97"/>
      <c r="N15" s="96"/>
      <c r="O15" s="98"/>
      <c r="P15" s="97"/>
      <c r="Q15" s="96"/>
      <c r="R15" s="98"/>
      <c r="S15" s="96"/>
      <c r="T15" s="96"/>
      <c r="U15" s="96"/>
      <c r="V15" s="100"/>
      <c r="W15" s="121" t="s">
        <v>155</v>
      </c>
      <c r="X15" s="112"/>
      <c r="Y15" s="17">
        <v>0</v>
      </c>
      <c r="Z15" s="63"/>
      <c r="AB15" s="100"/>
      <c r="AC15" s="100"/>
      <c r="AD15" s="100"/>
      <c r="AE15" s="100"/>
    </row>
    <row r="16" spans="1:31">
      <c r="A16" s="150">
        <v>205</v>
      </c>
      <c r="B16" s="162" t="s">
        <v>36</v>
      </c>
      <c r="C16" s="94" t="str">
        <f>VLOOKUP(A16,'Load case definition'!$A$7:$C$180,3,FALSE)</f>
        <v>dead</v>
      </c>
      <c r="D16" s="17"/>
      <c r="E16" s="95"/>
      <c r="F16" s="17"/>
      <c r="G16" s="21" t="str">
        <f t="shared" si="0"/>
        <v>205:Live point load pos 3</v>
      </c>
      <c r="H16" s="63" t="s">
        <v>153</v>
      </c>
      <c r="I16" s="142" t="s">
        <v>163</v>
      </c>
      <c r="J16" s="117">
        <v>0</v>
      </c>
      <c r="K16" s="118">
        <v>0</v>
      </c>
      <c r="L16" s="118">
        <v>-500</v>
      </c>
      <c r="M16" s="97"/>
      <c r="N16" s="96"/>
      <c r="O16" s="98"/>
      <c r="P16" s="97"/>
      <c r="Q16" s="96"/>
      <c r="R16" s="98"/>
      <c r="S16" s="96"/>
      <c r="T16" s="96"/>
      <c r="U16" s="96"/>
      <c r="V16" s="100"/>
      <c r="W16" s="121" t="s">
        <v>155</v>
      </c>
      <c r="X16" s="112"/>
      <c r="Y16" s="17">
        <v>0</v>
      </c>
      <c r="Z16" s="63"/>
      <c r="AB16" s="100"/>
      <c r="AC16" s="100"/>
      <c r="AD16" s="100"/>
      <c r="AE16" s="100"/>
    </row>
    <row r="17" spans="1:31">
      <c r="A17" s="150">
        <v>206</v>
      </c>
      <c r="B17" s="162" t="s">
        <v>37</v>
      </c>
      <c r="C17" s="94" t="str">
        <f>VLOOKUP(A17,'Load case definition'!$A$7:$C$180,3,FALSE)</f>
        <v>dead</v>
      </c>
      <c r="D17" s="17"/>
      <c r="E17" s="95" t="s">
        <v>164</v>
      </c>
      <c r="F17" s="17"/>
      <c r="G17" s="21" t="str">
        <f t="shared" si="0"/>
        <v>206:Live point load pos 4</v>
      </c>
      <c r="H17" s="63" t="s">
        <v>153</v>
      </c>
      <c r="I17" s="142" t="s">
        <v>165</v>
      </c>
      <c r="J17" s="117">
        <v>0</v>
      </c>
      <c r="K17" s="118">
        <v>0</v>
      </c>
      <c r="L17" s="119">
        <v>-500</v>
      </c>
      <c r="M17" s="97"/>
      <c r="N17" s="96"/>
      <c r="O17" s="98"/>
      <c r="P17" s="96"/>
      <c r="Q17" s="96"/>
      <c r="R17" s="98"/>
      <c r="S17" s="96"/>
      <c r="T17" s="96"/>
      <c r="U17" s="96"/>
      <c r="V17" s="100"/>
      <c r="W17" s="121" t="s">
        <v>155</v>
      </c>
      <c r="X17" s="112"/>
      <c r="Y17" s="17">
        <v>0</v>
      </c>
      <c r="Z17" s="63"/>
      <c r="AB17" s="100"/>
      <c r="AC17" s="100"/>
      <c r="AD17" s="100"/>
      <c r="AE17" s="100"/>
    </row>
    <row r="18" spans="1:31">
      <c r="A18" s="150">
        <v>220</v>
      </c>
      <c r="B18" s="162" t="s">
        <v>38</v>
      </c>
      <c r="C18" s="94" t="str">
        <f>VLOOKUP(A18,'Load case definition'!$A$7:$C$180,3,FALSE)</f>
        <v>dead</v>
      </c>
      <c r="D18" s="17"/>
      <c r="E18" s="95"/>
      <c r="F18" s="17"/>
      <c r="G18" s="21" t="str">
        <f t="shared" si="0"/>
        <v>220:Cable lashing point x</v>
      </c>
      <c r="H18" s="63" t="s">
        <v>157</v>
      </c>
      <c r="I18" s="142" t="s">
        <v>166</v>
      </c>
      <c r="J18" s="117">
        <v>20</v>
      </c>
      <c r="K18" s="118">
        <v>0</v>
      </c>
      <c r="L18" s="119">
        <v>0</v>
      </c>
      <c r="M18" s="97">
        <v>0</v>
      </c>
      <c r="N18" s="96">
        <v>0</v>
      </c>
      <c r="O18" s="98">
        <v>0</v>
      </c>
      <c r="P18" s="97">
        <v>0</v>
      </c>
      <c r="Q18" s="96">
        <v>0</v>
      </c>
      <c r="R18" s="98">
        <v>0</v>
      </c>
      <c r="S18" s="96"/>
      <c r="T18" s="96"/>
      <c r="U18" s="96"/>
      <c r="V18" s="100"/>
      <c r="W18" s="121"/>
      <c r="X18" s="112"/>
      <c r="Y18" s="17"/>
      <c r="Z18" s="63"/>
      <c r="AB18" s="100"/>
      <c r="AC18" s="100"/>
      <c r="AD18" s="100"/>
      <c r="AE18" s="100"/>
    </row>
    <row r="19" spans="1:31">
      <c r="A19" s="150">
        <v>221</v>
      </c>
      <c r="B19" s="162" t="s">
        <v>39</v>
      </c>
      <c r="C19" s="94" t="str">
        <f>VLOOKUP(A19,'Load case definition'!$A$7:$C$180,3,FALSE)</f>
        <v>dead</v>
      </c>
      <c r="D19" s="17"/>
      <c r="E19" s="95"/>
      <c r="F19" s="17"/>
      <c r="G19" s="21" t="str">
        <f t="shared" si="0"/>
        <v>221:Cable lashing point 45-</v>
      </c>
      <c r="H19" s="63" t="s">
        <v>157</v>
      </c>
      <c r="I19" s="142" t="s">
        <v>166</v>
      </c>
      <c r="J19" s="117">
        <v>14.14</v>
      </c>
      <c r="K19" s="118">
        <v>-14.14</v>
      </c>
      <c r="L19" s="118">
        <v>0</v>
      </c>
      <c r="M19" s="97">
        <v>0</v>
      </c>
      <c r="N19" s="96">
        <v>0</v>
      </c>
      <c r="O19" s="98">
        <v>0</v>
      </c>
      <c r="P19" s="97">
        <v>0</v>
      </c>
      <c r="Q19" s="96">
        <v>0</v>
      </c>
      <c r="R19" s="98">
        <v>0</v>
      </c>
      <c r="S19" s="96"/>
      <c r="T19" s="96"/>
      <c r="U19" s="96"/>
      <c r="V19" s="100"/>
      <c r="W19" s="121"/>
      <c r="X19" s="112"/>
      <c r="Y19" s="17"/>
      <c r="Z19" s="63"/>
      <c r="AB19" s="100"/>
      <c r="AC19" s="100"/>
      <c r="AD19" s="100"/>
      <c r="AE19" s="100"/>
    </row>
    <row r="20" spans="1:31">
      <c r="A20" s="150">
        <v>222</v>
      </c>
      <c r="B20" s="162" t="s">
        <v>40</v>
      </c>
      <c r="C20" s="94" t="str">
        <f>VLOOKUP(A20,'Load case definition'!$A$7:$C$180,3,FALSE)</f>
        <v>dead</v>
      </c>
      <c r="D20" s="17"/>
      <c r="E20" s="95" t="s">
        <v>164</v>
      </c>
      <c r="F20" s="17"/>
      <c r="G20" s="21" t="str">
        <f t="shared" si="0"/>
        <v>222:Cable lashing point 45+</v>
      </c>
      <c r="H20" s="63" t="s">
        <v>157</v>
      </c>
      <c r="I20" s="142" t="s">
        <v>166</v>
      </c>
      <c r="J20" s="117">
        <v>14.14</v>
      </c>
      <c r="K20" s="118">
        <v>14.14</v>
      </c>
      <c r="L20" s="119">
        <v>0</v>
      </c>
      <c r="M20" s="97">
        <v>0</v>
      </c>
      <c r="N20" s="96">
        <v>0</v>
      </c>
      <c r="O20" s="98">
        <v>0</v>
      </c>
      <c r="P20" s="96">
        <v>0</v>
      </c>
      <c r="Q20" s="96">
        <v>0</v>
      </c>
      <c r="R20" s="98">
        <v>0</v>
      </c>
      <c r="S20" s="96"/>
      <c r="T20" s="96"/>
      <c r="U20" s="96"/>
      <c r="V20" s="100"/>
      <c r="W20" s="121"/>
      <c r="X20" s="112"/>
      <c r="Y20" s="17"/>
      <c r="Z20" s="63"/>
      <c r="AB20" s="100"/>
      <c r="AC20" s="100"/>
      <c r="AD20" s="100"/>
      <c r="AE20" s="100"/>
    </row>
    <row r="21" spans="1:31">
      <c r="A21" s="150">
        <v>300</v>
      </c>
      <c r="B21" s="162" t="s">
        <v>41</v>
      </c>
      <c r="C21" s="94" t="str">
        <f>VLOOKUP(A21,'Load case definition'!$A$7:$C$180,3,FALSE)</f>
        <v>accidental</v>
      </c>
      <c r="D21" s="17"/>
      <c r="E21" s="95"/>
      <c r="F21" s="17"/>
      <c r="G21" s="21" t="str">
        <f t="shared" si="0"/>
        <v>300:Snagging load 1 x-</v>
      </c>
      <c r="H21" s="63" t="s">
        <v>153</v>
      </c>
      <c r="I21" s="142" t="s">
        <v>167</v>
      </c>
      <c r="J21" s="117">
        <v>-111.49</v>
      </c>
      <c r="K21" s="118">
        <v>0</v>
      </c>
      <c r="L21" s="119">
        <v>-1494.25</v>
      </c>
      <c r="M21" s="97"/>
      <c r="N21" s="96"/>
      <c r="O21" s="98"/>
      <c r="P21" s="97"/>
      <c r="Q21" s="96"/>
      <c r="R21" s="98"/>
      <c r="S21" s="96"/>
      <c r="T21" s="96"/>
      <c r="U21" s="96"/>
      <c r="V21" s="100"/>
      <c r="W21" s="121" t="s">
        <v>155</v>
      </c>
      <c r="X21" s="112"/>
      <c r="Y21" s="17">
        <v>0</v>
      </c>
      <c r="Z21" s="63"/>
      <c r="AB21" s="100"/>
      <c r="AC21" s="100"/>
      <c r="AD21" s="100"/>
      <c r="AE21" s="100"/>
    </row>
    <row r="22" spans="1:31">
      <c r="A22" s="150">
        <v>301</v>
      </c>
      <c r="B22" s="162" t="s">
        <v>42</v>
      </c>
      <c r="C22" s="94" t="str">
        <f>VLOOKUP(A22,'Load case definition'!$A$7:$C$180,3,FALSE)</f>
        <v>accidental</v>
      </c>
      <c r="D22" s="17"/>
      <c r="E22" s="95"/>
      <c r="F22" s="17"/>
      <c r="G22" s="21" t="str">
        <f t="shared" si="0"/>
        <v>301:Snagging load 1 45-</v>
      </c>
      <c r="H22" s="63" t="s">
        <v>153</v>
      </c>
      <c r="I22" s="142" t="s">
        <v>167</v>
      </c>
      <c r="J22" s="117">
        <v>-78.84</v>
      </c>
      <c r="K22" s="118">
        <v>78.84</v>
      </c>
      <c r="L22" s="118">
        <v>-1494.25</v>
      </c>
      <c r="M22" s="97"/>
      <c r="N22" s="96"/>
      <c r="O22" s="98"/>
      <c r="P22" s="97"/>
      <c r="Q22" s="96"/>
      <c r="R22" s="98"/>
      <c r="S22" s="96"/>
      <c r="T22" s="96"/>
      <c r="U22" s="96"/>
      <c r="V22" s="100"/>
      <c r="W22" s="121" t="s">
        <v>155</v>
      </c>
      <c r="X22" s="112"/>
      <c r="Y22" s="17">
        <v>0</v>
      </c>
      <c r="Z22" s="63"/>
      <c r="AB22" s="100"/>
      <c r="AC22" s="100"/>
      <c r="AD22" s="100"/>
      <c r="AE22" s="100"/>
    </row>
    <row r="23" spans="1:31">
      <c r="A23" s="150">
        <v>302</v>
      </c>
      <c r="B23" s="149" t="s">
        <v>43</v>
      </c>
      <c r="C23" s="94" t="str">
        <f>VLOOKUP(A23,'Load case definition'!$A$7:$C$180,3,FALSE)</f>
        <v>accidental</v>
      </c>
      <c r="D23" s="17"/>
      <c r="E23" s="95" t="s">
        <v>164</v>
      </c>
      <c r="F23" s="17"/>
      <c r="G23" s="21" t="str">
        <f t="shared" si="0"/>
        <v>302:Snagging load 1 y+</v>
      </c>
      <c r="H23" s="63" t="s">
        <v>153</v>
      </c>
      <c r="I23" s="142" t="s">
        <v>167</v>
      </c>
      <c r="J23" s="117">
        <v>0</v>
      </c>
      <c r="K23" s="118">
        <v>111.49</v>
      </c>
      <c r="L23" s="119">
        <v>-1494.25</v>
      </c>
      <c r="M23" s="97"/>
      <c r="N23" s="96"/>
      <c r="O23" s="98"/>
      <c r="P23" s="96"/>
      <c r="Q23" s="96"/>
      <c r="R23" s="98"/>
      <c r="S23" s="96"/>
      <c r="T23" s="96"/>
      <c r="U23" s="96"/>
      <c r="V23" s="100"/>
      <c r="W23" s="121" t="s">
        <v>155</v>
      </c>
      <c r="X23" s="112"/>
      <c r="Y23" s="17">
        <v>0</v>
      </c>
      <c r="Z23" s="63"/>
      <c r="AB23" s="100"/>
      <c r="AC23" s="100"/>
      <c r="AD23" s="100"/>
      <c r="AE23" s="100"/>
    </row>
    <row r="24" spans="1:31">
      <c r="A24" s="150">
        <v>303</v>
      </c>
      <c r="B24" s="149" t="s">
        <v>44</v>
      </c>
      <c r="C24" s="94" t="str">
        <f>VLOOKUP(A24,'Load case definition'!$A$7:$C$180,3,FALSE)</f>
        <v>accidental</v>
      </c>
      <c r="D24" s="17"/>
      <c r="E24" s="95"/>
      <c r="F24" s="17"/>
      <c r="G24" s="21" t="str">
        <f t="shared" si="0"/>
        <v>303:Snagging load 1 45+</v>
      </c>
      <c r="H24" s="63" t="s">
        <v>153</v>
      </c>
      <c r="I24" s="142" t="s">
        <v>167</v>
      </c>
      <c r="J24" s="117">
        <v>78.84</v>
      </c>
      <c r="K24" s="118">
        <v>78.84</v>
      </c>
      <c r="L24" s="119">
        <v>-1494.25</v>
      </c>
      <c r="M24" s="97"/>
      <c r="N24" s="96"/>
      <c r="O24" s="98"/>
      <c r="P24" s="97"/>
      <c r="Q24" s="96"/>
      <c r="R24" s="98"/>
      <c r="S24" s="96"/>
      <c r="T24" s="96"/>
      <c r="U24" s="96"/>
      <c r="V24" s="100"/>
      <c r="W24" s="121" t="s">
        <v>155</v>
      </c>
      <c r="X24" s="112"/>
      <c r="Y24" s="17">
        <v>0</v>
      </c>
      <c r="Z24" s="63"/>
      <c r="AB24" s="100"/>
      <c r="AC24" s="100"/>
      <c r="AD24" s="100"/>
      <c r="AE24" s="100"/>
    </row>
    <row r="25" spans="1:31">
      <c r="A25" s="150">
        <v>304</v>
      </c>
      <c r="B25" s="149" t="s">
        <v>45</v>
      </c>
      <c r="C25" s="94" t="str">
        <f>VLOOKUP(A25,'Load case definition'!$A$7:$C$180,3,FALSE)</f>
        <v>accidental</v>
      </c>
      <c r="D25" s="17"/>
      <c r="E25" s="95"/>
      <c r="F25" s="17"/>
      <c r="G25" s="21" t="str">
        <f t="shared" si="0"/>
        <v>304:Snagging load 1 x+</v>
      </c>
      <c r="H25" s="63" t="s">
        <v>153</v>
      </c>
      <c r="I25" s="142" t="s">
        <v>167</v>
      </c>
      <c r="J25" s="117">
        <v>111.49</v>
      </c>
      <c r="K25" s="118">
        <v>0</v>
      </c>
      <c r="L25" s="118">
        <v>-1494.25</v>
      </c>
      <c r="M25" s="97"/>
      <c r="N25" s="96"/>
      <c r="O25" s="98"/>
      <c r="P25" s="97"/>
      <c r="Q25" s="96"/>
      <c r="R25" s="98"/>
      <c r="S25" s="96"/>
      <c r="T25" s="96"/>
      <c r="U25" s="96"/>
      <c r="V25" s="100"/>
      <c r="W25" s="121" t="s">
        <v>155</v>
      </c>
      <c r="X25" s="112"/>
      <c r="Y25" s="17">
        <v>0</v>
      </c>
      <c r="Z25" s="63"/>
      <c r="AB25" s="100"/>
      <c r="AC25" s="100"/>
      <c r="AD25" s="100"/>
      <c r="AE25" s="100"/>
    </row>
    <row r="26" spans="1:31">
      <c r="A26" s="150">
        <v>305</v>
      </c>
      <c r="B26" s="149" t="s">
        <v>46</v>
      </c>
      <c r="C26" s="94" t="str">
        <f>VLOOKUP(A26,'Load case definition'!$A$7:$C$180,3,FALSE)</f>
        <v>accidental</v>
      </c>
      <c r="D26" s="17"/>
      <c r="E26" s="95" t="s">
        <v>164</v>
      </c>
      <c r="F26" s="17"/>
      <c r="G26" s="21" t="str">
        <f t="shared" si="0"/>
        <v>305:Snagging load 2 x-</v>
      </c>
      <c r="H26" s="63" t="s">
        <v>153</v>
      </c>
      <c r="I26" s="142" t="s">
        <v>168</v>
      </c>
      <c r="J26" s="117">
        <v>-111.49</v>
      </c>
      <c r="K26" s="118">
        <v>0</v>
      </c>
      <c r="L26" s="119">
        <v>-1494.25</v>
      </c>
      <c r="M26" s="97"/>
      <c r="N26" s="96"/>
      <c r="O26" s="98"/>
      <c r="P26" s="96"/>
      <c r="Q26" s="96"/>
      <c r="R26" s="98"/>
      <c r="S26" s="96"/>
      <c r="T26" s="96"/>
      <c r="U26" s="96"/>
      <c r="V26" s="100"/>
      <c r="W26" s="121" t="s">
        <v>155</v>
      </c>
      <c r="X26" s="112"/>
      <c r="Y26" s="17">
        <v>0</v>
      </c>
      <c r="Z26" s="63"/>
      <c r="AB26" s="100"/>
      <c r="AC26" s="100"/>
      <c r="AD26" s="100"/>
      <c r="AE26" s="100"/>
    </row>
    <row r="27" spans="1:31">
      <c r="A27" s="150">
        <v>306</v>
      </c>
      <c r="B27" s="149" t="s">
        <v>47</v>
      </c>
      <c r="C27" s="94" t="str">
        <f>VLOOKUP(A27,'Load case definition'!$A$7:$C$180,3,FALSE)</f>
        <v>accidental</v>
      </c>
      <c r="D27" s="17"/>
      <c r="E27" s="95"/>
      <c r="F27" s="17"/>
      <c r="G27" s="21" t="str">
        <f t="shared" si="0"/>
        <v>306:Snagging load 2 45-</v>
      </c>
      <c r="H27" s="63" t="s">
        <v>153</v>
      </c>
      <c r="I27" s="142" t="s">
        <v>168</v>
      </c>
      <c r="J27" s="117">
        <v>-78.84</v>
      </c>
      <c r="K27" s="117">
        <v>78.84</v>
      </c>
      <c r="L27" s="119">
        <v>-1494.25</v>
      </c>
      <c r="M27" s="97"/>
      <c r="N27" s="96"/>
      <c r="O27" s="98"/>
      <c r="P27" s="97"/>
      <c r="Q27" s="96"/>
      <c r="R27" s="98"/>
      <c r="S27" s="96"/>
      <c r="T27" s="96"/>
      <c r="U27" s="96"/>
      <c r="V27" s="100"/>
      <c r="W27" s="121" t="s">
        <v>155</v>
      </c>
      <c r="X27" s="112"/>
      <c r="Y27" s="17">
        <v>0</v>
      </c>
      <c r="Z27" s="63"/>
      <c r="AB27" s="100"/>
      <c r="AC27" s="100"/>
      <c r="AD27" s="100"/>
      <c r="AE27" s="100"/>
    </row>
    <row r="28" spans="1:31">
      <c r="A28" s="150">
        <v>307</v>
      </c>
      <c r="B28" s="149" t="s">
        <v>48</v>
      </c>
      <c r="C28" s="94" t="str">
        <f>VLOOKUP(A28,'Load case definition'!$A$7:$C$180,3,FALSE)</f>
        <v>accidental</v>
      </c>
      <c r="D28" s="17"/>
      <c r="E28" s="95"/>
      <c r="F28" s="17"/>
      <c r="G28" s="21" t="str">
        <f t="shared" si="0"/>
        <v>307:Snagging load 2 y+</v>
      </c>
      <c r="H28" s="63" t="s">
        <v>153</v>
      </c>
      <c r="I28" s="142" t="s">
        <v>168</v>
      </c>
      <c r="J28" s="117">
        <v>0</v>
      </c>
      <c r="K28" s="118">
        <v>111.49</v>
      </c>
      <c r="L28" s="118">
        <v>-1494.25</v>
      </c>
      <c r="M28" s="97"/>
      <c r="N28" s="96"/>
      <c r="O28" s="98"/>
      <c r="P28" s="97"/>
      <c r="Q28" s="96"/>
      <c r="R28" s="98"/>
      <c r="S28" s="96"/>
      <c r="T28" s="96"/>
      <c r="U28" s="96"/>
      <c r="V28" s="100"/>
      <c r="W28" s="121" t="s">
        <v>155</v>
      </c>
      <c r="X28" s="112"/>
      <c r="Y28" s="17">
        <v>0</v>
      </c>
      <c r="Z28" s="63"/>
      <c r="AB28" s="100"/>
      <c r="AC28" s="100"/>
      <c r="AD28" s="100"/>
      <c r="AE28" s="100"/>
    </row>
    <row r="29" spans="1:31">
      <c r="A29" s="150">
        <v>308</v>
      </c>
      <c r="B29" s="149" t="s">
        <v>49</v>
      </c>
      <c r="C29" s="94" t="str">
        <f>VLOOKUP(A29,'Load case definition'!$A$7:$C$180,3,FALSE)</f>
        <v>accidental</v>
      </c>
      <c r="D29" s="17"/>
      <c r="E29" s="95" t="s">
        <v>164</v>
      </c>
      <c r="F29" s="17"/>
      <c r="G29" s="21" t="str">
        <f t="shared" si="0"/>
        <v>308:Snagging load 2 45+</v>
      </c>
      <c r="H29" s="63" t="s">
        <v>153</v>
      </c>
      <c r="I29" s="142" t="s">
        <v>168</v>
      </c>
      <c r="J29" s="117">
        <v>78.84</v>
      </c>
      <c r="K29" s="118">
        <v>78.84</v>
      </c>
      <c r="L29" s="119">
        <v>-1494.25</v>
      </c>
      <c r="M29" s="97"/>
      <c r="N29" s="96"/>
      <c r="O29" s="98"/>
      <c r="P29" s="96"/>
      <c r="Q29" s="96"/>
      <c r="R29" s="98"/>
      <c r="S29" s="96"/>
      <c r="T29" s="96"/>
      <c r="U29" s="96"/>
      <c r="V29" s="100"/>
      <c r="W29" s="121" t="s">
        <v>155</v>
      </c>
      <c r="X29" s="112"/>
      <c r="Y29" s="17">
        <v>0</v>
      </c>
      <c r="Z29" s="63"/>
      <c r="AB29" s="100"/>
      <c r="AC29" s="100"/>
      <c r="AD29" s="100"/>
      <c r="AE29" s="100"/>
    </row>
    <row r="30" spans="1:31">
      <c r="A30" s="150">
        <v>309</v>
      </c>
      <c r="B30" s="149" t="s">
        <v>50</v>
      </c>
      <c r="C30" s="94" t="str">
        <f>VLOOKUP(A30,'Load case definition'!$A$7:$C$180,3,FALSE)</f>
        <v>accidental</v>
      </c>
      <c r="D30" s="17"/>
      <c r="E30" s="95"/>
      <c r="F30" s="17"/>
      <c r="G30" s="21" t="str">
        <f t="shared" si="0"/>
        <v>309:Snagging load 2 x+</v>
      </c>
      <c r="H30" s="63" t="s">
        <v>153</v>
      </c>
      <c r="I30" s="142" t="s">
        <v>168</v>
      </c>
      <c r="J30" s="117">
        <v>111.49</v>
      </c>
      <c r="K30" s="117">
        <v>0</v>
      </c>
      <c r="L30" s="119">
        <v>-1494.25</v>
      </c>
      <c r="M30" s="97"/>
      <c r="N30" s="96"/>
      <c r="O30" s="98"/>
      <c r="P30" s="97"/>
      <c r="Q30" s="96"/>
      <c r="R30" s="98"/>
      <c r="S30" s="96"/>
      <c r="T30" s="96"/>
      <c r="U30" s="96"/>
      <c r="V30" s="100"/>
      <c r="W30" s="121" t="s">
        <v>155</v>
      </c>
      <c r="X30" s="112"/>
      <c r="Y30" s="17">
        <v>0</v>
      </c>
      <c r="Z30" s="63"/>
      <c r="AB30" s="100"/>
      <c r="AC30" s="100"/>
      <c r="AD30" s="100"/>
      <c r="AE30" s="100"/>
    </row>
    <row r="31" spans="1:31">
      <c r="A31" s="150">
        <v>310</v>
      </c>
      <c r="B31" s="149" t="s">
        <v>51</v>
      </c>
      <c r="C31" s="94" t="str">
        <f>VLOOKUP(A31,'Load case definition'!$A$7:$C$180,3,FALSE)</f>
        <v>accidental</v>
      </c>
      <c r="D31" s="17"/>
      <c r="E31" s="95"/>
      <c r="F31" s="17"/>
      <c r="G31" s="21" t="str">
        <f t="shared" si="0"/>
        <v>310:Dogleg HOP fall z</v>
      </c>
      <c r="H31" s="63" t="s">
        <v>157</v>
      </c>
      <c r="I31" s="142" t="s">
        <v>169</v>
      </c>
      <c r="J31" s="117">
        <v>0</v>
      </c>
      <c r="K31" s="118">
        <v>0</v>
      </c>
      <c r="L31" s="118">
        <v>-20</v>
      </c>
      <c r="M31" s="97">
        <v>0</v>
      </c>
      <c r="N31" s="96">
        <v>0</v>
      </c>
      <c r="O31" s="98">
        <v>0</v>
      </c>
      <c r="P31" s="97">
        <v>0</v>
      </c>
      <c r="Q31" s="96">
        <v>0</v>
      </c>
      <c r="R31" s="98">
        <v>0</v>
      </c>
      <c r="S31" s="96"/>
      <c r="T31" s="96"/>
      <c r="U31" s="96"/>
      <c r="V31" s="100"/>
      <c r="W31" s="121"/>
      <c r="X31" s="112"/>
      <c r="Y31" s="17"/>
      <c r="Z31" s="63"/>
      <c r="AB31" s="100"/>
      <c r="AC31" s="100"/>
      <c r="AD31" s="100"/>
      <c r="AE31" s="100"/>
    </row>
    <row r="32" spans="1:31">
      <c r="A32" s="150">
        <v>311</v>
      </c>
      <c r="B32" s="149" t="s">
        <v>52</v>
      </c>
      <c r="C32" s="94" t="str">
        <f>VLOOKUP(A32,'Load case definition'!$A$7:$C$180,3,FALSE)</f>
        <v>accidental</v>
      </c>
      <c r="D32" s="17"/>
      <c r="E32" s="95" t="s">
        <v>164</v>
      </c>
      <c r="F32" s="17"/>
      <c r="G32" s="21" t="str">
        <f t="shared" si="0"/>
        <v>311:Dogleg HOP fall x</v>
      </c>
      <c r="H32" s="63" t="s">
        <v>157</v>
      </c>
      <c r="I32" s="142" t="s">
        <v>169</v>
      </c>
      <c r="J32" s="117">
        <v>20</v>
      </c>
      <c r="K32" s="118">
        <v>0</v>
      </c>
      <c r="L32" s="119">
        <v>0</v>
      </c>
      <c r="M32" s="97">
        <v>0</v>
      </c>
      <c r="N32" s="96">
        <v>0</v>
      </c>
      <c r="O32" s="98">
        <v>0</v>
      </c>
      <c r="P32" s="96">
        <v>0</v>
      </c>
      <c r="Q32" s="96">
        <v>0</v>
      </c>
      <c r="R32" s="98">
        <v>0</v>
      </c>
      <c r="S32" s="96"/>
      <c r="T32" s="96"/>
      <c r="U32" s="96"/>
      <c r="V32" s="100"/>
      <c r="W32" s="121"/>
      <c r="X32" s="112"/>
      <c r="Y32" s="17"/>
      <c r="Z32" s="63"/>
      <c r="AB32" s="100"/>
      <c r="AC32" s="100"/>
      <c r="AD32" s="100"/>
      <c r="AE32" s="100"/>
    </row>
    <row r="33" spans="1:31">
      <c r="A33" s="150">
        <v>312</v>
      </c>
      <c r="B33" s="149" t="s">
        <v>53</v>
      </c>
      <c r="C33" s="94" t="str">
        <f>VLOOKUP(A33,'Load case definition'!$A$7:$C$180,3,FALSE)</f>
        <v>accidental</v>
      </c>
      <c r="D33" s="17"/>
      <c r="E33" s="95"/>
      <c r="F33" s="17"/>
      <c r="G33" s="21" t="str">
        <f t="shared" si="0"/>
        <v>312:Dogleg HOP fall y</v>
      </c>
      <c r="H33" s="63" t="s">
        <v>157</v>
      </c>
      <c r="I33" s="142" t="s">
        <v>169</v>
      </c>
      <c r="J33" s="117">
        <v>0</v>
      </c>
      <c r="K33" s="117">
        <v>-20</v>
      </c>
      <c r="L33" s="119">
        <v>0</v>
      </c>
      <c r="M33" s="97">
        <v>0</v>
      </c>
      <c r="N33" s="96">
        <v>0</v>
      </c>
      <c r="O33" s="98">
        <v>0</v>
      </c>
      <c r="P33" s="97">
        <v>0</v>
      </c>
      <c r="Q33" s="96">
        <v>0</v>
      </c>
      <c r="R33" s="98">
        <v>0</v>
      </c>
      <c r="S33" s="96"/>
      <c r="T33" s="96"/>
      <c r="U33" s="96"/>
      <c r="V33" s="100"/>
      <c r="W33" s="121"/>
      <c r="X33" s="112"/>
      <c r="Y33" s="17"/>
      <c r="Z33" s="63"/>
      <c r="AB33" s="100"/>
      <c r="AC33" s="100"/>
      <c r="AD33" s="100"/>
      <c r="AE33" s="100"/>
    </row>
    <row r="34" spans="1:31">
      <c r="A34" s="150">
        <v>400</v>
      </c>
      <c r="B34" s="149" t="s">
        <v>54</v>
      </c>
      <c r="C34" s="94" t="str">
        <f>VLOOKUP(A34,'Load case definition'!$A$7:$C$180,3,FALSE)</f>
        <v>dead</v>
      </c>
      <c r="D34" s="17"/>
      <c r="E34" s="95"/>
      <c r="F34" s="17"/>
      <c r="G34" s="21" t="str">
        <f t="shared" si="0"/>
        <v>400:Transport z- objects</v>
      </c>
      <c r="H34" s="63" t="s">
        <v>170</v>
      </c>
      <c r="I34" s="142" t="s">
        <v>171</v>
      </c>
      <c r="J34" s="117">
        <v>0</v>
      </c>
      <c r="K34" s="118">
        <v>0</v>
      </c>
      <c r="L34" s="118">
        <v>-1.45</v>
      </c>
      <c r="M34" s="97"/>
      <c r="N34" s="96"/>
      <c r="O34" s="98"/>
      <c r="P34" s="97"/>
      <c r="Q34" s="96"/>
      <c r="R34" s="98"/>
      <c r="S34" s="96"/>
      <c r="T34" s="96"/>
      <c r="U34" s="96"/>
      <c r="V34" s="100"/>
      <c r="W34" s="121"/>
      <c r="X34" s="112" t="s">
        <v>172</v>
      </c>
      <c r="Y34" s="17"/>
      <c r="Z34" s="63"/>
      <c r="AB34" s="100"/>
      <c r="AC34" s="100"/>
      <c r="AD34" s="100"/>
      <c r="AE34" s="100"/>
    </row>
    <row r="35" spans="1:31">
      <c r="A35" s="150">
        <v>400</v>
      </c>
      <c r="B35" s="149" t="s">
        <v>54</v>
      </c>
      <c r="C35" s="94" t="str">
        <f>VLOOKUP(A35,'Load case definition'!$A$7:$C$180,3,FALSE)</f>
        <v>dead</v>
      </c>
      <c r="D35" s="17"/>
      <c r="E35" s="95" t="s">
        <v>164</v>
      </c>
      <c r="F35" s="17"/>
      <c r="G35" s="21" t="str">
        <f t="shared" si="0"/>
        <v>400:Transport z- objects</v>
      </c>
      <c r="H35" s="63" t="s">
        <v>170</v>
      </c>
      <c r="I35" s="142" t="s">
        <v>173</v>
      </c>
      <c r="J35" s="117">
        <v>0</v>
      </c>
      <c r="K35" s="118">
        <v>0</v>
      </c>
      <c r="L35" s="119">
        <v>-1.45</v>
      </c>
      <c r="M35" s="97"/>
      <c r="N35" s="96"/>
      <c r="O35" s="98"/>
      <c r="P35" s="96"/>
      <c r="Q35" s="96"/>
      <c r="R35" s="98"/>
      <c r="S35" s="96"/>
      <c r="T35" s="96"/>
      <c r="U35" s="96"/>
      <c r="V35" s="100"/>
      <c r="W35" s="121"/>
      <c r="X35" s="112" t="s">
        <v>172</v>
      </c>
      <c r="Y35" s="17"/>
      <c r="Z35" s="63"/>
      <c r="AB35" s="100"/>
      <c r="AC35" s="100"/>
      <c r="AD35" s="100"/>
      <c r="AE35" s="100"/>
    </row>
    <row r="36" spans="1:31">
      <c r="A36" s="150">
        <v>401</v>
      </c>
      <c r="B36" s="149" t="s">
        <v>55</v>
      </c>
      <c r="C36" s="94" t="str">
        <f>VLOOKUP(A36,'Load case definition'!$A$7:$C$180,3,FALSE)</f>
        <v>dead</v>
      </c>
      <c r="D36" s="17"/>
      <c r="E36" s="95"/>
      <c r="F36" s="17"/>
      <c r="G36" s="21" t="str">
        <f t="shared" si="0"/>
        <v>401:Transport z- lifting cage</v>
      </c>
      <c r="H36" s="63" t="s">
        <v>153</v>
      </c>
      <c r="I36" s="142" t="s">
        <v>174</v>
      </c>
      <c r="J36" s="117">
        <v>0</v>
      </c>
      <c r="K36" s="117">
        <v>0</v>
      </c>
      <c r="L36" s="119">
        <v>-2.87</v>
      </c>
      <c r="M36" s="97"/>
      <c r="N36" s="96"/>
      <c r="O36" s="98"/>
      <c r="P36" s="97"/>
      <c r="Q36" s="96"/>
      <c r="R36" s="98"/>
      <c r="S36" s="96"/>
      <c r="T36" s="96"/>
      <c r="U36" s="96"/>
      <c r="V36" s="100"/>
      <c r="W36" s="121" t="s">
        <v>155</v>
      </c>
      <c r="X36" s="112"/>
      <c r="Y36" s="17">
        <v>0</v>
      </c>
      <c r="Z36" s="63"/>
      <c r="AB36" s="100"/>
      <c r="AC36" s="100"/>
      <c r="AD36" s="100"/>
      <c r="AE36" s="100"/>
    </row>
    <row r="37" spans="1:31">
      <c r="A37" s="150">
        <v>402</v>
      </c>
      <c r="B37" s="149" t="s">
        <v>56</v>
      </c>
      <c r="C37" s="94" t="str">
        <f>VLOOKUP(A37,'Load case definition'!$A$7:$C$180,3,FALSE)</f>
        <v>dead</v>
      </c>
      <c r="D37" s="17"/>
      <c r="E37" s="95"/>
      <c r="F37" s="17"/>
      <c r="G37" s="21" t="str">
        <f t="shared" si="0"/>
        <v>402:Transport z- misc storage</v>
      </c>
      <c r="H37" s="63" t="s">
        <v>153</v>
      </c>
      <c r="I37" s="142" t="s">
        <v>175</v>
      </c>
      <c r="J37" s="117">
        <v>0</v>
      </c>
      <c r="K37" s="118">
        <v>0</v>
      </c>
      <c r="L37" s="118">
        <v>-13.25</v>
      </c>
      <c r="M37" s="97"/>
      <c r="N37" s="96"/>
      <c r="O37" s="98"/>
      <c r="P37" s="97"/>
      <c r="Q37" s="96"/>
      <c r="R37" s="98"/>
      <c r="S37" s="96"/>
      <c r="T37" s="96"/>
      <c r="U37" s="96"/>
      <c r="V37" s="100"/>
      <c r="W37" s="121" t="s">
        <v>155</v>
      </c>
      <c r="X37" s="112"/>
      <c r="Y37" s="17">
        <v>0</v>
      </c>
      <c r="Z37" s="63"/>
      <c r="AB37" s="100"/>
      <c r="AC37" s="100"/>
      <c r="AD37" s="100"/>
      <c r="AE37" s="100"/>
    </row>
    <row r="38" spans="1:31">
      <c r="A38" s="155">
        <v>403</v>
      </c>
      <c r="B38" s="160" t="s">
        <v>57</v>
      </c>
      <c r="C38" s="94" t="str">
        <f>VLOOKUP(A38,'Load case definition'!$A$7:$C$180,3,FALSE)</f>
        <v>dead</v>
      </c>
      <c r="D38" s="17"/>
      <c r="E38" s="17"/>
      <c r="F38" s="17"/>
      <c r="G38" s="21" t="str">
        <f t="shared" si="0"/>
        <v>403:Transport z- pins and jacks</v>
      </c>
      <c r="H38" s="63" t="s">
        <v>153</v>
      </c>
      <c r="I38" s="143" t="s">
        <v>176</v>
      </c>
      <c r="J38" s="105">
        <v>0</v>
      </c>
      <c r="K38" s="106">
        <v>0</v>
      </c>
      <c r="L38" s="107">
        <v>-14.96</v>
      </c>
      <c r="M38" s="97"/>
      <c r="N38" s="96"/>
      <c r="O38" s="96"/>
      <c r="P38" s="97"/>
      <c r="Q38" s="96"/>
      <c r="R38" s="98"/>
      <c r="S38" s="96"/>
      <c r="T38" s="96"/>
      <c r="U38" s="96"/>
      <c r="V38" s="100"/>
      <c r="W38" s="97" t="s">
        <v>155</v>
      </c>
      <c r="X38" s="98"/>
      <c r="Y38" s="17">
        <v>0</v>
      </c>
      <c r="Z38" s="63"/>
      <c r="AB38" s="100"/>
      <c r="AC38" s="96"/>
      <c r="AD38" s="100"/>
      <c r="AE38" s="100"/>
    </row>
    <row r="39" spans="1:31">
      <c r="A39" s="155">
        <v>404</v>
      </c>
      <c r="B39" s="160" t="s">
        <v>58</v>
      </c>
      <c r="C39" s="94" t="str">
        <f>VLOOKUP(A39,'Load case definition'!$A$7:$C$180,3,FALSE)</f>
        <v>dead</v>
      </c>
      <c r="D39" s="17"/>
      <c r="E39" s="17"/>
      <c r="F39" s="17"/>
      <c r="G39" s="21" t="str">
        <f t="shared" si="0"/>
        <v>404:Transport z- anode boxes</v>
      </c>
      <c r="H39" s="63" t="s">
        <v>153</v>
      </c>
      <c r="I39" s="143" t="s">
        <v>156</v>
      </c>
      <c r="J39" s="105">
        <v>0</v>
      </c>
      <c r="K39" s="106">
        <v>0</v>
      </c>
      <c r="L39" s="107">
        <v>-15.74</v>
      </c>
      <c r="M39" s="97"/>
      <c r="N39" s="96"/>
      <c r="O39" s="96"/>
      <c r="P39" s="97"/>
      <c r="Q39" s="96"/>
      <c r="R39" s="98"/>
      <c r="S39" s="96"/>
      <c r="T39" s="96"/>
      <c r="U39" s="96"/>
      <c r="V39" s="100"/>
      <c r="W39" s="97" t="s">
        <v>155</v>
      </c>
      <c r="X39" s="98"/>
      <c r="Y39" s="17">
        <v>0</v>
      </c>
      <c r="Z39" s="63"/>
      <c r="AB39" s="100"/>
      <c r="AC39" s="96"/>
      <c r="AD39" s="100"/>
      <c r="AE39" s="100"/>
    </row>
    <row r="40" spans="1:31">
      <c r="A40" s="155">
        <v>406</v>
      </c>
      <c r="B40" s="160" t="s">
        <v>59</v>
      </c>
      <c r="C40" s="94" t="str">
        <f>VLOOKUP(A40,'Load case definition'!$A$7:$C$180,3,FALSE)</f>
        <v>dead</v>
      </c>
      <c r="D40" s="17"/>
      <c r="E40" s="17"/>
      <c r="F40" s="17"/>
      <c r="G40" s="21" t="str">
        <f t="shared" ref="G40:G71" si="1">IF(ISBLANK(B40),"",TEXT(A40,0)&amp;":"&amp;B40)</f>
        <v>406:Transport z- jacks pins plugs</v>
      </c>
      <c r="H40" s="63" t="s">
        <v>153</v>
      </c>
      <c r="I40" s="143" t="s">
        <v>177</v>
      </c>
      <c r="J40" s="105">
        <v>0</v>
      </c>
      <c r="K40" s="106">
        <v>0</v>
      </c>
      <c r="L40" s="107">
        <v>-14.96</v>
      </c>
      <c r="M40" s="97"/>
      <c r="N40" s="96"/>
      <c r="O40" s="96"/>
      <c r="P40" s="97"/>
      <c r="Q40" s="96"/>
      <c r="R40" s="98"/>
      <c r="S40" s="96"/>
      <c r="T40" s="96"/>
      <c r="U40" s="96"/>
      <c r="V40" s="100"/>
      <c r="W40" s="97" t="s">
        <v>155</v>
      </c>
      <c r="X40" s="98"/>
      <c r="Y40" s="17">
        <v>0</v>
      </c>
      <c r="Z40" s="63"/>
      <c r="AB40" s="100"/>
      <c r="AC40" s="96"/>
      <c r="AD40" s="100"/>
      <c r="AE40" s="100"/>
    </row>
    <row r="41" spans="1:31">
      <c r="A41" s="155">
        <v>407</v>
      </c>
      <c r="B41" s="160" t="s">
        <v>60</v>
      </c>
      <c r="C41" s="94" t="str">
        <f>VLOOKUP(A41,'Load case definition'!$A$7:$C$180,3,FALSE)</f>
        <v>dead</v>
      </c>
      <c r="D41" s="17"/>
      <c r="E41" s="17"/>
      <c r="F41" s="17"/>
      <c r="G41" s="21" t="str">
        <f t="shared" si="1"/>
        <v>407:Transport z- hang offs</v>
      </c>
      <c r="H41" s="63" t="s">
        <v>153</v>
      </c>
      <c r="I41" s="143" t="s">
        <v>178</v>
      </c>
      <c r="J41" s="105">
        <v>0</v>
      </c>
      <c r="K41" s="106">
        <v>0</v>
      </c>
      <c r="L41" s="107">
        <v>-4.1100000000000003</v>
      </c>
      <c r="M41" s="97"/>
      <c r="N41" s="96"/>
      <c r="O41" s="96"/>
      <c r="P41" s="97"/>
      <c r="Q41" s="96"/>
      <c r="R41" s="98"/>
      <c r="S41" s="96"/>
      <c r="T41" s="96"/>
      <c r="U41" s="96"/>
      <c r="V41" s="100"/>
      <c r="W41" s="97" t="s">
        <v>155</v>
      </c>
      <c r="X41" s="98"/>
      <c r="Y41" s="17">
        <v>0</v>
      </c>
      <c r="Z41" s="63"/>
      <c r="AB41" s="100"/>
      <c r="AC41" s="96"/>
      <c r="AD41" s="100"/>
      <c r="AE41" s="100"/>
    </row>
    <row r="42" spans="1:31">
      <c r="A42" s="155">
        <v>408</v>
      </c>
      <c r="B42" s="160" t="s">
        <v>61</v>
      </c>
      <c r="C42" s="94" t="str">
        <f>VLOOKUP(A42,'Load case definition'!$A$7:$C$180,3,FALSE)</f>
        <v>dead</v>
      </c>
      <c r="D42" s="17"/>
      <c r="E42" s="17"/>
      <c r="F42" s="17"/>
      <c r="G42" s="21" t="str">
        <f t="shared" si="1"/>
        <v>408:Transport z- jibflex top</v>
      </c>
      <c r="H42" s="63" t="s">
        <v>157</v>
      </c>
      <c r="I42" s="143" t="s">
        <v>179</v>
      </c>
      <c r="J42" s="105">
        <v>0</v>
      </c>
      <c r="K42" s="106">
        <v>5.91</v>
      </c>
      <c r="L42" s="107">
        <v>0</v>
      </c>
      <c r="M42" s="97">
        <v>0</v>
      </c>
      <c r="N42" s="96">
        <v>0</v>
      </c>
      <c r="O42" s="96">
        <v>0</v>
      </c>
      <c r="P42" s="97">
        <v>0</v>
      </c>
      <c r="Q42" s="96">
        <v>0</v>
      </c>
      <c r="R42" s="98">
        <v>0</v>
      </c>
      <c r="S42" s="96"/>
      <c r="T42" s="96"/>
      <c r="U42" s="96"/>
      <c r="V42" s="100"/>
      <c r="W42" s="97"/>
      <c r="X42" s="98"/>
      <c r="Y42" s="17"/>
      <c r="Z42" s="63"/>
      <c r="AB42" s="100"/>
      <c r="AC42" s="96"/>
      <c r="AD42" s="100"/>
      <c r="AE42" s="100"/>
    </row>
    <row r="43" spans="1:31">
      <c r="A43" s="155">
        <v>409</v>
      </c>
      <c r="B43" s="160" t="s">
        <v>62</v>
      </c>
      <c r="C43" s="94" t="str">
        <f>VLOOKUP(A43,'Load case definition'!$A$7:$C$180,3,FALSE)</f>
        <v>dead</v>
      </c>
      <c r="D43" s="17"/>
      <c r="E43" s="17"/>
      <c r="F43" s="17"/>
      <c r="G43" s="21" t="str">
        <f t="shared" si="1"/>
        <v>409:Transport z- jibflex bot</v>
      </c>
      <c r="H43" s="63" t="s">
        <v>157</v>
      </c>
      <c r="I43" s="143" t="s">
        <v>180</v>
      </c>
      <c r="J43" s="105">
        <v>0</v>
      </c>
      <c r="K43" s="106">
        <v>-5.91</v>
      </c>
      <c r="L43" s="107">
        <v>-4.91</v>
      </c>
      <c r="M43" s="97">
        <v>0</v>
      </c>
      <c r="N43" s="96">
        <v>0</v>
      </c>
      <c r="O43" s="96">
        <v>0</v>
      </c>
      <c r="P43" s="97">
        <v>0</v>
      </c>
      <c r="Q43" s="96">
        <v>0</v>
      </c>
      <c r="R43" s="98">
        <v>0</v>
      </c>
      <c r="S43" s="96"/>
      <c r="T43" s="96"/>
      <c r="U43" s="96"/>
      <c r="V43" s="100"/>
      <c r="W43" s="97"/>
      <c r="X43" s="98"/>
      <c r="Y43" s="17"/>
      <c r="Z43" s="63"/>
      <c r="AB43" s="100"/>
      <c r="AC43" s="96"/>
      <c r="AD43" s="100"/>
      <c r="AE43" s="100"/>
    </row>
    <row r="44" spans="1:31">
      <c r="A44" s="155">
        <v>410</v>
      </c>
      <c r="B44" s="160" t="s">
        <v>63</v>
      </c>
      <c r="C44" s="94" t="str">
        <f>VLOOKUP(A44,'Load case definition'!$A$7:$C$180,3,FALSE)</f>
        <v>dead</v>
      </c>
      <c r="D44" s="17"/>
      <c r="E44" s="17"/>
      <c r="F44" s="17"/>
      <c r="G44" s="21" t="str">
        <f t="shared" si="1"/>
        <v>410:Transport z- tensioner tool</v>
      </c>
      <c r="H44" s="63" t="s">
        <v>153</v>
      </c>
      <c r="I44" s="143" t="s">
        <v>181</v>
      </c>
      <c r="J44" s="105">
        <v>0</v>
      </c>
      <c r="K44" s="106">
        <v>0</v>
      </c>
      <c r="L44" s="107">
        <v>-8.2100000000000009</v>
      </c>
      <c r="M44" s="97"/>
      <c r="N44" s="96"/>
      <c r="O44" s="96"/>
      <c r="P44" s="97"/>
      <c r="Q44" s="96"/>
      <c r="R44" s="98"/>
      <c r="S44" s="96"/>
      <c r="T44" s="96"/>
      <c r="U44" s="96"/>
      <c r="V44" s="100"/>
      <c r="W44" s="97" t="s">
        <v>155</v>
      </c>
      <c r="X44" s="98"/>
      <c r="Y44" s="17">
        <v>0</v>
      </c>
      <c r="Z44" s="64"/>
      <c r="AB44" s="100"/>
      <c r="AC44" s="96"/>
      <c r="AD44" s="100"/>
      <c r="AE44" s="100"/>
    </row>
    <row r="45" spans="1:31">
      <c r="A45" s="156">
        <v>411</v>
      </c>
      <c r="B45" s="160" t="s">
        <v>64</v>
      </c>
      <c r="C45" s="94" t="str">
        <f>VLOOKUP(A45,'Load case definition'!$A$7:$C$180,3,FALSE)</f>
        <v>dead</v>
      </c>
      <c r="D45" s="17"/>
      <c r="E45" s="17"/>
      <c r="F45" s="17"/>
      <c r="G45" s="21" t="str">
        <f t="shared" si="1"/>
        <v>411:Transport z- tensioner power pack</v>
      </c>
      <c r="H45" s="63" t="s">
        <v>153</v>
      </c>
      <c r="I45" s="143" t="s">
        <v>182</v>
      </c>
      <c r="J45" s="105">
        <v>0</v>
      </c>
      <c r="K45" s="106">
        <v>0</v>
      </c>
      <c r="L45" s="107">
        <v>-2.93</v>
      </c>
      <c r="M45" s="97"/>
      <c r="N45" s="96"/>
      <c r="O45" s="98"/>
      <c r="P45" s="96"/>
      <c r="Q45" s="96"/>
      <c r="R45" s="98"/>
      <c r="S45" s="96"/>
      <c r="T45" s="96"/>
      <c r="U45" s="96"/>
      <c r="V45" s="100"/>
      <c r="W45" s="97" t="s">
        <v>155</v>
      </c>
      <c r="X45" s="98"/>
      <c r="Y45" s="17">
        <v>0</v>
      </c>
      <c r="Z45" s="63"/>
      <c r="AB45" s="100"/>
      <c r="AC45" s="96"/>
      <c r="AD45" s="100"/>
      <c r="AE45" s="100"/>
    </row>
    <row r="46" spans="1:31">
      <c r="A46" s="156">
        <v>412</v>
      </c>
      <c r="B46" s="160" t="s">
        <v>65</v>
      </c>
      <c r="C46" s="94" t="str">
        <f>VLOOKUP(A46,'Load case definition'!$A$7:$C$180,3,FALSE)</f>
        <v>dead</v>
      </c>
      <c r="D46" s="17"/>
      <c r="E46" s="17"/>
      <c r="F46" s="17"/>
      <c r="G46" s="21" t="str">
        <f t="shared" si="1"/>
        <v>412:Transport x+ objects</v>
      </c>
      <c r="H46" s="63" t="s">
        <v>170</v>
      </c>
      <c r="I46" s="143" t="s">
        <v>171</v>
      </c>
      <c r="J46" s="97">
        <v>4.08</v>
      </c>
      <c r="K46" s="96">
        <v>0</v>
      </c>
      <c r="L46" s="98">
        <v>0</v>
      </c>
      <c r="M46" s="97"/>
      <c r="N46" s="96"/>
      <c r="O46" s="98"/>
      <c r="P46" s="96"/>
      <c r="Q46" s="96"/>
      <c r="R46" s="98"/>
      <c r="S46" s="96"/>
      <c r="T46" s="96"/>
      <c r="U46" s="96"/>
      <c r="V46" s="100"/>
      <c r="W46" s="97"/>
      <c r="X46" s="98" t="s">
        <v>172</v>
      </c>
      <c r="Y46" s="17"/>
      <c r="Z46" s="63"/>
      <c r="AB46" s="100"/>
      <c r="AC46" s="96"/>
      <c r="AD46" s="100"/>
      <c r="AE46" s="100"/>
    </row>
    <row r="47" spans="1:31">
      <c r="A47" s="156">
        <v>413</v>
      </c>
      <c r="B47" s="160" t="s">
        <v>65</v>
      </c>
      <c r="C47" s="94" t="str">
        <f>VLOOKUP(A47,'Load case definition'!$A$7:$C$180,3,FALSE)</f>
        <v>dead</v>
      </c>
      <c r="D47" s="17"/>
      <c r="E47" s="17"/>
      <c r="F47" s="17"/>
      <c r="G47" s="21" t="str">
        <f t="shared" si="1"/>
        <v>413:Transport x+ objects</v>
      </c>
      <c r="H47" s="63" t="s">
        <v>170</v>
      </c>
      <c r="I47" s="143" t="s">
        <v>171</v>
      </c>
      <c r="J47" s="97">
        <v>4.08</v>
      </c>
      <c r="K47" s="96">
        <v>0</v>
      </c>
      <c r="L47" s="98">
        <v>0</v>
      </c>
      <c r="M47" s="97"/>
      <c r="N47" s="96"/>
      <c r="O47" s="98"/>
      <c r="P47" s="96"/>
      <c r="Q47" s="96"/>
      <c r="R47" s="98"/>
      <c r="S47" s="96"/>
      <c r="T47" s="96"/>
      <c r="U47" s="96"/>
      <c r="V47" s="100"/>
      <c r="W47" s="97"/>
      <c r="X47" s="98" t="s">
        <v>172</v>
      </c>
      <c r="Y47" s="17"/>
      <c r="Z47" s="63"/>
      <c r="AB47" s="100"/>
      <c r="AC47" s="96"/>
      <c r="AD47" s="100"/>
      <c r="AE47" s="100"/>
    </row>
    <row r="48" spans="1:31">
      <c r="A48" s="156">
        <v>414</v>
      </c>
      <c r="B48" s="160" t="s">
        <v>66</v>
      </c>
      <c r="C48" s="94" t="str">
        <f>VLOOKUP(A48,'Load case definition'!$A$7:$C$180,3,FALSE)</f>
        <v>dead</v>
      </c>
      <c r="D48" s="17"/>
      <c r="E48" s="17"/>
      <c r="F48" s="17"/>
      <c r="G48" s="21" t="str">
        <f t="shared" si="1"/>
        <v>414:Transport x+ lifting cage</v>
      </c>
      <c r="H48" s="63" t="s">
        <v>153</v>
      </c>
      <c r="I48" s="143" t="s">
        <v>174</v>
      </c>
      <c r="J48" s="97">
        <v>1.04</v>
      </c>
      <c r="K48" s="96">
        <v>0</v>
      </c>
      <c r="L48" s="98">
        <v>0</v>
      </c>
      <c r="M48" s="97"/>
      <c r="N48" s="96"/>
      <c r="O48" s="98"/>
      <c r="P48" s="96"/>
      <c r="Q48" s="96"/>
      <c r="R48" s="98"/>
      <c r="S48" s="96"/>
      <c r="T48" s="96"/>
      <c r="U48" s="96"/>
      <c r="V48" s="100"/>
      <c r="W48" s="97" t="s">
        <v>155</v>
      </c>
      <c r="X48" s="98"/>
      <c r="Y48" s="17">
        <v>0</v>
      </c>
      <c r="Z48" s="63"/>
      <c r="AB48" s="100"/>
      <c r="AC48" s="96"/>
      <c r="AD48" s="100"/>
      <c r="AE48" s="100"/>
    </row>
    <row r="49" spans="1:31">
      <c r="A49" s="156">
        <v>415</v>
      </c>
      <c r="B49" s="160" t="s">
        <v>67</v>
      </c>
      <c r="C49" s="94" t="str">
        <f>VLOOKUP(A49,'Load case definition'!$A$7:$C$180,3,FALSE)</f>
        <v>dead</v>
      </c>
      <c r="D49" s="17"/>
      <c r="E49" s="17"/>
      <c r="F49" s="17"/>
      <c r="G49" s="21" t="str">
        <f t="shared" si="1"/>
        <v>415:Transport x+ misc storage</v>
      </c>
      <c r="H49" s="63" t="s">
        <v>153</v>
      </c>
      <c r="I49" s="143" t="s">
        <v>175</v>
      </c>
      <c r="J49" s="97">
        <v>4.8</v>
      </c>
      <c r="K49" s="96">
        <v>0</v>
      </c>
      <c r="L49" s="98">
        <v>0</v>
      </c>
      <c r="M49" s="97"/>
      <c r="N49" s="96"/>
      <c r="O49" s="98"/>
      <c r="P49" s="96"/>
      <c r="Q49" s="96"/>
      <c r="R49" s="98"/>
      <c r="S49" s="96"/>
      <c r="T49" s="96"/>
      <c r="U49" s="96"/>
      <c r="V49" s="100"/>
      <c r="W49" s="97" t="s">
        <v>155</v>
      </c>
      <c r="X49" s="98"/>
      <c r="Y49" s="17">
        <v>0</v>
      </c>
      <c r="Z49" s="63"/>
      <c r="AB49" s="100"/>
      <c r="AC49" s="96"/>
      <c r="AD49" s="100"/>
      <c r="AE49" s="100"/>
    </row>
    <row r="50" spans="1:31">
      <c r="A50" s="156">
        <v>416</v>
      </c>
      <c r="B50" s="160" t="s">
        <v>68</v>
      </c>
      <c r="C50" s="94" t="str">
        <f>VLOOKUP(A50,'Load case definition'!$A$7:$C$180,3,FALSE)</f>
        <v>dead</v>
      </c>
      <c r="D50" s="17"/>
      <c r="E50" s="17"/>
      <c r="F50" s="17"/>
      <c r="G50" s="21" t="str">
        <f t="shared" si="1"/>
        <v>416:Transport x+ pins and jacks</v>
      </c>
      <c r="H50" s="63" t="s">
        <v>153</v>
      </c>
      <c r="I50" s="143" t="s">
        <v>176</v>
      </c>
      <c r="J50" s="97">
        <v>5.42</v>
      </c>
      <c r="K50" s="96">
        <v>0</v>
      </c>
      <c r="L50" s="98">
        <v>0</v>
      </c>
      <c r="M50" s="97"/>
      <c r="N50" s="96"/>
      <c r="O50" s="98"/>
      <c r="P50" s="96"/>
      <c r="Q50" s="96"/>
      <c r="R50" s="98"/>
      <c r="S50" s="96"/>
      <c r="T50" s="96"/>
      <c r="U50" s="96"/>
      <c r="V50" s="100"/>
      <c r="W50" s="97" t="s">
        <v>155</v>
      </c>
      <c r="X50" s="98"/>
      <c r="Y50" s="17">
        <v>0</v>
      </c>
      <c r="Z50" s="63"/>
      <c r="AB50" s="100"/>
      <c r="AC50" s="96"/>
      <c r="AD50" s="100"/>
      <c r="AE50" s="100"/>
    </row>
    <row r="51" spans="1:31">
      <c r="A51" s="156">
        <v>417</v>
      </c>
      <c r="B51" s="160" t="s">
        <v>69</v>
      </c>
      <c r="C51" s="94" t="str">
        <f>VLOOKUP(A51,'Load case definition'!$A$7:$C$180,3,FALSE)</f>
        <v>dead</v>
      </c>
      <c r="D51" s="17"/>
      <c r="E51" s="17"/>
      <c r="F51" s="17"/>
      <c r="G51" s="21" t="str">
        <f t="shared" si="1"/>
        <v>417:Transport x+ anode boxes</v>
      </c>
      <c r="H51" s="63" t="s">
        <v>153</v>
      </c>
      <c r="I51" s="143" t="s">
        <v>156</v>
      </c>
      <c r="J51" s="97">
        <v>5.7</v>
      </c>
      <c r="K51" s="96">
        <v>0</v>
      </c>
      <c r="L51" s="98">
        <v>0</v>
      </c>
      <c r="M51" s="97"/>
      <c r="N51" s="96"/>
      <c r="O51" s="98"/>
      <c r="P51" s="96"/>
      <c r="Q51" s="96"/>
      <c r="R51" s="98"/>
      <c r="S51" s="96"/>
      <c r="T51" s="96"/>
      <c r="U51" s="96"/>
      <c r="V51" s="100"/>
      <c r="W51" s="97" t="s">
        <v>155</v>
      </c>
      <c r="X51" s="98"/>
      <c r="Y51" s="17">
        <v>0</v>
      </c>
      <c r="Z51" s="63"/>
      <c r="AB51" s="100"/>
      <c r="AC51" s="96"/>
      <c r="AD51" s="100"/>
      <c r="AE51" s="100"/>
    </row>
    <row r="52" spans="1:31">
      <c r="A52" s="156">
        <v>419</v>
      </c>
      <c r="B52" s="160" t="s">
        <v>70</v>
      </c>
      <c r="C52" s="94" t="str">
        <f>VLOOKUP(A52,'Load case definition'!$A$7:$C$180,3,FALSE)</f>
        <v>dead</v>
      </c>
      <c r="D52" s="17"/>
      <c r="E52" s="17"/>
      <c r="F52" s="17"/>
      <c r="G52" s="21" t="str">
        <f t="shared" si="1"/>
        <v>419:Transport x+ jacks pins plugs</v>
      </c>
      <c r="H52" s="63" t="s">
        <v>153</v>
      </c>
      <c r="I52" s="143" t="s">
        <v>177</v>
      </c>
      <c r="J52" s="97">
        <v>5.42</v>
      </c>
      <c r="K52" s="96">
        <v>0</v>
      </c>
      <c r="L52" s="98">
        <v>0</v>
      </c>
      <c r="M52" s="97"/>
      <c r="N52" s="96"/>
      <c r="O52" s="98"/>
      <c r="P52" s="96"/>
      <c r="Q52" s="96"/>
      <c r="R52" s="98"/>
      <c r="S52" s="96"/>
      <c r="T52" s="96"/>
      <c r="U52" s="96"/>
      <c r="V52" s="100"/>
      <c r="W52" s="97" t="s">
        <v>155</v>
      </c>
      <c r="X52" s="98"/>
      <c r="Y52" s="17">
        <v>0</v>
      </c>
      <c r="Z52" s="63"/>
      <c r="AB52" s="100"/>
      <c r="AC52" s="96"/>
      <c r="AD52" s="100"/>
      <c r="AE52" s="100"/>
    </row>
    <row r="53" spans="1:31">
      <c r="A53" s="156">
        <v>420</v>
      </c>
      <c r="B53" s="160" t="s">
        <v>71</v>
      </c>
      <c r="C53" s="94" t="str">
        <f>VLOOKUP(A53,'Load case definition'!$A$7:$C$180,3,FALSE)</f>
        <v>dead</v>
      </c>
      <c r="D53" s="17"/>
      <c r="E53" s="17"/>
      <c r="F53" s="17"/>
      <c r="G53" s="21" t="str">
        <f t="shared" si="1"/>
        <v>420:Transport x+ hang offs</v>
      </c>
      <c r="H53" s="63" t="s">
        <v>153</v>
      </c>
      <c r="I53" s="143" t="s">
        <v>178</v>
      </c>
      <c r="J53" s="97">
        <v>1.49</v>
      </c>
      <c r="K53" s="96">
        <v>0</v>
      </c>
      <c r="L53" s="98">
        <v>0</v>
      </c>
      <c r="M53" s="97"/>
      <c r="N53" s="96"/>
      <c r="O53" s="98"/>
      <c r="P53" s="96"/>
      <c r="Q53" s="96"/>
      <c r="R53" s="98"/>
      <c r="S53" s="96"/>
      <c r="T53" s="96"/>
      <c r="U53" s="96"/>
      <c r="V53" s="100"/>
      <c r="W53" s="97" t="s">
        <v>155</v>
      </c>
      <c r="X53" s="98"/>
      <c r="Y53" s="17">
        <v>0</v>
      </c>
      <c r="Z53" s="63"/>
      <c r="AB53" s="100"/>
      <c r="AC53" s="96"/>
      <c r="AD53" s="100"/>
      <c r="AE53" s="100"/>
    </row>
    <row r="54" spans="1:31" ht="13.15" customHeight="1">
      <c r="A54" s="156">
        <v>421</v>
      </c>
      <c r="B54" s="160" t="s">
        <v>72</v>
      </c>
      <c r="C54" s="94" t="str">
        <f>VLOOKUP(A54,'Load case definition'!$A$7:$C$180,3,FALSE)</f>
        <v>dead</v>
      </c>
      <c r="D54" s="17"/>
      <c r="E54" s="17"/>
      <c r="F54" s="17"/>
      <c r="G54" s="21" t="str">
        <f t="shared" si="1"/>
        <v>421:Transport x+ jibflex top</v>
      </c>
      <c r="H54" s="63" t="s">
        <v>157</v>
      </c>
      <c r="I54" s="143" t="s">
        <v>179</v>
      </c>
      <c r="J54" s="97">
        <v>0</v>
      </c>
      <c r="K54" s="96">
        <v>0</v>
      </c>
      <c r="L54" s="98">
        <v>0</v>
      </c>
      <c r="M54" s="97">
        <v>0</v>
      </c>
      <c r="N54" s="96">
        <v>0</v>
      </c>
      <c r="O54" s="98">
        <v>0</v>
      </c>
      <c r="P54" s="96">
        <v>0</v>
      </c>
      <c r="Q54" s="96">
        <v>0</v>
      </c>
      <c r="R54" s="98">
        <v>0</v>
      </c>
      <c r="S54" s="96"/>
      <c r="T54" s="96"/>
      <c r="U54" s="96"/>
      <c r="V54" s="100"/>
      <c r="W54" s="97"/>
      <c r="X54" s="98"/>
      <c r="Y54" s="17"/>
      <c r="Z54" s="63"/>
      <c r="AB54" s="100"/>
      <c r="AC54" s="96"/>
      <c r="AD54" s="100"/>
      <c r="AE54" s="100"/>
    </row>
    <row r="55" spans="1:31">
      <c r="A55" s="156">
        <v>422</v>
      </c>
      <c r="B55" s="160" t="s">
        <v>73</v>
      </c>
      <c r="C55" s="94" t="str">
        <f>VLOOKUP(A55,'Load case definition'!$A$7:$C$180,3,FALSE)</f>
        <v>dead</v>
      </c>
      <c r="D55" s="17"/>
      <c r="E55" s="17"/>
      <c r="F55" s="17"/>
      <c r="G55" s="21" t="str">
        <f t="shared" si="1"/>
        <v>422:Transport x+ jibflex bot</v>
      </c>
      <c r="H55" s="63" t="s">
        <v>157</v>
      </c>
      <c r="I55" s="143" t="s">
        <v>180</v>
      </c>
      <c r="J55" s="97">
        <v>1.78</v>
      </c>
      <c r="K55" s="96">
        <v>0</v>
      </c>
      <c r="L55" s="98">
        <v>0</v>
      </c>
      <c r="M55" s="97">
        <v>0</v>
      </c>
      <c r="N55" s="96">
        <v>0</v>
      </c>
      <c r="O55" s="98">
        <v>0</v>
      </c>
      <c r="P55" s="96">
        <v>0</v>
      </c>
      <c r="Q55" s="96">
        <v>0</v>
      </c>
      <c r="R55" s="98">
        <v>0</v>
      </c>
      <c r="S55" s="96"/>
      <c r="T55" s="96"/>
      <c r="U55" s="96"/>
      <c r="V55" s="100"/>
      <c r="W55" s="97"/>
      <c r="X55" s="98"/>
      <c r="Y55" s="17"/>
      <c r="Z55" s="63"/>
      <c r="AB55" s="100"/>
      <c r="AC55" s="96"/>
      <c r="AD55" s="100"/>
      <c r="AE55" s="100"/>
    </row>
    <row r="56" spans="1:31">
      <c r="A56" s="156">
        <v>423</v>
      </c>
      <c r="B56" s="160" t="s">
        <v>74</v>
      </c>
      <c r="C56" s="94" t="str">
        <f>VLOOKUP(A56,'Load case definition'!$A$7:$C$180,3,FALSE)</f>
        <v>dead</v>
      </c>
      <c r="D56" s="17"/>
      <c r="E56" s="17"/>
      <c r="F56" s="17"/>
      <c r="G56" s="21" t="str">
        <f t="shared" si="1"/>
        <v>423:Transport x+ tensioner tool</v>
      </c>
      <c r="H56" s="63" t="s">
        <v>153</v>
      </c>
      <c r="I56" s="143" t="s">
        <v>181</v>
      </c>
      <c r="J56" s="97">
        <v>2.98</v>
      </c>
      <c r="K56" s="96">
        <v>0</v>
      </c>
      <c r="L56" s="98">
        <v>0</v>
      </c>
      <c r="M56" s="97"/>
      <c r="N56" s="96"/>
      <c r="O56" s="98"/>
      <c r="P56" s="96"/>
      <c r="Q56" s="96"/>
      <c r="R56" s="98"/>
      <c r="S56" s="96"/>
      <c r="T56" s="96"/>
      <c r="U56" s="96"/>
      <c r="V56" s="100"/>
      <c r="W56" s="97" t="s">
        <v>155</v>
      </c>
      <c r="X56" s="98"/>
      <c r="Y56" s="17">
        <v>0</v>
      </c>
      <c r="Z56" s="63"/>
      <c r="AB56" s="100"/>
      <c r="AC56" s="96"/>
      <c r="AD56" s="100"/>
      <c r="AE56" s="100"/>
    </row>
    <row r="57" spans="1:31">
      <c r="A57" s="156">
        <v>424</v>
      </c>
      <c r="B57" s="160" t="s">
        <v>75</v>
      </c>
      <c r="C57" s="94" t="str">
        <f>VLOOKUP(A57,'Load case definition'!$A$7:$C$180,3,FALSE)</f>
        <v>dead</v>
      </c>
      <c r="D57" s="17"/>
      <c r="E57" s="17"/>
      <c r="F57" s="17"/>
      <c r="G57" s="21" t="str">
        <f t="shared" si="1"/>
        <v>424:Transport x+ tensioner power pack</v>
      </c>
      <c r="H57" s="63" t="s">
        <v>153</v>
      </c>
      <c r="I57" s="143" t="s">
        <v>182</v>
      </c>
      <c r="J57" s="97">
        <v>1.06</v>
      </c>
      <c r="K57" s="96">
        <v>0</v>
      </c>
      <c r="L57" s="98">
        <v>0</v>
      </c>
      <c r="M57" s="97"/>
      <c r="N57" s="96"/>
      <c r="O57" s="98"/>
      <c r="P57" s="96"/>
      <c r="Q57" s="96"/>
      <c r="R57" s="98"/>
      <c r="S57" s="96"/>
      <c r="T57" s="96"/>
      <c r="U57" s="96"/>
      <c r="V57" s="100"/>
      <c r="W57" s="97" t="s">
        <v>155</v>
      </c>
      <c r="X57" s="98"/>
      <c r="Y57" s="17">
        <v>0</v>
      </c>
      <c r="Z57" s="63"/>
      <c r="AB57" s="100"/>
      <c r="AC57" s="100"/>
      <c r="AD57" s="100"/>
      <c r="AE57" s="98"/>
    </row>
    <row r="58" spans="1:31">
      <c r="A58" s="156">
        <v>425</v>
      </c>
      <c r="B58" s="160" t="s">
        <v>76</v>
      </c>
      <c r="C58" s="94" t="str">
        <f>VLOOKUP(A58,'Load case definition'!$A$7:$C$180,3,FALSE)</f>
        <v>dead</v>
      </c>
      <c r="D58" s="17"/>
      <c r="E58" s="17"/>
      <c r="F58" s="17"/>
      <c r="G58" s="21" t="str">
        <f t="shared" si="1"/>
        <v>425:Transport x- objects</v>
      </c>
      <c r="H58" s="63" t="s">
        <v>170</v>
      </c>
      <c r="I58" s="143" t="s">
        <v>171</v>
      </c>
      <c r="J58" s="97">
        <v>-4.08</v>
      </c>
      <c r="K58" s="96">
        <v>0</v>
      </c>
      <c r="L58" s="98">
        <v>0</v>
      </c>
      <c r="M58" s="97"/>
      <c r="N58" s="96"/>
      <c r="O58" s="98"/>
      <c r="P58" s="96"/>
      <c r="Q58" s="96"/>
      <c r="R58" s="98"/>
      <c r="S58" s="96"/>
      <c r="T58" s="96"/>
      <c r="U58" s="96"/>
      <c r="V58" s="100"/>
      <c r="W58" s="97"/>
      <c r="X58" s="98" t="s">
        <v>172</v>
      </c>
      <c r="Y58" s="17"/>
      <c r="Z58" s="63"/>
      <c r="AB58" s="100"/>
      <c r="AC58" s="100"/>
      <c r="AD58" s="100"/>
      <c r="AE58" s="100"/>
    </row>
    <row r="59" spans="1:31">
      <c r="A59" s="156">
        <v>426</v>
      </c>
      <c r="B59" s="160" t="s">
        <v>76</v>
      </c>
      <c r="C59" s="94" t="str">
        <f>VLOOKUP(A59,'Load case definition'!$A$7:$C$180,3,FALSE)</f>
        <v>dead</v>
      </c>
      <c r="D59" s="17"/>
      <c r="E59" s="17"/>
      <c r="F59" s="17"/>
      <c r="G59" s="21" t="str">
        <f t="shared" si="1"/>
        <v>426:Transport x- objects</v>
      </c>
      <c r="H59" s="63" t="s">
        <v>170</v>
      </c>
      <c r="I59" s="143" t="s">
        <v>173</v>
      </c>
      <c r="J59" s="97">
        <v>-4.08</v>
      </c>
      <c r="K59" s="96">
        <v>0</v>
      </c>
      <c r="L59" s="98">
        <v>0</v>
      </c>
      <c r="M59" s="97"/>
      <c r="N59" s="96"/>
      <c r="O59" s="98"/>
      <c r="P59" s="96"/>
      <c r="Q59" s="96"/>
      <c r="R59" s="98"/>
      <c r="S59" s="96"/>
      <c r="T59" s="96"/>
      <c r="U59" s="96"/>
      <c r="V59" s="100"/>
      <c r="W59" s="97"/>
      <c r="X59" s="98" t="s">
        <v>172</v>
      </c>
      <c r="Y59" s="17"/>
      <c r="Z59" s="63"/>
      <c r="AB59" s="100"/>
      <c r="AC59" s="100"/>
      <c r="AD59" s="100"/>
      <c r="AE59" s="100"/>
    </row>
    <row r="60" spans="1:31">
      <c r="A60" s="156">
        <v>427</v>
      </c>
      <c r="B60" s="160" t="s">
        <v>77</v>
      </c>
      <c r="C60" s="94" t="str">
        <f>VLOOKUP(A60,'Load case definition'!$A$7:$C$180,3,FALSE)</f>
        <v>dead</v>
      </c>
      <c r="D60" s="17"/>
      <c r="E60" s="17"/>
      <c r="F60" s="17"/>
      <c r="G60" s="21" t="str">
        <f t="shared" si="1"/>
        <v>427:Transport x- lifting cage</v>
      </c>
      <c r="H60" s="63" t="s">
        <v>153</v>
      </c>
      <c r="I60" s="143" t="s">
        <v>174</v>
      </c>
      <c r="J60" s="97">
        <v>-1.04</v>
      </c>
      <c r="K60" s="96">
        <v>0</v>
      </c>
      <c r="L60" s="98">
        <v>0</v>
      </c>
      <c r="M60" s="97"/>
      <c r="N60" s="96"/>
      <c r="O60" s="98"/>
      <c r="P60" s="96"/>
      <c r="Q60" s="96"/>
      <c r="R60" s="98"/>
      <c r="S60" s="96"/>
      <c r="T60" s="96"/>
      <c r="U60" s="96"/>
      <c r="V60" s="100"/>
      <c r="W60" s="97" t="s">
        <v>155</v>
      </c>
      <c r="X60" s="98"/>
      <c r="Y60" s="17">
        <v>0</v>
      </c>
      <c r="Z60" s="63"/>
      <c r="AB60" s="100"/>
      <c r="AC60" s="100"/>
      <c r="AD60" s="100"/>
      <c r="AE60" s="100"/>
    </row>
    <row r="61" spans="1:31">
      <c r="A61" s="156">
        <v>428</v>
      </c>
      <c r="B61" s="160" t="s">
        <v>78</v>
      </c>
      <c r="C61" s="94" t="str">
        <f>VLOOKUP(A61,'Load case definition'!$A$7:$C$180,3,FALSE)</f>
        <v>dead</v>
      </c>
      <c r="D61" s="17"/>
      <c r="E61" s="17"/>
      <c r="F61" s="17"/>
      <c r="G61" s="21" t="str">
        <f t="shared" si="1"/>
        <v>428:Transport x- misc storage</v>
      </c>
      <c r="H61" s="63" t="s">
        <v>153</v>
      </c>
      <c r="I61" s="143" t="s">
        <v>175</v>
      </c>
      <c r="J61" s="97">
        <v>-4.8</v>
      </c>
      <c r="K61" s="96">
        <v>0</v>
      </c>
      <c r="L61" s="98">
        <v>0</v>
      </c>
      <c r="M61" s="97"/>
      <c r="N61" s="96"/>
      <c r="O61" s="98"/>
      <c r="P61" s="96"/>
      <c r="Q61" s="96"/>
      <c r="R61" s="98"/>
      <c r="S61" s="96"/>
      <c r="T61" s="96"/>
      <c r="U61" s="96"/>
      <c r="V61" s="100"/>
      <c r="W61" s="97" t="s">
        <v>155</v>
      </c>
      <c r="X61" s="98"/>
      <c r="Y61" s="17">
        <v>0</v>
      </c>
      <c r="Z61" s="63"/>
      <c r="AB61" s="100"/>
      <c r="AC61" s="100"/>
      <c r="AD61" s="100"/>
      <c r="AE61" s="100"/>
    </row>
    <row r="62" spans="1:31">
      <c r="A62" s="156">
        <v>429</v>
      </c>
      <c r="B62" s="160" t="s">
        <v>79</v>
      </c>
      <c r="C62" s="94" t="str">
        <f>VLOOKUP(A62,'Load case definition'!$A$7:$C$180,3,FALSE)</f>
        <v>dead</v>
      </c>
      <c r="D62" s="17"/>
      <c r="E62" s="17"/>
      <c r="F62" s="17"/>
      <c r="G62" s="21" t="str">
        <f t="shared" si="1"/>
        <v>429:Transport x- pins and jacks</v>
      </c>
      <c r="H62" s="63" t="s">
        <v>153</v>
      </c>
      <c r="I62" s="143" t="s">
        <v>176</v>
      </c>
      <c r="J62" s="97">
        <v>-5.42</v>
      </c>
      <c r="K62" s="96">
        <v>0</v>
      </c>
      <c r="L62" s="98">
        <v>0</v>
      </c>
      <c r="M62" s="97"/>
      <c r="N62" s="96"/>
      <c r="O62" s="98"/>
      <c r="P62" s="96"/>
      <c r="Q62" s="96"/>
      <c r="R62" s="98"/>
      <c r="S62" s="96"/>
      <c r="T62" s="96"/>
      <c r="U62" s="96"/>
      <c r="V62" s="100"/>
      <c r="W62" s="97" t="s">
        <v>155</v>
      </c>
      <c r="X62" s="98"/>
      <c r="Y62" s="17">
        <v>0</v>
      </c>
      <c r="Z62" s="63"/>
      <c r="AB62" s="100"/>
      <c r="AC62" s="100"/>
      <c r="AD62" s="100"/>
      <c r="AE62" s="100"/>
    </row>
    <row r="63" spans="1:31">
      <c r="A63" s="156">
        <v>430</v>
      </c>
      <c r="B63" s="160" t="s">
        <v>80</v>
      </c>
      <c r="C63" s="94" t="str">
        <f>VLOOKUP(A63,'Load case definition'!$A$7:$C$180,3,FALSE)</f>
        <v>dead</v>
      </c>
      <c r="D63" s="17"/>
      <c r="E63" s="17"/>
      <c r="F63" s="17"/>
      <c r="G63" s="21" t="str">
        <f t="shared" si="1"/>
        <v>430:Transport x- anode boxes</v>
      </c>
      <c r="H63" s="63" t="s">
        <v>153</v>
      </c>
      <c r="I63" s="143" t="s">
        <v>156</v>
      </c>
      <c r="J63" s="97">
        <v>-5.7</v>
      </c>
      <c r="K63" s="96">
        <v>0</v>
      </c>
      <c r="L63" s="98">
        <v>0</v>
      </c>
      <c r="M63" s="97"/>
      <c r="N63" s="96"/>
      <c r="O63" s="98"/>
      <c r="P63" s="96"/>
      <c r="Q63" s="96"/>
      <c r="R63" s="98"/>
      <c r="S63" s="96"/>
      <c r="T63" s="96"/>
      <c r="U63" s="96"/>
      <c r="V63" s="100"/>
      <c r="W63" s="97" t="s">
        <v>155</v>
      </c>
      <c r="X63" s="98"/>
      <c r="Y63" s="17">
        <v>0</v>
      </c>
      <c r="Z63" s="63"/>
      <c r="AB63" s="100"/>
      <c r="AC63" s="100"/>
      <c r="AD63" s="100"/>
      <c r="AE63" s="100"/>
    </row>
    <row r="64" spans="1:31">
      <c r="A64" s="156">
        <v>432</v>
      </c>
      <c r="B64" s="160" t="s">
        <v>81</v>
      </c>
      <c r="C64" s="94" t="str">
        <f>VLOOKUP(A64,'Load case definition'!$A$7:$C$180,3,FALSE)</f>
        <v>dead</v>
      </c>
      <c r="D64" s="17"/>
      <c r="E64" s="17"/>
      <c r="F64" s="17"/>
      <c r="G64" s="21" t="str">
        <f t="shared" si="1"/>
        <v>432:Transport x- jacks pins plugs</v>
      </c>
      <c r="H64" s="63" t="s">
        <v>153</v>
      </c>
      <c r="I64" s="143" t="s">
        <v>177</v>
      </c>
      <c r="J64" s="97">
        <v>-5.42</v>
      </c>
      <c r="K64" s="96">
        <v>0</v>
      </c>
      <c r="L64" s="98">
        <v>0</v>
      </c>
      <c r="M64" s="97"/>
      <c r="N64" s="96"/>
      <c r="O64" s="98"/>
      <c r="P64" s="96"/>
      <c r="Q64" s="96"/>
      <c r="R64" s="98"/>
      <c r="S64" s="96"/>
      <c r="T64" s="96"/>
      <c r="U64" s="96"/>
      <c r="V64" s="100"/>
      <c r="W64" s="97" t="s">
        <v>155</v>
      </c>
      <c r="X64" s="98"/>
      <c r="Y64" s="17">
        <v>0</v>
      </c>
      <c r="Z64" s="63"/>
      <c r="AB64" s="100"/>
      <c r="AC64" s="100"/>
      <c r="AD64" s="100"/>
      <c r="AE64" s="100"/>
    </row>
    <row r="65" spans="1:31">
      <c r="A65" s="156">
        <v>433</v>
      </c>
      <c r="B65" s="160" t="s">
        <v>82</v>
      </c>
      <c r="C65" s="94" t="str">
        <f>VLOOKUP(A65,'Load case definition'!$A$7:$C$180,3,FALSE)</f>
        <v>dead</v>
      </c>
      <c r="D65" s="17"/>
      <c r="E65" s="17"/>
      <c r="F65" s="17"/>
      <c r="G65" s="21" t="str">
        <f t="shared" si="1"/>
        <v>433:Transport x- hang offs</v>
      </c>
      <c r="H65" s="63" t="s">
        <v>153</v>
      </c>
      <c r="I65" s="143" t="s">
        <v>178</v>
      </c>
      <c r="J65" s="97">
        <v>-1.49</v>
      </c>
      <c r="K65" s="96">
        <v>0</v>
      </c>
      <c r="L65" s="98">
        <v>0</v>
      </c>
      <c r="M65" s="97"/>
      <c r="N65" s="96"/>
      <c r="O65" s="98"/>
      <c r="P65" s="96"/>
      <c r="Q65" s="96"/>
      <c r="R65" s="98"/>
      <c r="S65" s="96"/>
      <c r="T65" s="96"/>
      <c r="U65" s="96"/>
      <c r="V65" s="100"/>
      <c r="W65" s="97" t="s">
        <v>155</v>
      </c>
      <c r="X65" s="98"/>
      <c r="Y65" s="17">
        <v>0</v>
      </c>
      <c r="Z65" s="63"/>
      <c r="AB65" s="100"/>
      <c r="AC65" s="100"/>
      <c r="AD65" s="100"/>
      <c r="AE65" s="100"/>
    </row>
    <row r="66" spans="1:31">
      <c r="A66" s="156">
        <v>434</v>
      </c>
      <c r="B66" s="160" t="s">
        <v>83</v>
      </c>
      <c r="C66" s="94" t="str">
        <f>VLOOKUP(A66,'Load case definition'!$A$7:$C$180,3,FALSE)</f>
        <v>dead</v>
      </c>
      <c r="D66" s="17"/>
      <c r="E66" s="17"/>
      <c r="F66" s="17"/>
      <c r="G66" s="21" t="str">
        <f t="shared" si="1"/>
        <v>434:Transport x- jibflex top</v>
      </c>
      <c r="H66" s="63" t="s">
        <v>157</v>
      </c>
      <c r="I66" s="143" t="s">
        <v>179</v>
      </c>
      <c r="J66" s="97">
        <v>0</v>
      </c>
      <c r="K66" s="96">
        <v>0</v>
      </c>
      <c r="L66" s="98">
        <v>0</v>
      </c>
      <c r="M66" s="97">
        <v>0</v>
      </c>
      <c r="N66" s="96">
        <v>0</v>
      </c>
      <c r="O66" s="98">
        <v>0</v>
      </c>
      <c r="P66" s="96">
        <v>0</v>
      </c>
      <c r="Q66" s="96">
        <v>0</v>
      </c>
      <c r="R66" s="98">
        <v>0</v>
      </c>
      <c r="S66" s="96"/>
      <c r="T66" s="96"/>
      <c r="U66" s="96"/>
      <c r="V66" s="100"/>
      <c r="W66" s="97"/>
      <c r="X66" s="98"/>
      <c r="Y66" s="17"/>
      <c r="Z66" s="63"/>
      <c r="AB66" s="100"/>
      <c r="AC66" s="100"/>
      <c r="AD66" s="100"/>
      <c r="AE66" s="100"/>
    </row>
    <row r="67" spans="1:31">
      <c r="A67" s="156">
        <v>435</v>
      </c>
      <c r="B67" s="160" t="s">
        <v>84</v>
      </c>
      <c r="C67" s="94" t="str">
        <f>VLOOKUP(A67,'Load case definition'!$A$7:$C$180,3,FALSE)</f>
        <v>dead</v>
      </c>
      <c r="D67" s="17"/>
      <c r="E67" s="17"/>
      <c r="F67" s="17"/>
      <c r="G67" s="21" t="str">
        <f t="shared" si="1"/>
        <v>435:Transport x- jibflex bot</v>
      </c>
      <c r="H67" s="63" t="s">
        <v>157</v>
      </c>
      <c r="I67" s="143" t="s">
        <v>180</v>
      </c>
      <c r="J67" s="97">
        <v>-1.78</v>
      </c>
      <c r="K67" s="96">
        <v>0</v>
      </c>
      <c r="L67" s="98">
        <v>0</v>
      </c>
      <c r="M67" s="97">
        <v>0</v>
      </c>
      <c r="N67" s="96">
        <v>0</v>
      </c>
      <c r="O67" s="98">
        <v>0</v>
      </c>
      <c r="P67" s="96">
        <v>0</v>
      </c>
      <c r="Q67" s="96">
        <v>0</v>
      </c>
      <c r="R67" s="98">
        <v>0</v>
      </c>
      <c r="S67" s="96"/>
      <c r="T67" s="96"/>
      <c r="U67" s="96"/>
      <c r="V67" s="100"/>
      <c r="W67" s="97"/>
      <c r="X67" s="98"/>
      <c r="Y67" s="17"/>
      <c r="Z67" s="63"/>
      <c r="AB67" s="100"/>
      <c r="AC67" s="100"/>
      <c r="AD67" s="100"/>
      <c r="AE67" s="100"/>
    </row>
    <row r="68" spans="1:31">
      <c r="A68" s="156">
        <v>436</v>
      </c>
      <c r="B68" s="160" t="s">
        <v>85</v>
      </c>
      <c r="C68" s="94" t="str">
        <f>VLOOKUP(A68,'Load case definition'!$A$7:$C$180,3,FALSE)</f>
        <v>dead</v>
      </c>
      <c r="D68" s="17"/>
      <c r="E68" s="17"/>
      <c r="F68" s="17"/>
      <c r="G68" s="21" t="str">
        <f t="shared" si="1"/>
        <v>436:Transport x- tensioner tool</v>
      </c>
      <c r="H68" s="63" t="s">
        <v>153</v>
      </c>
      <c r="I68" s="143" t="s">
        <v>181</v>
      </c>
      <c r="J68" s="97">
        <v>-2.98</v>
      </c>
      <c r="K68" s="96">
        <v>0</v>
      </c>
      <c r="L68" s="98">
        <v>0</v>
      </c>
      <c r="M68" s="97"/>
      <c r="N68" s="96"/>
      <c r="O68" s="98"/>
      <c r="P68" s="96"/>
      <c r="Q68" s="96"/>
      <c r="R68" s="98"/>
      <c r="S68" s="96"/>
      <c r="T68" s="96"/>
      <c r="U68" s="96"/>
      <c r="V68" s="100"/>
      <c r="W68" s="97" t="s">
        <v>155</v>
      </c>
      <c r="X68" s="98"/>
      <c r="Y68" s="17">
        <v>0</v>
      </c>
      <c r="Z68" s="63"/>
      <c r="AB68" s="100"/>
      <c r="AC68" s="100"/>
      <c r="AD68" s="100"/>
      <c r="AE68" s="100"/>
    </row>
    <row r="69" spans="1:31">
      <c r="A69" s="156">
        <v>437</v>
      </c>
      <c r="B69" s="160" t="s">
        <v>86</v>
      </c>
      <c r="C69" s="94" t="str">
        <f>VLOOKUP(A69,'Load case definition'!$A$7:$C$180,3,FALSE)</f>
        <v>dead</v>
      </c>
      <c r="D69" s="17"/>
      <c r="E69" s="17"/>
      <c r="F69" s="17"/>
      <c r="G69" s="21" t="str">
        <f t="shared" si="1"/>
        <v>437:Transport x- tensioner power pack</v>
      </c>
      <c r="H69" s="63" t="s">
        <v>153</v>
      </c>
      <c r="I69" s="143" t="s">
        <v>182</v>
      </c>
      <c r="J69" s="97">
        <v>-1.06</v>
      </c>
      <c r="K69" s="96">
        <v>0</v>
      </c>
      <c r="L69" s="98">
        <v>0</v>
      </c>
      <c r="M69" s="97"/>
      <c r="N69" s="96"/>
      <c r="O69" s="98"/>
      <c r="P69" s="96"/>
      <c r="Q69" s="96"/>
      <c r="R69" s="98"/>
      <c r="S69" s="96"/>
      <c r="T69" s="96"/>
      <c r="U69" s="96"/>
      <c r="V69" s="100"/>
      <c r="W69" s="97" t="s">
        <v>155</v>
      </c>
      <c r="X69" s="98"/>
      <c r="Y69" s="17">
        <v>0</v>
      </c>
      <c r="Z69" s="63"/>
      <c r="AB69" s="100"/>
      <c r="AC69" s="100"/>
      <c r="AD69" s="100"/>
      <c r="AE69" s="100"/>
    </row>
    <row r="70" spans="1:31">
      <c r="A70" s="156">
        <v>438</v>
      </c>
      <c r="B70" s="160" t="s">
        <v>87</v>
      </c>
      <c r="C70" s="94" t="str">
        <f>VLOOKUP(A70,'Load case definition'!$A$7:$C$180,3,FALSE)</f>
        <v>dead</v>
      </c>
      <c r="D70" s="17"/>
      <c r="E70" s="17"/>
      <c r="F70" s="17"/>
      <c r="G70" s="21" t="str">
        <f t="shared" si="1"/>
        <v>438:Transport y+ objects</v>
      </c>
      <c r="H70" s="63" t="s">
        <v>170</v>
      </c>
      <c r="I70" s="143" t="s">
        <v>171</v>
      </c>
      <c r="J70" s="97">
        <v>0</v>
      </c>
      <c r="K70" s="96">
        <v>4.08</v>
      </c>
      <c r="L70" s="98">
        <v>0</v>
      </c>
      <c r="M70" s="97"/>
      <c r="N70" s="96"/>
      <c r="O70" s="98"/>
      <c r="P70" s="96"/>
      <c r="Q70" s="96"/>
      <c r="R70" s="98"/>
      <c r="S70" s="96"/>
      <c r="T70" s="96"/>
      <c r="U70" s="96"/>
      <c r="V70" s="100"/>
      <c r="W70" s="97"/>
      <c r="X70" s="98" t="s">
        <v>172</v>
      </c>
      <c r="Y70" s="17"/>
      <c r="Z70" s="63"/>
      <c r="AB70" s="100"/>
      <c r="AC70" s="100"/>
      <c r="AD70" s="100"/>
      <c r="AE70" s="100"/>
    </row>
    <row r="71" spans="1:31">
      <c r="A71" s="156">
        <v>439</v>
      </c>
      <c r="B71" s="160" t="s">
        <v>87</v>
      </c>
      <c r="C71" s="94" t="str">
        <f>VLOOKUP(A71,'Load case definition'!$A$7:$C$180,3,FALSE)</f>
        <v>dead</v>
      </c>
      <c r="D71" s="17"/>
      <c r="E71" s="17"/>
      <c r="F71" s="17"/>
      <c r="G71" s="21" t="str">
        <f t="shared" si="1"/>
        <v>439:Transport y+ objects</v>
      </c>
      <c r="H71" s="63" t="s">
        <v>170</v>
      </c>
      <c r="I71" s="143" t="s">
        <v>173</v>
      </c>
      <c r="J71" s="97">
        <v>0</v>
      </c>
      <c r="K71" s="96">
        <v>4.08</v>
      </c>
      <c r="L71" s="98">
        <v>0</v>
      </c>
      <c r="M71" s="97"/>
      <c r="N71" s="96"/>
      <c r="O71" s="98"/>
      <c r="P71" s="96"/>
      <c r="Q71" s="96"/>
      <c r="R71" s="98"/>
      <c r="S71" s="96"/>
      <c r="T71" s="96"/>
      <c r="U71" s="96"/>
      <c r="V71" s="100"/>
      <c r="W71" s="97"/>
      <c r="X71" s="98" t="s">
        <v>172</v>
      </c>
      <c r="Y71" s="17"/>
      <c r="Z71" s="63"/>
      <c r="AB71" s="100"/>
      <c r="AC71" s="100"/>
      <c r="AD71" s="100"/>
      <c r="AE71" s="100"/>
    </row>
    <row r="72" spans="1:31">
      <c r="A72" s="156">
        <v>440</v>
      </c>
      <c r="B72" s="160" t="s">
        <v>88</v>
      </c>
      <c r="C72" s="94" t="str">
        <f>VLOOKUP(A72,'Load case definition'!$A$7:$C$180,3,FALSE)</f>
        <v>dead</v>
      </c>
      <c r="D72" s="17"/>
      <c r="E72" s="17"/>
      <c r="F72" s="17"/>
      <c r="G72" s="21" t="str">
        <f t="shared" ref="G72:G103" si="2">IF(ISBLANK(B72),"",TEXT(A72,0)&amp;":"&amp;B72)</f>
        <v>440:Transport y+ lifting cage</v>
      </c>
      <c r="H72" s="63" t="s">
        <v>153</v>
      </c>
      <c r="I72" s="143" t="s">
        <v>174</v>
      </c>
      <c r="J72" s="97">
        <v>0</v>
      </c>
      <c r="K72" s="96">
        <v>1.04</v>
      </c>
      <c r="L72" s="98">
        <v>0</v>
      </c>
      <c r="M72" s="97"/>
      <c r="N72" s="96"/>
      <c r="O72" s="98"/>
      <c r="P72" s="96"/>
      <c r="Q72" s="96"/>
      <c r="R72" s="98"/>
      <c r="S72" s="96"/>
      <c r="T72" s="96"/>
      <c r="U72" s="96"/>
      <c r="V72" s="100"/>
      <c r="W72" s="97" t="s">
        <v>155</v>
      </c>
      <c r="X72" s="98"/>
      <c r="Y72" s="17">
        <v>0</v>
      </c>
      <c r="Z72" s="63"/>
      <c r="AB72" s="100"/>
      <c r="AC72" s="100"/>
      <c r="AD72" s="100"/>
      <c r="AE72" s="100"/>
    </row>
    <row r="73" spans="1:31">
      <c r="A73" s="156">
        <v>441</v>
      </c>
      <c r="B73" s="160" t="s">
        <v>89</v>
      </c>
      <c r="C73" s="94" t="str">
        <f>VLOOKUP(A73,'Load case definition'!$A$7:$C$180,3,FALSE)</f>
        <v>dead</v>
      </c>
      <c r="D73" s="17"/>
      <c r="E73" s="17"/>
      <c r="F73" s="17"/>
      <c r="G73" s="21" t="str">
        <f t="shared" si="2"/>
        <v>441:Transport y+ misc storage</v>
      </c>
      <c r="H73" s="63" t="s">
        <v>153</v>
      </c>
      <c r="I73" s="143" t="s">
        <v>175</v>
      </c>
      <c r="J73" s="97">
        <v>0</v>
      </c>
      <c r="K73" s="96">
        <v>4.8</v>
      </c>
      <c r="L73" s="98">
        <v>0</v>
      </c>
      <c r="M73" s="97"/>
      <c r="N73" s="96"/>
      <c r="O73" s="98"/>
      <c r="P73" s="96"/>
      <c r="Q73" s="96"/>
      <c r="R73" s="98"/>
      <c r="S73" s="96"/>
      <c r="T73" s="96"/>
      <c r="U73" s="96"/>
      <c r="V73" s="100"/>
      <c r="W73" s="97" t="s">
        <v>155</v>
      </c>
      <c r="X73" s="98"/>
      <c r="Y73" s="17">
        <v>0</v>
      </c>
      <c r="Z73" s="63"/>
      <c r="AB73" s="100"/>
      <c r="AC73" s="100"/>
      <c r="AD73" s="100"/>
      <c r="AE73" s="100"/>
    </row>
    <row r="74" spans="1:31">
      <c r="A74" s="156">
        <v>442</v>
      </c>
      <c r="B74" s="160" t="s">
        <v>90</v>
      </c>
      <c r="C74" s="94" t="str">
        <f>VLOOKUP(A74,'Load case definition'!$A$7:$C$180,3,FALSE)</f>
        <v>dead</v>
      </c>
      <c r="D74" s="17"/>
      <c r="E74" s="17"/>
      <c r="F74" s="17"/>
      <c r="G74" s="21" t="str">
        <f t="shared" si="2"/>
        <v>442:Transport y+ pins and jacks</v>
      </c>
      <c r="H74" s="63" t="s">
        <v>153</v>
      </c>
      <c r="I74" s="143" t="s">
        <v>176</v>
      </c>
      <c r="J74" s="97">
        <v>0</v>
      </c>
      <c r="K74" s="96">
        <v>5.42</v>
      </c>
      <c r="L74" s="98">
        <v>0</v>
      </c>
      <c r="M74" s="97"/>
      <c r="N74" s="96"/>
      <c r="O74" s="98"/>
      <c r="P74" s="96"/>
      <c r="Q74" s="96"/>
      <c r="R74" s="98"/>
      <c r="S74" s="96"/>
      <c r="T74" s="96"/>
      <c r="U74" s="96"/>
      <c r="V74" s="100"/>
      <c r="W74" s="97" t="s">
        <v>155</v>
      </c>
      <c r="X74" s="98"/>
      <c r="Y74" s="17">
        <v>0</v>
      </c>
      <c r="Z74" s="63"/>
      <c r="AB74" s="100"/>
      <c r="AC74" s="100"/>
      <c r="AD74" s="100"/>
      <c r="AE74" s="100"/>
    </row>
    <row r="75" spans="1:31">
      <c r="A75" s="156">
        <v>443</v>
      </c>
      <c r="B75" s="160" t="s">
        <v>91</v>
      </c>
      <c r="C75" s="94" t="str">
        <f>VLOOKUP(A75,'Load case definition'!$A$7:$C$180,3,FALSE)</f>
        <v>dead</v>
      </c>
      <c r="D75" s="17"/>
      <c r="E75" s="17"/>
      <c r="F75" s="17"/>
      <c r="G75" s="21" t="str">
        <f t="shared" si="2"/>
        <v>443:Transport y+ anode boxes</v>
      </c>
      <c r="H75" s="63" t="s">
        <v>153</v>
      </c>
      <c r="I75" s="143" t="s">
        <v>156</v>
      </c>
      <c r="J75" s="97">
        <v>0</v>
      </c>
      <c r="K75" s="96">
        <v>5.7</v>
      </c>
      <c r="L75" s="98">
        <v>0</v>
      </c>
      <c r="M75" s="97"/>
      <c r="N75" s="96"/>
      <c r="O75" s="98"/>
      <c r="P75" s="96"/>
      <c r="Q75" s="96"/>
      <c r="R75" s="98"/>
      <c r="S75" s="96"/>
      <c r="T75" s="96"/>
      <c r="U75" s="96"/>
      <c r="V75" s="100"/>
      <c r="W75" s="97" t="s">
        <v>155</v>
      </c>
      <c r="X75" s="98"/>
      <c r="Y75" s="17">
        <v>0</v>
      </c>
      <c r="Z75" s="63"/>
      <c r="AB75" s="100"/>
      <c r="AC75" s="100"/>
      <c r="AD75" s="100"/>
      <c r="AE75" s="100"/>
    </row>
    <row r="76" spans="1:31">
      <c r="A76" s="156">
        <v>445</v>
      </c>
      <c r="B76" s="160" t="s">
        <v>92</v>
      </c>
      <c r="C76" s="94" t="str">
        <f>VLOOKUP(A76,'Load case definition'!$A$7:$C$180,3,FALSE)</f>
        <v>dead</v>
      </c>
      <c r="D76" s="17"/>
      <c r="E76" s="17"/>
      <c r="F76" s="17"/>
      <c r="G76" s="21" t="str">
        <f t="shared" si="2"/>
        <v>445:Transport y+ jacks pins plugs</v>
      </c>
      <c r="H76" s="63" t="s">
        <v>153</v>
      </c>
      <c r="I76" s="143" t="s">
        <v>177</v>
      </c>
      <c r="J76" s="97">
        <v>0</v>
      </c>
      <c r="K76" s="96">
        <v>5.42</v>
      </c>
      <c r="L76" s="98">
        <v>0</v>
      </c>
      <c r="M76" s="97"/>
      <c r="N76" s="96"/>
      <c r="O76" s="98"/>
      <c r="P76" s="96"/>
      <c r="Q76" s="96"/>
      <c r="R76" s="98"/>
      <c r="S76" s="96"/>
      <c r="T76" s="96"/>
      <c r="U76" s="96"/>
      <c r="V76" s="100"/>
      <c r="W76" s="97" t="s">
        <v>155</v>
      </c>
      <c r="X76" s="98"/>
      <c r="Y76" s="17">
        <v>0</v>
      </c>
      <c r="Z76" s="63"/>
      <c r="AB76" s="100"/>
      <c r="AC76" s="100"/>
      <c r="AD76" s="100"/>
      <c r="AE76" s="100"/>
    </row>
    <row r="77" spans="1:31">
      <c r="A77" s="156">
        <v>446</v>
      </c>
      <c r="B77" s="160" t="s">
        <v>93</v>
      </c>
      <c r="C77" s="94" t="str">
        <f>VLOOKUP(A77,'Load case definition'!$A$7:$C$180,3,FALSE)</f>
        <v>dead</v>
      </c>
      <c r="D77" s="17"/>
      <c r="E77" s="17"/>
      <c r="F77" s="17"/>
      <c r="G77" s="21" t="str">
        <f t="shared" si="2"/>
        <v>446:Transport y+ hang offs</v>
      </c>
      <c r="H77" s="63" t="s">
        <v>153</v>
      </c>
      <c r="I77" s="143" t="s">
        <v>178</v>
      </c>
      <c r="J77" s="97">
        <v>0</v>
      </c>
      <c r="K77" s="96">
        <v>1.49</v>
      </c>
      <c r="L77" s="98">
        <v>0</v>
      </c>
      <c r="M77" s="97"/>
      <c r="N77" s="96"/>
      <c r="O77" s="98"/>
      <c r="P77" s="96"/>
      <c r="Q77" s="96"/>
      <c r="R77" s="98"/>
      <c r="S77" s="96"/>
      <c r="T77" s="96"/>
      <c r="U77" s="96"/>
      <c r="V77" s="100"/>
      <c r="W77" s="97" t="s">
        <v>155</v>
      </c>
      <c r="X77" s="98"/>
      <c r="Y77" s="17">
        <v>0</v>
      </c>
      <c r="Z77" s="63"/>
      <c r="AB77" s="100"/>
      <c r="AC77" s="100"/>
      <c r="AD77" s="100"/>
      <c r="AE77" s="100"/>
    </row>
    <row r="78" spans="1:31">
      <c r="A78" s="156">
        <v>447</v>
      </c>
      <c r="B78" s="160" t="s">
        <v>94</v>
      </c>
      <c r="C78" s="94" t="str">
        <f>VLOOKUP(A78,'Load case definition'!$A$7:$C$180,3,FALSE)</f>
        <v>dead</v>
      </c>
      <c r="D78" s="17"/>
      <c r="E78" s="17"/>
      <c r="F78" s="17"/>
      <c r="G78" s="21" t="str">
        <f t="shared" si="2"/>
        <v>447:Transport y+ jibflex top</v>
      </c>
      <c r="H78" s="63" t="s">
        <v>157</v>
      </c>
      <c r="I78" s="143" t="s">
        <v>179</v>
      </c>
      <c r="J78" s="97">
        <v>0</v>
      </c>
      <c r="K78" s="96">
        <v>0</v>
      </c>
      <c r="L78" s="98">
        <v>0</v>
      </c>
      <c r="M78" s="97">
        <v>0</v>
      </c>
      <c r="N78" s="96">
        <v>0</v>
      </c>
      <c r="O78" s="98">
        <v>0</v>
      </c>
      <c r="P78" s="96">
        <v>0</v>
      </c>
      <c r="Q78" s="96">
        <v>0</v>
      </c>
      <c r="R78" s="98">
        <v>0</v>
      </c>
      <c r="S78" s="96"/>
      <c r="T78" s="96"/>
      <c r="U78" s="96"/>
      <c r="V78" s="100"/>
      <c r="W78" s="97"/>
      <c r="X78" s="98"/>
      <c r="Y78" s="17"/>
      <c r="Z78" s="63"/>
      <c r="AB78" s="100"/>
      <c r="AC78" s="100"/>
      <c r="AD78" s="100"/>
      <c r="AE78" s="100"/>
    </row>
    <row r="79" spans="1:31">
      <c r="A79" s="156">
        <v>448</v>
      </c>
      <c r="B79" s="160" t="s">
        <v>95</v>
      </c>
      <c r="C79" s="94" t="str">
        <f>VLOOKUP(A79,'Load case definition'!$A$7:$C$180,3,FALSE)</f>
        <v>dead</v>
      </c>
      <c r="D79" s="17"/>
      <c r="E79" s="17"/>
      <c r="F79" s="17"/>
      <c r="G79" s="21" t="str">
        <f t="shared" si="2"/>
        <v>448:Transport y+ jibflex bot</v>
      </c>
      <c r="H79" s="63" t="s">
        <v>157</v>
      </c>
      <c r="I79" s="143" t="s">
        <v>180</v>
      </c>
      <c r="J79" s="97">
        <v>0</v>
      </c>
      <c r="K79" s="96">
        <v>1.78</v>
      </c>
      <c r="L79" s="98">
        <v>0</v>
      </c>
      <c r="M79" s="97">
        <v>0</v>
      </c>
      <c r="N79" s="96">
        <v>0</v>
      </c>
      <c r="O79" s="98">
        <v>0</v>
      </c>
      <c r="P79" s="96">
        <v>0</v>
      </c>
      <c r="Q79" s="96">
        <v>0</v>
      </c>
      <c r="R79" s="98">
        <v>0</v>
      </c>
      <c r="S79" s="96"/>
      <c r="T79" s="96"/>
      <c r="U79" s="96"/>
      <c r="V79" s="100"/>
      <c r="W79" s="97"/>
      <c r="X79" s="98"/>
      <c r="Y79" s="17"/>
      <c r="Z79" s="63"/>
      <c r="AB79" s="100"/>
      <c r="AC79" s="100"/>
      <c r="AD79" s="100"/>
      <c r="AE79" s="100"/>
    </row>
    <row r="80" spans="1:31">
      <c r="A80" s="156">
        <v>449</v>
      </c>
      <c r="B80" s="160" t="s">
        <v>96</v>
      </c>
      <c r="C80" s="94" t="str">
        <f>VLOOKUP(A80,'Load case definition'!$A$7:$C$180,3,FALSE)</f>
        <v>dead</v>
      </c>
      <c r="D80" s="17"/>
      <c r="E80" s="17"/>
      <c r="F80" s="17"/>
      <c r="G80" s="21" t="str">
        <f t="shared" si="2"/>
        <v>449:Transport y+ tensioner tool</v>
      </c>
      <c r="H80" s="63" t="s">
        <v>153</v>
      </c>
      <c r="I80" s="143" t="s">
        <v>181</v>
      </c>
      <c r="J80" s="97">
        <v>0</v>
      </c>
      <c r="K80" s="96">
        <v>2.98</v>
      </c>
      <c r="L80" s="98">
        <v>0</v>
      </c>
      <c r="M80" s="97"/>
      <c r="N80" s="96"/>
      <c r="O80" s="98"/>
      <c r="P80" s="96"/>
      <c r="Q80" s="96"/>
      <c r="R80" s="98"/>
      <c r="S80" s="96"/>
      <c r="T80" s="96"/>
      <c r="U80" s="96"/>
      <c r="V80" s="100"/>
      <c r="W80" s="97" t="s">
        <v>155</v>
      </c>
      <c r="X80" s="98"/>
      <c r="Y80" s="17">
        <v>0</v>
      </c>
      <c r="Z80" s="63"/>
      <c r="AB80" s="100"/>
      <c r="AC80" s="100"/>
      <c r="AD80" s="100"/>
      <c r="AE80" s="100"/>
    </row>
    <row r="81" spans="1:31">
      <c r="A81" s="156">
        <v>450</v>
      </c>
      <c r="B81" s="160" t="s">
        <v>97</v>
      </c>
      <c r="C81" s="94" t="str">
        <f>VLOOKUP(A81,'Load case definition'!$A$7:$C$180,3,FALSE)</f>
        <v>dead</v>
      </c>
      <c r="D81" s="17"/>
      <c r="E81" s="17"/>
      <c r="F81" s="17"/>
      <c r="G81" s="21" t="str">
        <f t="shared" si="2"/>
        <v>450:Transport y+ tensioner power pack</v>
      </c>
      <c r="H81" s="63" t="s">
        <v>153</v>
      </c>
      <c r="I81" s="143" t="s">
        <v>182</v>
      </c>
      <c r="J81" s="97">
        <v>0</v>
      </c>
      <c r="K81" s="96">
        <v>1.06</v>
      </c>
      <c r="L81" s="98">
        <v>0</v>
      </c>
      <c r="M81" s="97"/>
      <c r="N81" s="96"/>
      <c r="O81" s="98"/>
      <c r="P81" s="96"/>
      <c r="Q81" s="96"/>
      <c r="R81" s="98"/>
      <c r="S81" s="96"/>
      <c r="T81" s="96"/>
      <c r="U81" s="96"/>
      <c r="V81" s="100"/>
      <c r="W81" s="97" t="s">
        <v>155</v>
      </c>
      <c r="X81" s="98"/>
      <c r="Y81" s="17">
        <v>0</v>
      </c>
      <c r="Z81" s="63"/>
      <c r="AB81" s="100"/>
      <c r="AC81" s="100"/>
      <c r="AD81" s="100"/>
      <c r="AE81" s="100"/>
    </row>
    <row r="82" spans="1:31">
      <c r="A82" s="156">
        <v>451</v>
      </c>
      <c r="B82" s="160" t="s">
        <v>98</v>
      </c>
      <c r="C82" s="94" t="str">
        <f>VLOOKUP(A82,'Load case definition'!$A$7:$C$180,3,FALSE)</f>
        <v>dead</v>
      </c>
      <c r="D82" s="17"/>
      <c r="E82" s="17"/>
      <c r="F82" s="17"/>
      <c r="G82" s="21" t="str">
        <f t="shared" si="2"/>
        <v>451:Transport y- objects</v>
      </c>
      <c r="H82" s="63" t="s">
        <v>170</v>
      </c>
      <c r="I82" s="143" t="s">
        <v>171</v>
      </c>
      <c r="J82" s="97">
        <v>0</v>
      </c>
      <c r="K82" s="96">
        <v>-4.08</v>
      </c>
      <c r="L82" s="98">
        <v>0</v>
      </c>
      <c r="M82" s="97"/>
      <c r="N82" s="96"/>
      <c r="O82" s="98"/>
      <c r="P82" s="96"/>
      <c r="Q82" s="96"/>
      <c r="R82" s="98"/>
      <c r="S82" s="96"/>
      <c r="T82" s="96"/>
      <c r="U82" s="96"/>
      <c r="V82" s="100"/>
      <c r="W82" s="97"/>
      <c r="X82" s="98" t="s">
        <v>172</v>
      </c>
      <c r="Y82" s="17"/>
      <c r="Z82" s="63"/>
      <c r="AB82" s="100"/>
      <c r="AC82" s="100"/>
      <c r="AD82" s="100"/>
      <c r="AE82" s="100"/>
    </row>
    <row r="83" spans="1:31">
      <c r="A83" s="156">
        <v>452</v>
      </c>
      <c r="B83" s="160" t="s">
        <v>98</v>
      </c>
      <c r="C83" s="94" t="str">
        <f>VLOOKUP(A83,'Load case definition'!$A$7:$C$180,3,FALSE)</f>
        <v>dead</v>
      </c>
      <c r="D83" s="17"/>
      <c r="E83" s="17"/>
      <c r="F83" s="17"/>
      <c r="G83" s="21" t="str">
        <f t="shared" si="2"/>
        <v>452:Transport y- objects</v>
      </c>
      <c r="H83" s="63" t="s">
        <v>170</v>
      </c>
      <c r="I83" s="143" t="s">
        <v>173</v>
      </c>
      <c r="J83" s="97">
        <v>0</v>
      </c>
      <c r="K83" s="96">
        <v>-4.08</v>
      </c>
      <c r="L83" s="98">
        <v>0</v>
      </c>
      <c r="M83" s="97"/>
      <c r="N83" s="96"/>
      <c r="O83" s="98"/>
      <c r="P83" s="96"/>
      <c r="Q83" s="96"/>
      <c r="R83" s="98"/>
      <c r="S83" s="96"/>
      <c r="T83" s="96"/>
      <c r="U83" s="96"/>
      <c r="V83" s="100"/>
      <c r="W83" s="97"/>
      <c r="X83" s="98" t="s">
        <v>172</v>
      </c>
      <c r="Y83" s="17"/>
      <c r="Z83" s="63"/>
      <c r="AB83" s="100"/>
      <c r="AC83" s="100"/>
      <c r="AD83" s="100"/>
      <c r="AE83" s="100"/>
    </row>
    <row r="84" spans="1:31">
      <c r="A84" s="156">
        <v>453</v>
      </c>
      <c r="B84" s="160" t="s">
        <v>99</v>
      </c>
      <c r="C84" s="94" t="str">
        <f>VLOOKUP(A84,'Load case definition'!$A$7:$C$180,3,FALSE)</f>
        <v>dead</v>
      </c>
      <c r="D84" s="17"/>
      <c r="E84" s="17"/>
      <c r="F84" s="17"/>
      <c r="G84" s="21" t="str">
        <f t="shared" si="2"/>
        <v>453:Transport y- lifting cage</v>
      </c>
      <c r="H84" s="63" t="s">
        <v>153</v>
      </c>
      <c r="I84" s="143" t="s">
        <v>174</v>
      </c>
      <c r="J84" s="97">
        <v>0</v>
      </c>
      <c r="K84" s="96">
        <v>-1.04</v>
      </c>
      <c r="L84" s="98">
        <v>0</v>
      </c>
      <c r="M84" s="97"/>
      <c r="N84" s="96"/>
      <c r="O84" s="98"/>
      <c r="P84" s="96"/>
      <c r="Q84" s="96"/>
      <c r="R84" s="98"/>
      <c r="S84" s="96"/>
      <c r="T84" s="96"/>
      <c r="U84" s="96"/>
      <c r="V84" s="100"/>
      <c r="W84" s="97" t="s">
        <v>155</v>
      </c>
      <c r="X84" s="98"/>
      <c r="Y84" s="17">
        <v>0</v>
      </c>
      <c r="Z84" s="63"/>
      <c r="AB84" s="100"/>
      <c r="AC84" s="100"/>
      <c r="AD84" s="100"/>
      <c r="AE84" s="100"/>
    </row>
    <row r="85" spans="1:31">
      <c r="A85" s="156">
        <v>454</v>
      </c>
      <c r="B85" s="160" t="s">
        <v>100</v>
      </c>
      <c r="C85" s="94" t="str">
        <f>VLOOKUP(A85,'Load case definition'!$A$7:$C$180,3,FALSE)</f>
        <v>dead</v>
      </c>
      <c r="D85" s="17"/>
      <c r="E85" s="17"/>
      <c r="F85" s="17"/>
      <c r="G85" s="21" t="str">
        <f t="shared" si="2"/>
        <v>454:Transport y- misc storage</v>
      </c>
      <c r="H85" s="63" t="s">
        <v>153</v>
      </c>
      <c r="I85" s="143" t="s">
        <v>175</v>
      </c>
      <c r="J85" s="97">
        <v>0</v>
      </c>
      <c r="K85" s="96">
        <v>-4.8</v>
      </c>
      <c r="L85" s="98">
        <v>0</v>
      </c>
      <c r="M85" s="97"/>
      <c r="N85" s="96"/>
      <c r="O85" s="98"/>
      <c r="P85" s="96"/>
      <c r="Q85" s="96"/>
      <c r="R85" s="98"/>
      <c r="S85" s="96"/>
      <c r="T85" s="96"/>
      <c r="U85" s="96"/>
      <c r="V85" s="100"/>
      <c r="W85" s="97" t="s">
        <v>155</v>
      </c>
      <c r="X85" s="98"/>
      <c r="Y85" s="17">
        <v>0</v>
      </c>
      <c r="Z85" s="63"/>
      <c r="AB85" s="100"/>
      <c r="AC85" s="100"/>
      <c r="AD85" s="100"/>
      <c r="AE85" s="100"/>
    </row>
    <row r="86" spans="1:31">
      <c r="A86" s="156">
        <v>455</v>
      </c>
      <c r="B86" s="160" t="s">
        <v>101</v>
      </c>
      <c r="C86" s="94" t="str">
        <f>VLOOKUP(A86,'Load case definition'!$A$7:$C$180,3,FALSE)</f>
        <v>dead</v>
      </c>
      <c r="D86" s="17"/>
      <c r="E86" s="17"/>
      <c r="F86" s="17"/>
      <c r="G86" s="21" t="str">
        <f t="shared" si="2"/>
        <v>455:Transport y- pins and jacks</v>
      </c>
      <c r="H86" s="63" t="s">
        <v>153</v>
      </c>
      <c r="I86" s="143" t="s">
        <v>176</v>
      </c>
      <c r="J86" s="97">
        <v>0</v>
      </c>
      <c r="K86" s="96">
        <v>-5.42</v>
      </c>
      <c r="L86" s="98">
        <v>0</v>
      </c>
      <c r="M86" s="97"/>
      <c r="N86" s="96"/>
      <c r="O86" s="98"/>
      <c r="P86" s="96"/>
      <c r="Q86" s="96"/>
      <c r="R86" s="98"/>
      <c r="S86" s="96"/>
      <c r="T86" s="96"/>
      <c r="U86" s="96"/>
      <c r="V86" s="100"/>
      <c r="W86" s="97" t="s">
        <v>155</v>
      </c>
      <c r="X86" s="98"/>
      <c r="Y86" s="17">
        <v>0</v>
      </c>
      <c r="Z86" s="63"/>
      <c r="AB86" s="100"/>
      <c r="AC86" s="100"/>
      <c r="AD86" s="100"/>
      <c r="AE86" s="100"/>
    </row>
    <row r="87" spans="1:31">
      <c r="A87" s="156">
        <v>456</v>
      </c>
      <c r="B87" s="160" t="s">
        <v>102</v>
      </c>
      <c r="C87" s="94" t="str">
        <f>VLOOKUP(A87,'Load case definition'!$A$7:$C$180,3,FALSE)</f>
        <v>dead</v>
      </c>
      <c r="D87" s="17"/>
      <c r="E87" s="17"/>
      <c r="F87" s="17"/>
      <c r="G87" s="21" t="str">
        <f t="shared" si="2"/>
        <v>456:Transport y- anode boxes</v>
      </c>
      <c r="H87" s="63" t="s">
        <v>153</v>
      </c>
      <c r="I87" s="143" t="s">
        <v>156</v>
      </c>
      <c r="J87" s="97">
        <v>0</v>
      </c>
      <c r="K87" s="96">
        <v>-5.7</v>
      </c>
      <c r="L87" s="98">
        <v>0</v>
      </c>
      <c r="M87" s="97"/>
      <c r="N87" s="96"/>
      <c r="O87" s="98"/>
      <c r="P87" s="96"/>
      <c r="Q87" s="96"/>
      <c r="R87" s="98"/>
      <c r="S87" s="96"/>
      <c r="T87" s="96"/>
      <c r="U87" s="96"/>
      <c r="V87" s="100"/>
      <c r="W87" s="97" t="s">
        <v>155</v>
      </c>
      <c r="X87" s="98"/>
      <c r="Y87" s="17">
        <v>0</v>
      </c>
      <c r="Z87" s="63"/>
      <c r="AB87" s="100"/>
      <c r="AC87" s="100"/>
      <c r="AD87" s="100"/>
      <c r="AE87" s="100"/>
    </row>
    <row r="88" spans="1:31">
      <c r="A88" s="156">
        <v>458</v>
      </c>
      <c r="B88" s="160" t="s">
        <v>103</v>
      </c>
      <c r="C88" s="94" t="str">
        <f>VLOOKUP(A88,'Load case definition'!$A$7:$C$180,3,FALSE)</f>
        <v>dead</v>
      </c>
      <c r="D88" s="17"/>
      <c r="E88" s="17"/>
      <c r="F88" s="17"/>
      <c r="G88" s="21" t="str">
        <f t="shared" si="2"/>
        <v>458:Transport y- jacks pins plugs</v>
      </c>
      <c r="H88" s="63" t="s">
        <v>153</v>
      </c>
      <c r="I88" s="143" t="s">
        <v>177</v>
      </c>
      <c r="J88" s="97">
        <v>0</v>
      </c>
      <c r="K88" s="96">
        <v>-5.42</v>
      </c>
      <c r="L88" s="98">
        <v>0</v>
      </c>
      <c r="M88" s="97"/>
      <c r="N88" s="96"/>
      <c r="O88" s="98"/>
      <c r="P88" s="96"/>
      <c r="Q88" s="96"/>
      <c r="R88" s="98"/>
      <c r="S88" s="96"/>
      <c r="T88" s="96"/>
      <c r="U88" s="96"/>
      <c r="V88" s="100"/>
      <c r="W88" s="97" t="s">
        <v>155</v>
      </c>
      <c r="X88" s="98"/>
      <c r="Y88" s="17">
        <v>0</v>
      </c>
      <c r="Z88" s="63"/>
      <c r="AB88" s="100"/>
      <c r="AC88" s="100"/>
      <c r="AD88" s="100"/>
      <c r="AE88" s="100"/>
    </row>
    <row r="89" spans="1:31">
      <c r="A89" s="156">
        <v>459</v>
      </c>
      <c r="B89" s="160" t="s">
        <v>104</v>
      </c>
      <c r="C89" s="94" t="str">
        <f>VLOOKUP(A89,'Load case definition'!$A$7:$C$180,3,FALSE)</f>
        <v>dead</v>
      </c>
      <c r="D89" s="17"/>
      <c r="E89" s="17"/>
      <c r="F89" s="17"/>
      <c r="G89" s="21" t="str">
        <f t="shared" si="2"/>
        <v>459:Transport y- hang offs</v>
      </c>
      <c r="H89" s="63" t="s">
        <v>153</v>
      </c>
      <c r="I89" s="143" t="s">
        <v>178</v>
      </c>
      <c r="J89" s="97">
        <v>0</v>
      </c>
      <c r="K89" s="96">
        <v>-1.49</v>
      </c>
      <c r="L89" s="98">
        <v>0</v>
      </c>
      <c r="M89" s="97"/>
      <c r="N89" s="96"/>
      <c r="O89" s="98"/>
      <c r="P89" s="96"/>
      <c r="Q89" s="96"/>
      <c r="R89" s="98"/>
      <c r="S89" s="96"/>
      <c r="T89" s="96"/>
      <c r="U89" s="96"/>
      <c r="V89" s="100"/>
      <c r="W89" s="97" t="s">
        <v>155</v>
      </c>
      <c r="X89" s="98"/>
      <c r="Y89" s="17">
        <v>0</v>
      </c>
      <c r="Z89" s="63"/>
      <c r="AB89" s="100"/>
      <c r="AC89" s="100"/>
      <c r="AD89" s="100"/>
      <c r="AE89" s="100"/>
    </row>
    <row r="90" spans="1:31">
      <c r="A90" s="156">
        <v>460</v>
      </c>
      <c r="B90" s="160" t="s">
        <v>105</v>
      </c>
      <c r="C90" s="94" t="str">
        <f>VLOOKUP(A90,'Load case definition'!$A$7:$C$180,3,FALSE)</f>
        <v>dead</v>
      </c>
      <c r="D90" s="17"/>
      <c r="E90" s="17"/>
      <c r="F90" s="17"/>
      <c r="G90" s="21" t="str">
        <f t="shared" si="2"/>
        <v>460:Transport y- jibflex top</v>
      </c>
      <c r="H90" s="63" t="s">
        <v>157</v>
      </c>
      <c r="I90" s="143" t="s">
        <v>179</v>
      </c>
      <c r="J90" s="97">
        <v>0</v>
      </c>
      <c r="K90" s="96">
        <v>0</v>
      </c>
      <c r="L90" s="98">
        <v>0</v>
      </c>
      <c r="M90" s="97">
        <v>0</v>
      </c>
      <c r="N90" s="96">
        <v>0</v>
      </c>
      <c r="O90" s="98">
        <v>0</v>
      </c>
      <c r="P90" s="96">
        <v>0</v>
      </c>
      <c r="Q90" s="96">
        <v>0</v>
      </c>
      <c r="R90" s="98">
        <v>0</v>
      </c>
      <c r="S90" s="96"/>
      <c r="T90" s="96"/>
      <c r="U90" s="96"/>
      <c r="V90" s="100"/>
      <c r="W90" s="97"/>
      <c r="X90" s="98"/>
      <c r="Y90" s="17"/>
      <c r="Z90" s="63"/>
      <c r="AB90" s="100"/>
      <c r="AC90" s="100"/>
      <c r="AD90" s="100"/>
      <c r="AE90" s="100"/>
    </row>
    <row r="91" spans="1:31">
      <c r="A91" s="156">
        <v>461</v>
      </c>
      <c r="B91" s="160" t="s">
        <v>106</v>
      </c>
      <c r="C91" s="94" t="str">
        <f>VLOOKUP(A91,'Load case definition'!$A$7:$C$180,3,FALSE)</f>
        <v>dead</v>
      </c>
      <c r="D91" s="17"/>
      <c r="E91" s="17"/>
      <c r="F91" s="17"/>
      <c r="G91" s="21" t="str">
        <f t="shared" si="2"/>
        <v>461:Transport y- jibflex bot</v>
      </c>
      <c r="H91" s="63" t="s">
        <v>157</v>
      </c>
      <c r="I91" s="143" t="s">
        <v>180</v>
      </c>
      <c r="J91" s="97">
        <v>0</v>
      </c>
      <c r="K91" s="96">
        <v>-1.78</v>
      </c>
      <c r="L91" s="98">
        <v>0</v>
      </c>
      <c r="M91" s="97">
        <v>0</v>
      </c>
      <c r="N91" s="96">
        <v>0</v>
      </c>
      <c r="O91" s="98">
        <v>0</v>
      </c>
      <c r="P91" s="96">
        <v>0</v>
      </c>
      <c r="Q91" s="96">
        <v>0</v>
      </c>
      <c r="R91" s="98">
        <v>0</v>
      </c>
      <c r="S91" s="96"/>
      <c r="T91" s="96"/>
      <c r="U91" s="96"/>
      <c r="V91" s="100"/>
      <c r="W91" s="97"/>
      <c r="X91" s="98"/>
      <c r="Y91" s="17"/>
      <c r="Z91" s="63"/>
      <c r="AB91" s="100"/>
      <c r="AC91" s="100"/>
      <c r="AD91" s="100"/>
      <c r="AE91" s="100"/>
    </row>
    <row r="92" spans="1:31">
      <c r="A92" s="156">
        <v>462</v>
      </c>
      <c r="B92" s="160" t="s">
        <v>107</v>
      </c>
      <c r="C92" s="94" t="str">
        <f>VLOOKUP(A92,'Load case definition'!$A$7:$C$180,3,FALSE)</f>
        <v>dead</v>
      </c>
      <c r="D92" s="17"/>
      <c r="E92" s="17"/>
      <c r="F92" s="17"/>
      <c r="G92" s="21" t="str">
        <f t="shared" si="2"/>
        <v>462:Transport y- tensioner tool</v>
      </c>
      <c r="H92" s="63" t="s">
        <v>153</v>
      </c>
      <c r="I92" s="143" t="s">
        <v>181</v>
      </c>
      <c r="J92" s="97">
        <v>0</v>
      </c>
      <c r="K92" s="96">
        <v>-2.98</v>
      </c>
      <c r="L92" s="98">
        <v>0</v>
      </c>
      <c r="M92" s="97"/>
      <c r="N92" s="96"/>
      <c r="O92" s="98"/>
      <c r="P92" s="96"/>
      <c r="Q92" s="96"/>
      <c r="R92" s="98"/>
      <c r="S92" s="96"/>
      <c r="T92" s="96"/>
      <c r="U92" s="96"/>
      <c r="V92" s="100"/>
      <c r="W92" s="97" t="s">
        <v>155</v>
      </c>
      <c r="X92" s="98"/>
      <c r="Y92" s="17">
        <v>0</v>
      </c>
      <c r="Z92" s="63"/>
      <c r="AB92" s="100"/>
      <c r="AC92" s="100"/>
      <c r="AD92" s="100"/>
      <c r="AE92" s="100"/>
    </row>
    <row r="93" spans="1:31">
      <c r="A93" s="156">
        <v>463</v>
      </c>
      <c r="B93" s="160" t="s">
        <v>108</v>
      </c>
      <c r="C93" s="94" t="str">
        <f>VLOOKUP(A93,'Load case definition'!$A$7:$C$180,3,FALSE)</f>
        <v>dead</v>
      </c>
      <c r="D93" s="17"/>
      <c r="E93" s="17"/>
      <c r="F93" s="17"/>
      <c r="G93" s="21" t="str">
        <f t="shared" si="2"/>
        <v>463:Transport y- tensioner power pack</v>
      </c>
      <c r="H93" s="63" t="s">
        <v>153</v>
      </c>
      <c r="I93" s="143" t="s">
        <v>182</v>
      </c>
      <c r="J93" s="97">
        <v>0</v>
      </c>
      <c r="K93" s="96">
        <v>-1.06</v>
      </c>
      <c r="L93" s="98">
        <v>0</v>
      </c>
      <c r="M93" s="97"/>
      <c r="N93" s="96"/>
      <c r="O93" s="98"/>
      <c r="P93" s="96"/>
      <c r="Q93" s="96"/>
      <c r="R93" s="98"/>
      <c r="S93" s="96"/>
      <c r="T93" s="96"/>
      <c r="U93" s="96"/>
      <c r="V93" s="100"/>
      <c r="W93" s="97" t="s">
        <v>155</v>
      </c>
      <c r="X93" s="98"/>
      <c r="Y93" s="17">
        <v>0</v>
      </c>
      <c r="Z93" s="63"/>
      <c r="AB93" s="100"/>
      <c r="AC93" s="100"/>
      <c r="AD93" s="100"/>
      <c r="AE93" s="100"/>
    </row>
    <row r="94" spans="1:31">
      <c r="A94" s="156">
        <v>464</v>
      </c>
      <c r="B94" s="160" t="s">
        <v>109</v>
      </c>
      <c r="C94" s="94" t="str">
        <f>VLOOKUP(A94,'Load case definition'!$A$7:$C$180,3,FALSE)</f>
        <v>dead</v>
      </c>
      <c r="D94" s="17"/>
      <c r="E94" s="17"/>
      <c r="F94" s="17"/>
      <c r="G94" s="21" t="str">
        <f t="shared" si="2"/>
        <v>464:Set down accelerations z- objects</v>
      </c>
      <c r="H94" s="63" t="s">
        <v>170</v>
      </c>
      <c r="I94" s="143" t="s">
        <v>171</v>
      </c>
      <c r="J94" s="97">
        <v>0</v>
      </c>
      <c r="K94" s="96">
        <v>0</v>
      </c>
      <c r="L94" s="98">
        <v>-9.81</v>
      </c>
      <c r="M94" s="97"/>
      <c r="N94" s="96"/>
      <c r="O94" s="98"/>
      <c r="P94" s="96"/>
      <c r="Q94" s="96"/>
      <c r="R94" s="98"/>
      <c r="S94" s="96"/>
      <c r="T94" s="96"/>
      <c r="U94" s="96"/>
      <c r="V94" s="100"/>
      <c r="W94" s="97"/>
      <c r="X94" s="98" t="s">
        <v>172</v>
      </c>
      <c r="Y94" s="17"/>
      <c r="Z94" s="63"/>
      <c r="AB94" s="100"/>
      <c r="AC94" s="100"/>
      <c r="AD94" s="100"/>
      <c r="AE94" s="100"/>
    </row>
    <row r="95" spans="1:31">
      <c r="A95" s="156">
        <v>465</v>
      </c>
      <c r="B95" s="160" t="s">
        <v>109</v>
      </c>
      <c r="C95" s="94" t="str">
        <f>VLOOKUP(A95,'Load case definition'!$A$7:$C$180,3,FALSE)</f>
        <v>dead</v>
      </c>
      <c r="D95" s="17"/>
      <c r="E95" s="17"/>
      <c r="F95" s="17"/>
      <c r="G95" s="21" t="str">
        <f t="shared" si="2"/>
        <v>465:Set down accelerations z- objects</v>
      </c>
      <c r="H95" s="63" t="s">
        <v>170</v>
      </c>
      <c r="I95" s="143" t="s">
        <v>173</v>
      </c>
      <c r="J95" s="97">
        <v>0</v>
      </c>
      <c r="K95" s="96">
        <v>0</v>
      </c>
      <c r="L95" s="98">
        <v>-9.81</v>
      </c>
      <c r="M95" s="97"/>
      <c r="N95" s="96"/>
      <c r="O95" s="98"/>
      <c r="P95" s="96"/>
      <c r="Q95" s="96"/>
      <c r="R95" s="98"/>
      <c r="S95" s="96"/>
      <c r="T95" s="96"/>
      <c r="U95" s="96"/>
      <c r="V95" s="100"/>
      <c r="W95" s="97"/>
      <c r="X95" s="98" t="s">
        <v>172</v>
      </c>
      <c r="Y95" s="17"/>
      <c r="Z95" s="63"/>
      <c r="AB95" s="100"/>
      <c r="AC95" s="100"/>
      <c r="AD95" s="100"/>
      <c r="AE95" s="100"/>
    </row>
    <row r="96" spans="1:31">
      <c r="A96" s="156">
        <v>466</v>
      </c>
      <c r="B96" s="160" t="s">
        <v>110</v>
      </c>
      <c r="C96" s="94" t="str">
        <f>VLOOKUP(A96,'Load case definition'!$A$7:$C$180,3,FALSE)</f>
        <v>dead</v>
      </c>
      <c r="D96" s="17"/>
      <c r="E96" s="17"/>
      <c r="F96" s="17"/>
      <c r="G96" s="21" t="str">
        <f t="shared" si="2"/>
        <v>466:Set down accelerations z- lifting cage</v>
      </c>
      <c r="H96" s="63" t="s">
        <v>153</v>
      </c>
      <c r="I96" s="143" t="s">
        <v>174</v>
      </c>
      <c r="J96" s="97">
        <v>0</v>
      </c>
      <c r="K96" s="96">
        <v>0</v>
      </c>
      <c r="L96" s="98">
        <v>0</v>
      </c>
      <c r="M96" s="97"/>
      <c r="N96" s="96"/>
      <c r="O96" s="98"/>
      <c r="P96" s="96"/>
      <c r="Q96" s="96"/>
      <c r="R96" s="98"/>
      <c r="S96" s="96"/>
      <c r="T96" s="96"/>
      <c r="U96" s="96"/>
      <c r="V96" s="100"/>
      <c r="W96" s="97" t="s">
        <v>155</v>
      </c>
      <c r="X96" s="98"/>
      <c r="Y96" s="17">
        <v>0</v>
      </c>
      <c r="Z96" s="63"/>
      <c r="AB96" s="100"/>
      <c r="AC96" s="100"/>
      <c r="AD96" s="100"/>
      <c r="AE96" s="100"/>
    </row>
    <row r="97" spans="1:31">
      <c r="A97" s="156">
        <v>467</v>
      </c>
      <c r="B97" s="160" t="s">
        <v>111</v>
      </c>
      <c r="C97" s="94" t="str">
        <f>VLOOKUP(A97,'Load case definition'!$A$7:$C$180,3,FALSE)</f>
        <v>dead</v>
      </c>
      <c r="D97" s="17"/>
      <c r="E97" s="17"/>
      <c r="F97" s="17"/>
      <c r="G97" s="21" t="str">
        <f t="shared" si="2"/>
        <v>467:Set down accelerations z- misc storage</v>
      </c>
      <c r="H97" s="63" t="s">
        <v>153</v>
      </c>
      <c r="I97" s="143" t="s">
        <v>175</v>
      </c>
      <c r="J97" s="97">
        <v>0</v>
      </c>
      <c r="K97" s="96">
        <v>0</v>
      </c>
      <c r="L97" s="98">
        <v>-23.08</v>
      </c>
      <c r="M97" s="97"/>
      <c r="N97" s="96"/>
      <c r="O97" s="98"/>
      <c r="P97" s="96"/>
      <c r="Q97" s="96"/>
      <c r="R97" s="98"/>
      <c r="S97" s="96"/>
      <c r="T97" s="96"/>
      <c r="U97" s="96"/>
      <c r="V97" s="100"/>
      <c r="W97" s="97" t="s">
        <v>155</v>
      </c>
      <c r="X97" s="98"/>
      <c r="Y97" s="17">
        <v>0</v>
      </c>
      <c r="Z97" s="63"/>
      <c r="AB97" s="100"/>
      <c r="AC97" s="100"/>
      <c r="AD97" s="100"/>
      <c r="AE97" s="100"/>
    </row>
    <row r="98" spans="1:31">
      <c r="A98" s="156">
        <v>468</v>
      </c>
      <c r="B98" s="160" t="s">
        <v>112</v>
      </c>
      <c r="C98" s="94" t="str">
        <f>VLOOKUP(A98,'Load case definition'!$A$7:$C$180,3,FALSE)</f>
        <v>dead</v>
      </c>
      <c r="D98" s="17"/>
      <c r="E98" s="17"/>
      <c r="F98" s="17"/>
      <c r="G98" s="21" t="str">
        <f t="shared" si="2"/>
        <v>468:Set down accelerations z- pins and jacks</v>
      </c>
      <c r="H98" s="63" t="s">
        <v>153</v>
      </c>
      <c r="I98" s="143" t="s">
        <v>176</v>
      </c>
      <c r="J98" s="97">
        <v>0</v>
      </c>
      <c r="K98" s="96">
        <v>0</v>
      </c>
      <c r="L98" s="98">
        <v>0</v>
      </c>
      <c r="M98" s="97"/>
      <c r="N98" s="96"/>
      <c r="O98" s="98"/>
      <c r="P98" s="96"/>
      <c r="Q98" s="96"/>
      <c r="R98" s="98"/>
      <c r="S98" s="96"/>
      <c r="T98" s="96"/>
      <c r="U98" s="96"/>
      <c r="V98" s="100"/>
      <c r="W98" s="97" t="s">
        <v>155</v>
      </c>
      <c r="X98" s="98"/>
      <c r="Y98" s="17">
        <v>0</v>
      </c>
      <c r="Z98" s="63"/>
      <c r="AB98" s="100"/>
      <c r="AC98" s="100"/>
      <c r="AD98" s="100"/>
      <c r="AE98" s="100"/>
    </row>
    <row r="99" spans="1:31">
      <c r="A99" s="156">
        <v>469</v>
      </c>
      <c r="B99" s="160" t="s">
        <v>113</v>
      </c>
      <c r="C99" s="94" t="str">
        <f>VLOOKUP(A99,'Load case definition'!$A$7:$C$180,3,FALSE)</f>
        <v>dead</v>
      </c>
      <c r="D99" s="17"/>
      <c r="E99" s="17"/>
      <c r="F99" s="17"/>
      <c r="G99" s="21" t="str">
        <f t="shared" si="2"/>
        <v>469:Set down accelerations z- anode boxes</v>
      </c>
      <c r="H99" s="63" t="s">
        <v>153</v>
      </c>
      <c r="I99" s="143" t="s">
        <v>156</v>
      </c>
      <c r="J99" s="97">
        <v>0</v>
      </c>
      <c r="K99" s="96">
        <v>0</v>
      </c>
      <c r="L99" s="98">
        <v>-27.43</v>
      </c>
      <c r="M99" s="97"/>
      <c r="N99" s="96"/>
      <c r="O99" s="98"/>
      <c r="P99" s="96"/>
      <c r="Q99" s="96"/>
      <c r="R99" s="98"/>
      <c r="S99" s="96"/>
      <c r="T99" s="96"/>
      <c r="U99" s="96"/>
      <c r="V99" s="100"/>
      <c r="W99" s="97" t="s">
        <v>155</v>
      </c>
      <c r="X99" s="98"/>
      <c r="Y99" s="17">
        <v>0</v>
      </c>
      <c r="Z99" s="63"/>
      <c r="AB99" s="100"/>
      <c r="AC99" s="100"/>
      <c r="AD99" s="100"/>
      <c r="AE99" s="100"/>
    </row>
    <row r="100" spans="1:31">
      <c r="A100" s="156">
        <v>471</v>
      </c>
      <c r="B100" s="160" t="s">
        <v>114</v>
      </c>
      <c r="C100" s="94" t="str">
        <f>VLOOKUP(A100,'Load case definition'!$A$7:$C$180,3,FALSE)</f>
        <v>dead</v>
      </c>
      <c r="D100" s="17"/>
      <c r="E100" s="17"/>
      <c r="F100" s="17"/>
      <c r="G100" s="21" t="str">
        <f t="shared" si="2"/>
        <v>471:Set down accelerations z- jacks pins plugs</v>
      </c>
      <c r="H100" s="63" t="s">
        <v>153</v>
      </c>
      <c r="I100" s="143" t="s">
        <v>177</v>
      </c>
      <c r="J100" s="97">
        <v>0</v>
      </c>
      <c r="K100" s="96">
        <v>0</v>
      </c>
      <c r="L100" s="98">
        <v>-26.06</v>
      </c>
      <c r="M100" s="97"/>
      <c r="N100" s="96"/>
      <c r="O100" s="98"/>
      <c r="P100" s="96"/>
      <c r="Q100" s="96"/>
      <c r="R100" s="98"/>
      <c r="S100" s="96"/>
      <c r="T100" s="96"/>
      <c r="U100" s="96"/>
      <c r="V100" s="100"/>
      <c r="W100" s="97" t="s">
        <v>155</v>
      </c>
      <c r="X100" s="98"/>
      <c r="Y100" s="17">
        <v>0</v>
      </c>
      <c r="Z100" s="63"/>
      <c r="AB100" s="100"/>
      <c r="AC100" s="100"/>
      <c r="AD100" s="100"/>
      <c r="AE100" s="100"/>
    </row>
    <row r="101" spans="1:31">
      <c r="A101" s="156">
        <v>472</v>
      </c>
      <c r="B101" s="160" t="s">
        <v>115</v>
      </c>
      <c r="C101" s="94" t="str">
        <f>VLOOKUP(A101,'Load case definition'!$A$7:$C$180,3,FALSE)</f>
        <v>dead</v>
      </c>
      <c r="D101" s="17"/>
      <c r="E101" s="17"/>
      <c r="F101" s="17"/>
      <c r="G101" s="21" t="str">
        <f t="shared" si="2"/>
        <v>472:Set down accelerations z- hang offs</v>
      </c>
      <c r="H101" s="63" t="s">
        <v>153</v>
      </c>
      <c r="I101" s="143" t="s">
        <v>178</v>
      </c>
      <c r="J101" s="97">
        <v>0</v>
      </c>
      <c r="K101" s="96">
        <v>0</v>
      </c>
      <c r="L101" s="98">
        <v>-6.13</v>
      </c>
      <c r="M101" s="97"/>
      <c r="N101" s="96"/>
      <c r="O101" s="98"/>
      <c r="P101" s="96"/>
      <c r="Q101" s="96"/>
      <c r="R101" s="98"/>
      <c r="S101" s="96"/>
      <c r="T101" s="96"/>
      <c r="U101" s="96"/>
      <c r="V101" s="100"/>
      <c r="W101" s="97" t="s">
        <v>155</v>
      </c>
      <c r="X101" s="98"/>
      <c r="Y101" s="17">
        <v>0</v>
      </c>
      <c r="Z101" s="63"/>
      <c r="AB101" s="100"/>
      <c r="AC101" s="100"/>
      <c r="AD101" s="100"/>
      <c r="AE101" s="100"/>
    </row>
    <row r="102" spans="1:31">
      <c r="A102" s="156">
        <v>473</v>
      </c>
      <c r="B102" s="160" t="s">
        <v>116</v>
      </c>
      <c r="C102" s="94" t="str">
        <f>VLOOKUP(A102,'Load case definition'!$A$7:$C$180,3,FALSE)</f>
        <v>dead</v>
      </c>
      <c r="D102" s="17"/>
      <c r="E102" s="17"/>
      <c r="F102" s="17"/>
      <c r="G102" s="21" t="str">
        <f t="shared" si="2"/>
        <v>473:Set down accelerations z- jibflex top</v>
      </c>
      <c r="H102" s="63" t="s">
        <v>157</v>
      </c>
      <c r="I102" s="143" t="s">
        <v>179</v>
      </c>
      <c r="J102" s="97">
        <v>0</v>
      </c>
      <c r="K102" s="96">
        <v>23.64</v>
      </c>
      <c r="L102" s="98">
        <v>0</v>
      </c>
      <c r="M102" s="97">
        <v>0</v>
      </c>
      <c r="N102" s="96">
        <v>0</v>
      </c>
      <c r="O102" s="98">
        <v>0</v>
      </c>
      <c r="P102" s="96">
        <v>0</v>
      </c>
      <c r="Q102" s="96">
        <v>0</v>
      </c>
      <c r="R102" s="98">
        <v>0</v>
      </c>
      <c r="S102" s="96"/>
      <c r="T102" s="96"/>
      <c r="U102" s="96"/>
      <c r="V102" s="100"/>
      <c r="W102" s="97"/>
      <c r="X102" s="98"/>
      <c r="Y102" s="17"/>
      <c r="Z102" s="63"/>
      <c r="AB102" s="100"/>
      <c r="AC102" s="100"/>
      <c r="AD102" s="100"/>
      <c r="AE102" s="100"/>
    </row>
    <row r="103" spans="1:31">
      <c r="A103" s="156">
        <v>474</v>
      </c>
      <c r="B103" s="160" t="s">
        <v>117</v>
      </c>
      <c r="C103" s="94" t="str">
        <f>VLOOKUP(A103,'Load case definition'!$A$7:$C$180,3,FALSE)</f>
        <v>dead</v>
      </c>
      <c r="D103" s="17"/>
      <c r="E103" s="17"/>
      <c r="F103" s="17"/>
      <c r="G103" s="21" t="str">
        <f t="shared" si="2"/>
        <v>474:Set down accelerations z- jibflex bot</v>
      </c>
      <c r="H103" s="63" t="s">
        <v>157</v>
      </c>
      <c r="I103" s="143" t="s">
        <v>180</v>
      </c>
      <c r="J103" s="97">
        <v>0</v>
      </c>
      <c r="K103" s="96">
        <v>-23.64</v>
      </c>
      <c r="L103" s="98">
        <v>-9.81</v>
      </c>
      <c r="M103" s="97">
        <v>0</v>
      </c>
      <c r="N103" s="96">
        <v>0</v>
      </c>
      <c r="O103" s="98">
        <v>0</v>
      </c>
      <c r="P103" s="96">
        <v>0</v>
      </c>
      <c r="Q103" s="96">
        <v>0</v>
      </c>
      <c r="R103" s="98">
        <v>0</v>
      </c>
      <c r="S103" s="96"/>
      <c r="T103" s="96"/>
      <c r="U103" s="96"/>
      <c r="V103" s="100"/>
      <c r="W103" s="97"/>
      <c r="X103" s="98"/>
      <c r="Y103" s="17"/>
      <c r="Z103" s="63"/>
      <c r="AB103" s="100"/>
      <c r="AC103" s="100"/>
      <c r="AD103" s="100"/>
      <c r="AE103" s="100"/>
    </row>
    <row r="104" spans="1:31">
      <c r="A104" s="156">
        <v>475</v>
      </c>
      <c r="B104" s="160" t="s">
        <v>118</v>
      </c>
      <c r="C104" s="94" t="str">
        <f>VLOOKUP(A104,'Load case definition'!$A$7:$C$180,3,FALSE)</f>
        <v>dead</v>
      </c>
      <c r="D104" s="17"/>
      <c r="E104" s="17"/>
      <c r="F104" s="17"/>
      <c r="G104" s="21" t="str">
        <f t="shared" ref="G104:G135" si="3">IF(ISBLANK(B104),"",TEXT(A104,0)&amp;":"&amp;B104)</f>
        <v>475:Set down accelerations z- tensioner tool</v>
      </c>
      <c r="H104" s="63" t="s">
        <v>153</v>
      </c>
      <c r="I104" s="143" t="s">
        <v>181</v>
      </c>
      <c r="J104" s="97">
        <v>0</v>
      </c>
      <c r="K104" s="96">
        <v>0</v>
      </c>
      <c r="L104" s="98">
        <v>-14.31</v>
      </c>
      <c r="M104" s="97"/>
      <c r="N104" s="96"/>
      <c r="O104" s="98"/>
      <c r="P104" s="96"/>
      <c r="Q104" s="96"/>
      <c r="R104" s="98"/>
      <c r="S104" s="96"/>
      <c r="T104" s="96"/>
      <c r="U104" s="96"/>
      <c r="V104" s="100"/>
      <c r="W104" s="97" t="s">
        <v>155</v>
      </c>
      <c r="X104" s="98"/>
      <c r="Y104" s="17">
        <v>0</v>
      </c>
      <c r="Z104" s="63"/>
      <c r="AB104" s="100"/>
      <c r="AC104" s="100"/>
      <c r="AD104" s="100"/>
      <c r="AE104" s="100"/>
    </row>
    <row r="105" spans="1:31">
      <c r="A105" s="156">
        <v>476</v>
      </c>
      <c r="B105" s="160" t="s">
        <v>119</v>
      </c>
      <c r="C105" s="94" t="str">
        <f>VLOOKUP(A105,'Load case definition'!$A$7:$C$180,3,FALSE)</f>
        <v>dead</v>
      </c>
      <c r="D105" s="17"/>
      <c r="E105" s="17"/>
      <c r="F105" s="17"/>
      <c r="G105" s="21" t="str">
        <f t="shared" si="3"/>
        <v>476:Set down accelerations z- tensioner power pack</v>
      </c>
      <c r="H105" s="63" t="s">
        <v>153</v>
      </c>
      <c r="I105" s="143" t="s">
        <v>182</v>
      </c>
      <c r="J105" s="97">
        <v>0</v>
      </c>
      <c r="K105" s="96">
        <v>0</v>
      </c>
      <c r="L105" s="98">
        <v>-5.0999999999999996</v>
      </c>
      <c r="M105" s="97"/>
      <c r="N105" s="96"/>
      <c r="O105" s="98"/>
      <c r="P105" s="96"/>
      <c r="Q105" s="96"/>
      <c r="R105" s="98"/>
      <c r="S105" s="96"/>
      <c r="T105" s="96"/>
      <c r="U105" s="96"/>
      <c r="V105" s="100"/>
      <c r="W105" s="97" t="s">
        <v>155</v>
      </c>
      <c r="X105" s="98"/>
      <c r="Y105" s="17">
        <v>0</v>
      </c>
      <c r="Z105" s="63"/>
      <c r="AB105" s="100"/>
      <c r="AC105" s="100"/>
      <c r="AD105" s="100"/>
      <c r="AE105" s="100"/>
    </row>
    <row r="106" spans="1:31">
      <c r="A106" s="156">
        <v>501</v>
      </c>
      <c r="B106" s="160" t="s">
        <v>120</v>
      </c>
      <c r="C106" s="94" t="str">
        <f>VLOOKUP(A106,'Load case definition'!$A$7:$C$180,3,FALSE)</f>
        <v>dead</v>
      </c>
      <c r="D106" s="17"/>
      <c r="E106" s="17"/>
      <c r="F106" s="17"/>
      <c r="G106" s="21" t="str">
        <f t="shared" si="3"/>
        <v>501:Horizontal position gravity x+ objects</v>
      </c>
      <c r="H106" s="63" t="s">
        <v>170</v>
      </c>
      <c r="I106" s="143" t="s">
        <v>171</v>
      </c>
      <c r="J106" s="97">
        <v>9.81</v>
      </c>
      <c r="K106" s="96">
        <v>0</v>
      </c>
      <c r="L106" s="98">
        <v>0</v>
      </c>
      <c r="M106" s="97"/>
      <c r="N106" s="96"/>
      <c r="O106" s="98"/>
      <c r="P106" s="96"/>
      <c r="Q106" s="96"/>
      <c r="R106" s="98"/>
      <c r="S106" s="96"/>
      <c r="T106" s="96"/>
      <c r="U106" s="96"/>
      <c r="V106" s="100"/>
      <c r="W106" s="97"/>
      <c r="X106" s="98" t="s">
        <v>172</v>
      </c>
      <c r="Y106" s="17"/>
      <c r="Z106" s="63"/>
      <c r="AB106" s="100"/>
      <c r="AC106" s="100"/>
      <c r="AD106" s="100"/>
      <c r="AE106" s="100"/>
    </row>
    <row r="107" spans="1:31">
      <c r="A107" s="156">
        <v>501</v>
      </c>
      <c r="B107" s="160" t="s">
        <v>120</v>
      </c>
      <c r="C107" s="94" t="str">
        <f>VLOOKUP(A107,'Load case definition'!$A$7:$C$180,3,FALSE)</f>
        <v>dead</v>
      </c>
      <c r="D107" s="17"/>
      <c r="E107" s="17"/>
      <c r="F107" s="17"/>
      <c r="G107" s="21" t="str">
        <f t="shared" si="3"/>
        <v>501:Horizontal position gravity x+ objects</v>
      </c>
      <c r="H107" s="63" t="s">
        <v>170</v>
      </c>
      <c r="I107" s="143" t="s">
        <v>173</v>
      </c>
      <c r="J107" s="97">
        <v>9.81</v>
      </c>
      <c r="K107" s="96">
        <v>0</v>
      </c>
      <c r="L107" s="98">
        <v>0</v>
      </c>
      <c r="M107" s="97"/>
      <c r="N107" s="96"/>
      <c r="O107" s="98"/>
      <c r="P107" s="96"/>
      <c r="Q107" s="96"/>
      <c r="R107" s="98"/>
      <c r="S107" s="96"/>
      <c r="T107" s="96"/>
      <c r="U107" s="96"/>
      <c r="V107" s="100"/>
      <c r="W107" s="97"/>
      <c r="X107" s="98" t="s">
        <v>172</v>
      </c>
      <c r="Y107" s="17"/>
      <c r="Z107" s="63"/>
      <c r="AB107" s="100"/>
      <c r="AC107" s="100"/>
      <c r="AD107" s="100"/>
      <c r="AE107" s="100"/>
    </row>
    <row r="108" spans="1:31">
      <c r="A108" s="156">
        <v>502</v>
      </c>
      <c r="B108" s="160" t="s">
        <v>121</v>
      </c>
      <c r="C108" s="94" t="str">
        <f>VLOOKUP(A108,'Load case definition'!$A$7:$C$180,3,FALSE)</f>
        <v>dead</v>
      </c>
      <c r="D108" s="17"/>
      <c r="E108" s="17"/>
      <c r="F108" s="17"/>
      <c r="G108" s="21" t="str">
        <f t="shared" si="3"/>
        <v>502:Horizontal position gravity x- objects</v>
      </c>
      <c r="H108" s="63" t="s">
        <v>170</v>
      </c>
      <c r="I108" s="143" t="s">
        <v>171</v>
      </c>
      <c r="J108" s="97">
        <v>-9.81</v>
      </c>
      <c r="K108" s="96">
        <v>0</v>
      </c>
      <c r="L108" s="98">
        <v>0</v>
      </c>
      <c r="M108" s="97"/>
      <c r="N108" s="96"/>
      <c r="O108" s="98"/>
      <c r="P108" s="96"/>
      <c r="Q108" s="96"/>
      <c r="R108" s="98"/>
      <c r="S108" s="96"/>
      <c r="T108" s="96"/>
      <c r="U108" s="96"/>
      <c r="V108" s="100"/>
      <c r="W108" s="97"/>
      <c r="X108" s="98" t="s">
        <v>172</v>
      </c>
      <c r="Y108" s="17"/>
      <c r="Z108" s="63"/>
      <c r="AB108" s="100"/>
      <c r="AC108" s="100"/>
      <c r="AD108" s="100"/>
      <c r="AE108" s="100"/>
    </row>
    <row r="109" spans="1:31">
      <c r="A109" s="156">
        <v>502</v>
      </c>
      <c r="B109" s="160" t="s">
        <v>121</v>
      </c>
      <c r="C109" s="94" t="str">
        <f>VLOOKUP(A109,'Load case definition'!$A$7:$C$180,3,FALSE)</f>
        <v>dead</v>
      </c>
      <c r="D109" s="17"/>
      <c r="E109" s="17"/>
      <c r="F109" s="17"/>
      <c r="G109" s="21" t="str">
        <f t="shared" si="3"/>
        <v>502:Horizontal position gravity x- objects</v>
      </c>
      <c r="H109" s="63" t="s">
        <v>170</v>
      </c>
      <c r="I109" s="143" t="s">
        <v>173</v>
      </c>
      <c r="J109" s="97">
        <v>-9.81</v>
      </c>
      <c r="K109" s="96">
        <v>0</v>
      </c>
      <c r="L109" s="98">
        <v>0</v>
      </c>
      <c r="M109" s="97"/>
      <c r="N109" s="96"/>
      <c r="O109" s="98"/>
      <c r="P109" s="96"/>
      <c r="Q109" s="96"/>
      <c r="R109" s="98"/>
      <c r="S109" s="96"/>
      <c r="T109" s="96"/>
      <c r="U109" s="96"/>
      <c r="V109" s="100"/>
      <c r="W109" s="97"/>
      <c r="X109" s="98" t="s">
        <v>172</v>
      </c>
      <c r="Y109" s="17"/>
      <c r="Z109" s="63"/>
      <c r="AB109" s="100"/>
      <c r="AC109" s="100"/>
      <c r="AD109" s="100"/>
      <c r="AE109" s="100"/>
    </row>
    <row r="110" spans="1:31">
      <c r="A110" s="156">
        <v>503</v>
      </c>
      <c r="B110" s="160" t="s">
        <v>122</v>
      </c>
      <c r="C110" s="94" t="str">
        <f>VLOOKUP(A110,'Load case definition'!$A$7:$C$180,3,FALSE)</f>
        <v>dead</v>
      </c>
      <c r="D110" s="17"/>
      <c r="E110" s="17"/>
      <c r="F110" s="17"/>
      <c r="G110" s="21" t="str">
        <f t="shared" si="3"/>
        <v>503:Horizontal position gravity y+ objects</v>
      </c>
      <c r="H110" s="63" t="s">
        <v>170</v>
      </c>
      <c r="I110" s="143" t="s">
        <v>171</v>
      </c>
      <c r="J110" s="97">
        <v>0</v>
      </c>
      <c r="K110" s="96">
        <v>9.81</v>
      </c>
      <c r="L110" s="98">
        <v>0</v>
      </c>
      <c r="M110" s="97"/>
      <c r="N110" s="96"/>
      <c r="O110" s="98"/>
      <c r="P110" s="96"/>
      <c r="Q110" s="96"/>
      <c r="R110" s="98"/>
      <c r="S110" s="96"/>
      <c r="T110" s="96"/>
      <c r="U110" s="96"/>
      <c r="V110" s="100"/>
      <c r="W110" s="97"/>
      <c r="X110" s="98" t="s">
        <v>172</v>
      </c>
      <c r="Y110" s="17"/>
      <c r="Z110" s="63"/>
      <c r="AB110" s="100"/>
      <c r="AC110" s="100"/>
      <c r="AD110" s="100"/>
      <c r="AE110" s="100"/>
    </row>
    <row r="111" spans="1:31">
      <c r="A111" s="156">
        <v>503</v>
      </c>
      <c r="B111" s="160" t="s">
        <v>122</v>
      </c>
      <c r="C111" s="94" t="str">
        <f>VLOOKUP(A111,'Load case definition'!$A$7:$C$180,3,FALSE)</f>
        <v>dead</v>
      </c>
      <c r="D111" s="17"/>
      <c r="E111" s="17"/>
      <c r="F111" s="17"/>
      <c r="G111" s="21" t="str">
        <f t="shared" si="3"/>
        <v>503:Horizontal position gravity y+ objects</v>
      </c>
      <c r="H111" s="63" t="s">
        <v>170</v>
      </c>
      <c r="I111" s="143" t="s">
        <v>173</v>
      </c>
      <c r="J111" s="97">
        <v>0</v>
      </c>
      <c r="K111" s="96">
        <v>9.81</v>
      </c>
      <c r="L111" s="98">
        <v>0</v>
      </c>
      <c r="M111" s="97"/>
      <c r="N111" s="96"/>
      <c r="O111" s="98"/>
      <c r="P111" s="96"/>
      <c r="Q111" s="96"/>
      <c r="R111" s="98"/>
      <c r="S111" s="96"/>
      <c r="T111" s="96"/>
      <c r="U111" s="96"/>
      <c r="V111" s="100"/>
      <c r="W111" s="97"/>
      <c r="X111" s="98" t="s">
        <v>172</v>
      </c>
      <c r="Y111" s="17"/>
      <c r="Z111" s="63"/>
      <c r="AB111" s="100"/>
      <c r="AC111" s="100"/>
      <c r="AD111" s="100"/>
      <c r="AE111" s="100"/>
    </row>
    <row r="112" spans="1:31">
      <c r="A112" s="156">
        <v>504</v>
      </c>
      <c r="B112" s="160" t="s">
        <v>123</v>
      </c>
      <c r="C112" s="94" t="str">
        <f>VLOOKUP(A112,'Load case definition'!$A$7:$C$180,3,FALSE)</f>
        <v>dead</v>
      </c>
      <c r="D112" s="17"/>
      <c r="E112" s="17"/>
      <c r="F112" s="17"/>
      <c r="G112" s="21" t="str">
        <f t="shared" si="3"/>
        <v>504:Horizontal position gravity y- objects</v>
      </c>
      <c r="H112" s="63" t="s">
        <v>170</v>
      </c>
      <c r="I112" s="143" t="s">
        <v>171</v>
      </c>
      <c r="J112" s="97">
        <v>0</v>
      </c>
      <c r="K112" s="96">
        <v>-9.81</v>
      </c>
      <c r="L112" s="98">
        <v>0</v>
      </c>
      <c r="M112" s="97"/>
      <c r="N112" s="96"/>
      <c r="O112" s="98"/>
      <c r="P112" s="96"/>
      <c r="Q112" s="96"/>
      <c r="R112" s="98"/>
      <c r="S112" s="96"/>
      <c r="T112" s="96"/>
      <c r="U112" s="96"/>
      <c r="V112" s="100"/>
      <c r="W112" s="97"/>
      <c r="X112" s="98" t="s">
        <v>172</v>
      </c>
      <c r="Y112" s="17"/>
      <c r="Z112" s="63"/>
      <c r="AB112" s="100"/>
      <c r="AC112" s="100"/>
      <c r="AD112" s="100"/>
      <c r="AE112" s="100"/>
    </row>
    <row r="113" spans="1:31">
      <c r="A113" s="156">
        <v>504</v>
      </c>
      <c r="B113" s="160" t="s">
        <v>123</v>
      </c>
      <c r="C113" s="94" t="str">
        <f>VLOOKUP(A113,'Load case definition'!$A$7:$C$180,3,FALSE)</f>
        <v>dead</v>
      </c>
      <c r="D113" s="17"/>
      <c r="E113" s="17"/>
      <c r="F113" s="17"/>
      <c r="G113" s="21" t="str">
        <f t="shared" si="3"/>
        <v>504:Horizontal position gravity y- objects</v>
      </c>
      <c r="H113" s="63" t="s">
        <v>170</v>
      </c>
      <c r="I113" s="143" t="s">
        <v>173</v>
      </c>
      <c r="J113" s="97">
        <v>0</v>
      </c>
      <c r="K113" s="96">
        <v>-9.81</v>
      </c>
      <c r="L113" s="98">
        <v>0</v>
      </c>
      <c r="M113" s="97"/>
      <c r="N113" s="96"/>
      <c r="O113" s="98"/>
      <c r="P113" s="96"/>
      <c r="Q113" s="96"/>
      <c r="R113" s="98"/>
      <c r="S113" s="96"/>
      <c r="T113" s="96"/>
      <c r="U113" s="96"/>
      <c r="V113" s="100"/>
      <c r="W113" s="97"/>
      <c r="X113" s="98" t="s">
        <v>172</v>
      </c>
      <c r="Y113" s="17"/>
      <c r="Z113" s="63"/>
      <c r="AB113" s="100"/>
      <c r="AC113" s="100"/>
      <c r="AD113" s="100"/>
      <c r="AE113" s="100"/>
    </row>
    <row r="114" spans="1:31">
      <c r="A114" s="156">
        <v>520</v>
      </c>
      <c r="B114" s="160" t="s">
        <v>124</v>
      </c>
      <c r="C114" s="94" t="str">
        <f>VLOOKUP(A114,'Load case definition'!$A$7:$C$180,3,FALSE)</f>
        <v>dead</v>
      </c>
      <c r="D114" s="17"/>
      <c r="E114" s="17"/>
      <c r="F114" s="17"/>
      <c r="G114" s="21" t="str">
        <f t="shared" si="3"/>
        <v>520:JibFlex 0 deg top</v>
      </c>
      <c r="H114" s="63" t="s">
        <v>157</v>
      </c>
      <c r="I114" s="143" t="s">
        <v>179</v>
      </c>
      <c r="J114" s="97">
        <v>0</v>
      </c>
      <c r="K114" s="96">
        <v>-27.5</v>
      </c>
      <c r="L114" s="98">
        <v>0</v>
      </c>
      <c r="M114" s="97">
        <v>0</v>
      </c>
      <c r="N114" s="96">
        <v>0</v>
      </c>
      <c r="O114" s="98">
        <v>0</v>
      </c>
      <c r="P114" s="96">
        <v>0</v>
      </c>
      <c r="Q114" s="96">
        <v>0</v>
      </c>
      <c r="R114" s="98">
        <v>0</v>
      </c>
      <c r="S114" s="96"/>
      <c r="T114" s="96"/>
      <c r="U114" s="96"/>
      <c r="V114" s="100"/>
      <c r="W114" s="97"/>
      <c r="X114" s="98"/>
      <c r="Y114" s="17"/>
      <c r="Z114" s="63"/>
      <c r="AB114" s="100"/>
      <c r="AC114" s="100"/>
      <c r="AD114" s="100"/>
      <c r="AE114" s="100"/>
    </row>
    <row r="115" spans="1:31">
      <c r="A115" s="156">
        <v>521</v>
      </c>
      <c r="B115" s="160" t="s">
        <v>125</v>
      </c>
      <c r="C115" s="94" t="str">
        <f>VLOOKUP(A115,'Load case definition'!$A$7:$C$180,3,FALSE)</f>
        <v>dead</v>
      </c>
      <c r="D115" s="17"/>
      <c r="E115" s="17"/>
      <c r="F115" s="17"/>
      <c r="G115" s="21" t="str">
        <f t="shared" si="3"/>
        <v>521:JibFlex 0 deg bot</v>
      </c>
      <c r="H115" s="63" t="s">
        <v>157</v>
      </c>
      <c r="I115" s="143" t="s">
        <v>180</v>
      </c>
      <c r="J115" s="97">
        <v>0</v>
      </c>
      <c r="K115" s="96">
        <v>27.5</v>
      </c>
      <c r="L115" s="98">
        <v>-6</v>
      </c>
      <c r="M115" s="97">
        <v>0</v>
      </c>
      <c r="N115" s="96">
        <v>0</v>
      </c>
      <c r="O115" s="98">
        <v>0</v>
      </c>
      <c r="P115" s="96">
        <v>0</v>
      </c>
      <c r="Q115" s="96">
        <v>0</v>
      </c>
      <c r="R115" s="98">
        <v>0</v>
      </c>
      <c r="S115" s="96"/>
      <c r="T115" s="96"/>
      <c r="U115" s="96"/>
      <c r="V115" s="100"/>
      <c r="W115" s="97"/>
      <c r="X115" s="98"/>
      <c r="Y115" s="17"/>
      <c r="Z115" s="63"/>
      <c r="AB115" s="100"/>
      <c r="AC115" s="100"/>
      <c r="AD115" s="100"/>
      <c r="AE115" s="100"/>
    </row>
    <row r="116" spans="1:31">
      <c r="A116" s="156">
        <v>522</v>
      </c>
      <c r="B116" s="160" t="s">
        <v>126</v>
      </c>
      <c r="C116" s="94" t="str">
        <f>VLOOKUP(A116,'Load case definition'!$A$7:$C$180,3,FALSE)</f>
        <v>dead</v>
      </c>
      <c r="D116" s="17"/>
      <c r="E116" s="17"/>
      <c r="F116" s="17"/>
      <c r="G116" s="21" t="str">
        <f t="shared" si="3"/>
        <v>522:JibFlex 45 deg top</v>
      </c>
      <c r="H116" s="63" t="s">
        <v>157</v>
      </c>
      <c r="I116" s="143" t="s">
        <v>179</v>
      </c>
      <c r="J116" s="97">
        <v>19.8</v>
      </c>
      <c r="K116" s="96">
        <v>19.8</v>
      </c>
      <c r="L116" s="98">
        <v>0</v>
      </c>
      <c r="M116" s="97">
        <v>0</v>
      </c>
      <c r="N116" s="96">
        <v>0</v>
      </c>
      <c r="O116" s="98">
        <v>0</v>
      </c>
      <c r="P116" s="96">
        <v>0</v>
      </c>
      <c r="Q116" s="96">
        <v>0</v>
      </c>
      <c r="R116" s="98">
        <v>0</v>
      </c>
      <c r="S116" s="96"/>
      <c r="T116" s="96"/>
      <c r="U116" s="96"/>
      <c r="V116" s="100"/>
      <c r="W116" s="97"/>
      <c r="X116" s="98"/>
      <c r="Y116" s="17"/>
      <c r="Z116" s="63"/>
      <c r="AB116" s="100"/>
      <c r="AC116" s="100"/>
      <c r="AD116" s="100"/>
      <c r="AE116" s="100"/>
    </row>
    <row r="117" spans="1:31">
      <c r="A117" s="156">
        <v>523</v>
      </c>
      <c r="B117" s="160" t="s">
        <v>127</v>
      </c>
      <c r="C117" s="94" t="str">
        <f>VLOOKUP(A117,'Load case definition'!$A$7:$C$180,3,FALSE)</f>
        <v>dead</v>
      </c>
      <c r="D117" s="17"/>
      <c r="E117" s="17"/>
      <c r="F117" s="17"/>
      <c r="G117" s="21" t="str">
        <f t="shared" si="3"/>
        <v>523:JibFLex 45 deg bot</v>
      </c>
      <c r="H117" s="63" t="s">
        <v>157</v>
      </c>
      <c r="I117" s="143" t="s">
        <v>180</v>
      </c>
      <c r="J117" s="97">
        <v>-19.8</v>
      </c>
      <c r="K117" s="96">
        <v>-19.8</v>
      </c>
      <c r="L117" s="98">
        <v>-6</v>
      </c>
      <c r="M117" s="97">
        <v>0</v>
      </c>
      <c r="N117" s="96">
        <v>0</v>
      </c>
      <c r="O117" s="98">
        <v>0</v>
      </c>
      <c r="P117" s="96">
        <v>0</v>
      </c>
      <c r="Q117" s="96">
        <v>0</v>
      </c>
      <c r="R117" s="98">
        <v>0</v>
      </c>
      <c r="S117" s="96"/>
      <c r="T117" s="96"/>
      <c r="U117" s="96"/>
      <c r="V117" s="100"/>
      <c r="W117" s="97"/>
      <c r="X117" s="98"/>
      <c r="Y117" s="17"/>
      <c r="Z117" s="63"/>
      <c r="AB117" s="100"/>
      <c r="AC117" s="100"/>
      <c r="AD117" s="100"/>
      <c r="AE117" s="100"/>
    </row>
    <row r="118" spans="1:31">
      <c r="A118" s="156">
        <v>524</v>
      </c>
      <c r="B118" s="160" t="s">
        <v>128</v>
      </c>
      <c r="C118" s="94" t="str">
        <f>VLOOKUP(A118,'Load case definition'!$A$7:$C$180,3,FALSE)</f>
        <v>dead</v>
      </c>
      <c r="D118" s="17"/>
      <c r="E118" s="17"/>
      <c r="F118" s="17"/>
      <c r="G118" s="21" t="str">
        <f t="shared" si="3"/>
        <v>524:JibFlex 90 deg top</v>
      </c>
      <c r="H118" s="63" t="s">
        <v>157</v>
      </c>
      <c r="I118" s="143" t="s">
        <v>179</v>
      </c>
      <c r="J118" s="97">
        <v>-27.5</v>
      </c>
      <c r="K118" s="96">
        <v>0</v>
      </c>
      <c r="L118" s="98">
        <v>0</v>
      </c>
      <c r="M118" s="97">
        <v>0</v>
      </c>
      <c r="N118" s="96">
        <v>0</v>
      </c>
      <c r="O118" s="98">
        <v>0</v>
      </c>
      <c r="P118" s="96">
        <v>0</v>
      </c>
      <c r="Q118" s="96">
        <v>0</v>
      </c>
      <c r="R118" s="98">
        <v>0</v>
      </c>
      <c r="S118" s="96"/>
      <c r="T118" s="96"/>
      <c r="U118" s="96"/>
      <c r="V118" s="100"/>
      <c r="W118" s="97"/>
      <c r="X118" s="98"/>
      <c r="Y118" s="17"/>
      <c r="Z118" s="63"/>
      <c r="AB118" s="100"/>
      <c r="AC118" s="100"/>
      <c r="AD118" s="100"/>
      <c r="AE118" s="100"/>
    </row>
    <row r="119" spans="1:31">
      <c r="A119" s="156">
        <v>525</v>
      </c>
      <c r="B119" s="160" t="s">
        <v>129</v>
      </c>
      <c r="C119" s="94" t="str">
        <f>VLOOKUP(A119,'Load case definition'!$A$7:$C$180,3,FALSE)</f>
        <v>dead</v>
      </c>
      <c r="D119" s="17"/>
      <c r="E119" s="17"/>
      <c r="F119" s="17"/>
      <c r="G119" s="21" t="str">
        <f t="shared" si="3"/>
        <v>525:JibFlex 90 deg bot</v>
      </c>
      <c r="H119" s="63" t="s">
        <v>157</v>
      </c>
      <c r="I119" s="143" t="s">
        <v>180</v>
      </c>
      <c r="J119" s="97">
        <v>27.5</v>
      </c>
      <c r="K119" s="96">
        <v>0</v>
      </c>
      <c r="L119" s="98">
        <v>-6</v>
      </c>
      <c r="M119" s="97">
        <v>0</v>
      </c>
      <c r="N119" s="96">
        <v>0</v>
      </c>
      <c r="O119" s="98">
        <v>0</v>
      </c>
      <c r="P119" s="96">
        <v>0</v>
      </c>
      <c r="Q119" s="96">
        <v>0</v>
      </c>
      <c r="R119" s="98">
        <v>0</v>
      </c>
      <c r="S119" s="96"/>
      <c r="T119" s="96"/>
      <c r="U119" s="96"/>
      <c r="V119" s="100"/>
      <c r="W119" s="97"/>
      <c r="X119" s="98"/>
      <c r="Y119" s="17"/>
      <c r="Z119" s="63"/>
      <c r="AB119" s="100"/>
      <c r="AC119" s="100"/>
      <c r="AD119" s="100"/>
      <c r="AE119" s="100"/>
    </row>
    <row r="120" spans="1:31">
      <c r="A120" s="156"/>
      <c r="B120" s="160"/>
      <c r="C120" s="94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63"/>
      <c r="I120" s="143"/>
      <c r="J120" s="97"/>
      <c r="K120" s="96"/>
      <c r="L120" s="98"/>
      <c r="M120" s="97"/>
      <c r="N120" s="96"/>
      <c r="O120" s="98"/>
      <c r="P120" s="96"/>
      <c r="Q120" s="96"/>
      <c r="R120" s="98"/>
      <c r="S120" s="96"/>
      <c r="T120" s="96"/>
      <c r="U120" s="96"/>
      <c r="V120" s="100"/>
      <c r="W120" s="97"/>
      <c r="X120" s="98"/>
      <c r="Y120" s="17"/>
      <c r="Z120" s="63"/>
      <c r="AB120" s="100"/>
      <c r="AC120" s="100"/>
      <c r="AD120" s="100"/>
      <c r="AE120" s="100"/>
    </row>
    <row r="121" spans="1:31">
      <c r="A121" s="156"/>
      <c r="B121" s="160"/>
      <c r="C121" s="94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63"/>
      <c r="I121" s="143"/>
      <c r="J121" s="97"/>
      <c r="K121" s="96"/>
      <c r="L121" s="98"/>
      <c r="M121" s="97"/>
      <c r="N121" s="96"/>
      <c r="O121" s="98"/>
      <c r="P121" s="96"/>
      <c r="Q121" s="96"/>
      <c r="R121" s="98"/>
      <c r="S121" s="96"/>
      <c r="T121" s="96"/>
      <c r="U121" s="96"/>
      <c r="V121" s="100"/>
      <c r="W121" s="97"/>
      <c r="X121" s="98"/>
      <c r="Y121" s="17"/>
      <c r="Z121" s="63"/>
      <c r="AB121" s="100"/>
      <c r="AC121" s="100"/>
      <c r="AD121" s="100"/>
      <c r="AE121" s="100"/>
    </row>
    <row r="122" spans="1:31">
      <c r="A122" s="156"/>
      <c r="B122" s="160"/>
      <c r="C122" s="94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63"/>
      <c r="I122" s="143"/>
      <c r="J122" s="97"/>
      <c r="K122" s="96"/>
      <c r="L122" s="98"/>
      <c r="M122" s="97"/>
      <c r="N122" s="96"/>
      <c r="O122" s="98"/>
      <c r="P122" s="96"/>
      <c r="Q122" s="96"/>
      <c r="R122" s="98"/>
      <c r="S122" s="96"/>
      <c r="T122" s="96"/>
      <c r="U122" s="96"/>
      <c r="V122" s="100"/>
      <c r="W122" s="97"/>
      <c r="X122" s="98"/>
      <c r="Y122" s="17"/>
      <c r="Z122" s="63"/>
      <c r="AB122" s="100"/>
      <c r="AC122" s="100"/>
      <c r="AD122" s="100"/>
      <c r="AE122" s="100"/>
    </row>
    <row r="123" spans="1:31">
      <c r="A123" s="156"/>
      <c r="B123" s="160"/>
      <c r="C123" s="94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63"/>
      <c r="I123" s="143"/>
      <c r="J123" s="97"/>
      <c r="K123" s="96"/>
      <c r="L123" s="98"/>
      <c r="M123" s="97"/>
      <c r="N123" s="96"/>
      <c r="O123" s="98"/>
      <c r="P123" s="96"/>
      <c r="Q123" s="96"/>
      <c r="R123" s="98"/>
      <c r="S123" s="96"/>
      <c r="T123" s="96"/>
      <c r="U123" s="96"/>
      <c r="V123" s="100"/>
      <c r="W123" s="97"/>
      <c r="X123" s="98"/>
      <c r="Y123" s="17"/>
      <c r="Z123" s="63"/>
      <c r="AB123" s="100"/>
      <c r="AC123" s="100"/>
      <c r="AD123" s="100"/>
      <c r="AE123" s="100"/>
    </row>
    <row r="124" spans="1:31">
      <c r="A124" s="156"/>
      <c r="B124" s="160"/>
      <c r="C124" s="94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63"/>
      <c r="I124" s="143"/>
      <c r="J124" s="97"/>
      <c r="K124" s="96"/>
      <c r="L124" s="98"/>
      <c r="M124" s="97"/>
      <c r="N124" s="96"/>
      <c r="O124" s="98"/>
      <c r="P124" s="96"/>
      <c r="Q124" s="96"/>
      <c r="R124" s="98"/>
      <c r="S124" s="96"/>
      <c r="T124" s="96"/>
      <c r="U124" s="96"/>
      <c r="V124" s="100"/>
      <c r="W124" s="97"/>
      <c r="X124" s="98"/>
      <c r="Y124" s="17"/>
      <c r="Z124" s="63"/>
      <c r="AB124" s="100"/>
      <c r="AC124" s="100"/>
      <c r="AD124" s="100"/>
      <c r="AE124" s="100"/>
    </row>
    <row r="125" spans="1:31">
      <c r="A125" s="156"/>
      <c r="B125" s="160"/>
      <c r="C125" s="94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63"/>
      <c r="I125" s="143"/>
      <c r="J125" s="97"/>
      <c r="K125" s="96"/>
      <c r="L125" s="98"/>
      <c r="M125" s="97"/>
      <c r="N125" s="96"/>
      <c r="O125" s="98"/>
      <c r="P125" s="96"/>
      <c r="Q125" s="96"/>
      <c r="R125" s="98"/>
      <c r="S125" s="96"/>
      <c r="T125" s="96"/>
      <c r="U125" s="96"/>
      <c r="V125" s="100"/>
      <c r="W125" s="97"/>
      <c r="X125" s="98"/>
      <c r="Y125" s="17"/>
      <c r="Z125" s="63"/>
      <c r="AB125" s="100"/>
      <c r="AC125" s="100"/>
      <c r="AD125" s="100"/>
      <c r="AE125" s="100"/>
    </row>
    <row r="126" spans="1:31">
      <c r="A126" s="156"/>
      <c r="B126" s="160"/>
      <c r="C126" s="94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63"/>
      <c r="I126" s="143"/>
      <c r="J126" s="97"/>
      <c r="K126" s="96"/>
      <c r="L126" s="98"/>
      <c r="M126" s="97"/>
      <c r="N126" s="96"/>
      <c r="O126" s="98"/>
      <c r="P126" s="96"/>
      <c r="Q126" s="96"/>
      <c r="R126" s="98"/>
      <c r="S126" s="96"/>
      <c r="T126" s="96"/>
      <c r="U126" s="96"/>
      <c r="V126" s="100"/>
      <c r="W126" s="97"/>
      <c r="X126" s="98"/>
      <c r="Y126" s="17"/>
      <c r="Z126" s="63"/>
      <c r="AB126" s="100"/>
      <c r="AC126" s="100"/>
      <c r="AD126" s="100"/>
      <c r="AE126" s="100"/>
    </row>
    <row r="127" spans="1:31">
      <c r="A127" s="156"/>
      <c r="B127" s="160"/>
      <c r="C127" s="94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63"/>
      <c r="I127" s="143"/>
      <c r="J127" s="97"/>
      <c r="K127" s="96"/>
      <c r="L127" s="98"/>
      <c r="M127" s="97"/>
      <c r="N127" s="96"/>
      <c r="O127" s="98"/>
      <c r="P127" s="96"/>
      <c r="Q127" s="96"/>
      <c r="R127" s="98"/>
      <c r="S127" s="96"/>
      <c r="T127" s="96"/>
      <c r="U127" s="96"/>
      <c r="V127" s="100"/>
      <c r="W127" s="97"/>
      <c r="X127" s="98"/>
      <c r="Y127" s="17"/>
      <c r="Z127" s="63"/>
      <c r="AB127" s="100"/>
      <c r="AC127" s="100"/>
      <c r="AD127" s="100"/>
      <c r="AE127" s="100"/>
    </row>
    <row r="128" spans="1:31">
      <c r="A128" s="156"/>
      <c r="B128" s="160"/>
      <c r="C128" s="94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63"/>
      <c r="I128" s="143"/>
      <c r="J128" s="97"/>
      <c r="K128" s="96"/>
      <c r="L128" s="98"/>
      <c r="M128" s="97"/>
      <c r="N128" s="96"/>
      <c r="O128" s="98"/>
      <c r="P128" s="96"/>
      <c r="Q128" s="96"/>
      <c r="R128" s="98"/>
      <c r="S128" s="96"/>
      <c r="T128" s="96"/>
      <c r="U128" s="96"/>
      <c r="V128" s="100"/>
      <c r="W128" s="97"/>
      <c r="X128" s="98"/>
      <c r="Y128" s="17"/>
      <c r="Z128" s="63"/>
      <c r="AB128" s="100"/>
      <c r="AC128" s="100"/>
      <c r="AD128" s="100"/>
      <c r="AE128" s="100"/>
    </row>
    <row r="129" spans="1:31">
      <c r="A129" s="156"/>
      <c r="B129" s="160"/>
      <c r="C129" s="94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63"/>
      <c r="I129" s="143"/>
      <c r="J129" s="97"/>
      <c r="K129" s="96"/>
      <c r="L129" s="98"/>
      <c r="M129" s="97"/>
      <c r="N129" s="96"/>
      <c r="O129" s="98"/>
      <c r="P129" s="96"/>
      <c r="Q129" s="96"/>
      <c r="R129" s="98"/>
      <c r="S129" s="96"/>
      <c r="T129" s="96"/>
      <c r="U129" s="96"/>
      <c r="V129" s="100"/>
      <c r="W129" s="97"/>
      <c r="X129" s="98"/>
      <c r="Y129" s="17"/>
      <c r="Z129" s="63"/>
      <c r="AB129" s="100"/>
      <c r="AC129" s="100"/>
      <c r="AD129" s="100"/>
      <c r="AE129" s="100"/>
    </row>
    <row r="130" spans="1:31">
      <c r="A130" s="156"/>
      <c r="B130" s="160"/>
      <c r="C130" s="94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63"/>
      <c r="I130" s="143"/>
      <c r="J130" s="97"/>
      <c r="K130" s="96"/>
      <c r="L130" s="98"/>
      <c r="M130" s="97"/>
      <c r="N130" s="96"/>
      <c r="O130" s="98"/>
      <c r="P130" s="96"/>
      <c r="Q130" s="96"/>
      <c r="R130" s="98"/>
      <c r="S130" s="96"/>
      <c r="T130" s="96"/>
      <c r="U130" s="96"/>
      <c r="V130" s="100"/>
      <c r="W130" s="97"/>
      <c r="X130" s="98"/>
      <c r="Y130" s="17"/>
      <c r="Z130" s="63"/>
      <c r="AB130" s="100"/>
      <c r="AC130" s="100"/>
      <c r="AD130" s="100"/>
      <c r="AE130" s="100"/>
    </row>
    <row r="131" spans="1:31">
      <c r="A131" s="156"/>
      <c r="B131" s="160"/>
      <c r="C131" s="94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63"/>
      <c r="I131" s="143"/>
      <c r="J131" s="97"/>
      <c r="K131" s="96"/>
      <c r="L131" s="98"/>
      <c r="M131" s="97"/>
      <c r="N131" s="96"/>
      <c r="O131" s="98"/>
      <c r="P131" s="96"/>
      <c r="Q131" s="96"/>
      <c r="R131" s="98"/>
      <c r="S131" s="96"/>
      <c r="T131" s="96"/>
      <c r="U131" s="96"/>
      <c r="V131" s="100"/>
      <c r="W131" s="97"/>
      <c r="X131" s="98"/>
      <c r="Y131" s="17"/>
      <c r="Z131" s="63"/>
      <c r="AB131" s="100"/>
      <c r="AC131" s="100"/>
      <c r="AD131" s="100"/>
      <c r="AE131" s="100"/>
    </row>
    <row r="132" spans="1:31">
      <c r="A132" s="156"/>
      <c r="B132" s="160"/>
      <c r="C132" s="94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63"/>
      <c r="I132" s="143"/>
      <c r="J132" s="97"/>
      <c r="K132" s="96"/>
      <c r="L132" s="98"/>
      <c r="M132" s="97"/>
      <c r="N132" s="96"/>
      <c r="O132" s="98"/>
      <c r="P132" s="96"/>
      <c r="Q132" s="96"/>
      <c r="R132" s="98"/>
      <c r="S132" s="96"/>
      <c r="T132" s="96"/>
      <c r="U132" s="96"/>
      <c r="V132" s="100"/>
      <c r="W132" s="97"/>
      <c r="X132" s="98"/>
      <c r="Y132" s="17"/>
      <c r="Z132" s="63"/>
      <c r="AB132" s="100"/>
      <c r="AC132" s="100"/>
      <c r="AD132" s="100"/>
      <c r="AE132" s="100"/>
    </row>
    <row r="133" spans="1:31">
      <c r="A133" s="156"/>
      <c r="B133" s="160"/>
      <c r="C133" s="94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63"/>
      <c r="I133" s="143"/>
      <c r="J133" s="97"/>
      <c r="K133" s="96"/>
      <c r="L133" s="98"/>
      <c r="M133" s="97"/>
      <c r="N133" s="96"/>
      <c r="O133" s="98"/>
      <c r="P133" s="96"/>
      <c r="Q133" s="96"/>
      <c r="R133" s="98"/>
      <c r="S133" s="96"/>
      <c r="T133" s="96"/>
      <c r="U133" s="96"/>
      <c r="V133" s="100"/>
      <c r="W133" s="97"/>
      <c r="X133" s="98"/>
      <c r="Y133" s="17"/>
      <c r="Z133" s="63"/>
      <c r="AB133" s="100"/>
      <c r="AC133" s="100"/>
      <c r="AD133" s="100"/>
      <c r="AE133" s="100"/>
    </row>
    <row r="134" spans="1:31">
      <c r="A134" s="156"/>
      <c r="B134" s="160"/>
      <c r="C134" s="94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63"/>
      <c r="I134" s="143"/>
      <c r="J134" s="97"/>
      <c r="K134" s="96"/>
      <c r="L134" s="98"/>
      <c r="M134" s="97"/>
      <c r="N134" s="96"/>
      <c r="O134" s="98"/>
      <c r="P134" s="96"/>
      <c r="Q134" s="96"/>
      <c r="R134" s="98"/>
      <c r="S134" s="96"/>
      <c r="T134" s="96"/>
      <c r="U134" s="96"/>
      <c r="V134" s="100"/>
      <c r="W134" s="97"/>
      <c r="X134" s="98"/>
      <c r="Y134" s="17"/>
      <c r="Z134" s="63"/>
      <c r="AB134" s="100"/>
      <c r="AC134" s="100"/>
      <c r="AD134" s="100"/>
      <c r="AE134" s="100"/>
    </row>
    <row r="135" spans="1:31">
      <c r="A135" s="156"/>
      <c r="B135" s="160"/>
      <c r="C135" s="94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63"/>
      <c r="I135" s="143"/>
      <c r="J135" s="97"/>
      <c r="K135" s="96"/>
      <c r="L135" s="98"/>
      <c r="M135" s="97"/>
      <c r="N135" s="96"/>
      <c r="O135" s="98"/>
      <c r="P135" s="96"/>
      <c r="Q135" s="96"/>
      <c r="R135" s="98"/>
      <c r="S135" s="96"/>
      <c r="T135" s="96"/>
      <c r="U135" s="96"/>
      <c r="V135" s="100"/>
      <c r="W135" s="97"/>
      <c r="X135" s="98"/>
      <c r="Y135" s="17"/>
      <c r="Z135" s="63"/>
      <c r="AB135" s="100"/>
      <c r="AC135" s="100"/>
      <c r="AD135" s="100"/>
      <c r="AE135" s="100"/>
    </row>
    <row r="136" spans="1:31">
      <c r="A136" s="156"/>
      <c r="B136" s="160"/>
      <c r="C136" s="94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63"/>
      <c r="I136" s="143"/>
      <c r="J136" s="97"/>
      <c r="K136" s="96"/>
      <c r="L136" s="98"/>
      <c r="M136" s="97"/>
      <c r="N136" s="96"/>
      <c r="O136" s="98"/>
      <c r="P136" s="96"/>
      <c r="Q136" s="96"/>
      <c r="R136" s="98"/>
      <c r="S136" s="96"/>
      <c r="T136" s="96"/>
      <c r="U136" s="96"/>
      <c r="V136" s="100"/>
      <c r="W136" s="97"/>
      <c r="X136" s="98"/>
      <c r="Y136" s="17"/>
      <c r="Z136" s="63"/>
      <c r="AB136" s="100"/>
      <c r="AC136" s="100"/>
      <c r="AD136" s="100"/>
      <c r="AE136" s="100"/>
    </row>
    <row r="137" spans="1:31">
      <c r="A137" s="156"/>
      <c r="B137" s="160"/>
      <c r="C137" s="94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63"/>
      <c r="I137" s="143"/>
      <c r="J137" s="97"/>
      <c r="K137" s="96"/>
      <c r="L137" s="98"/>
      <c r="M137" s="97"/>
      <c r="N137" s="96"/>
      <c r="O137" s="98"/>
      <c r="P137" s="96"/>
      <c r="Q137" s="96"/>
      <c r="R137" s="98"/>
      <c r="S137" s="96"/>
      <c r="T137" s="96"/>
      <c r="U137" s="96"/>
      <c r="V137" s="100"/>
      <c r="W137" s="97"/>
      <c r="X137" s="98"/>
      <c r="Y137" s="17"/>
      <c r="Z137" s="63"/>
      <c r="AB137" s="100"/>
      <c r="AC137" s="100"/>
      <c r="AD137" s="100"/>
      <c r="AE137" s="100"/>
    </row>
    <row r="138" spans="1:31">
      <c r="A138" s="156"/>
      <c r="B138" s="160"/>
      <c r="C138" s="94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63"/>
      <c r="I138" s="143"/>
      <c r="J138" s="97"/>
      <c r="K138" s="96"/>
      <c r="L138" s="98"/>
      <c r="M138" s="97"/>
      <c r="N138" s="96"/>
      <c r="O138" s="98"/>
      <c r="P138" s="96"/>
      <c r="Q138" s="96"/>
      <c r="R138" s="98"/>
      <c r="S138" s="96"/>
      <c r="T138" s="96"/>
      <c r="U138" s="96"/>
      <c r="V138" s="100"/>
      <c r="W138" s="97"/>
      <c r="X138" s="98"/>
      <c r="Y138" s="17"/>
      <c r="Z138" s="63"/>
      <c r="AB138" s="100"/>
      <c r="AC138" s="100"/>
      <c r="AD138" s="100"/>
      <c r="AE138" s="100"/>
    </row>
    <row r="139" spans="1:31">
      <c r="A139" s="156"/>
      <c r="B139" s="160"/>
      <c r="C139" s="94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63"/>
      <c r="I139" s="143"/>
      <c r="J139" s="97"/>
      <c r="K139" s="96"/>
      <c r="L139" s="98"/>
      <c r="M139" s="97"/>
      <c r="N139" s="96"/>
      <c r="O139" s="98"/>
      <c r="P139" s="96"/>
      <c r="Q139" s="96"/>
      <c r="R139" s="98"/>
      <c r="S139" s="96"/>
      <c r="T139" s="96"/>
      <c r="U139" s="96"/>
      <c r="V139" s="100"/>
      <c r="W139" s="97"/>
      <c r="X139" s="98"/>
      <c r="Y139" s="17"/>
      <c r="Z139" s="63"/>
      <c r="AB139" s="100"/>
      <c r="AC139" s="100"/>
      <c r="AD139" s="100"/>
      <c r="AE139" s="100"/>
    </row>
    <row r="140" spans="1:31">
      <c r="A140" s="156"/>
      <c r="B140" s="160"/>
      <c r="C140" s="94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63"/>
      <c r="I140" s="143"/>
      <c r="J140" s="97"/>
      <c r="K140" s="96"/>
      <c r="L140" s="98"/>
      <c r="M140" s="97"/>
      <c r="N140" s="96"/>
      <c r="O140" s="98"/>
      <c r="P140" s="96"/>
      <c r="Q140" s="96"/>
      <c r="R140" s="98"/>
      <c r="S140" s="96"/>
      <c r="T140" s="96"/>
      <c r="U140" s="96"/>
      <c r="V140" s="100"/>
      <c r="W140" s="97"/>
      <c r="X140" s="98"/>
      <c r="Y140" s="17"/>
      <c r="Z140" s="63"/>
      <c r="AB140" s="100"/>
      <c r="AC140" s="100"/>
      <c r="AD140" s="100"/>
      <c r="AE140" s="100"/>
    </row>
    <row r="141" spans="1:31">
      <c r="A141" s="156"/>
      <c r="B141" s="160"/>
      <c r="C141" s="94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63"/>
      <c r="I141" s="143"/>
      <c r="J141" s="97"/>
      <c r="K141" s="96"/>
      <c r="L141" s="98"/>
      <c r="M141" s="97"/>
      <c r="N141" s="96"/>
      <c r="O141" s="98"/>
      <c r="P141" s="96"/>
      <c r="Q141" s="96"/>
      <c r="R141" s="98"/>
      <c r="S141" s="96"/>
      <c r="T141" s="96"/>
      <c r="U141" s="96"/>
      <c r="V141" s="100"/>
      <c r="W141" s="97"/>
      <c r="X141" s="98"/>
      <c r="Y141" s="17"/>
      <c r="Z141" s="63"/>
      <c r="AB141" s="100"/>
      <c r="AC141" s="100"/>
      <c r="AD141" s="100"/>
      <c r="AE141" s="100"/>
    </row>
    <row r="142" spans="1:31">
      <c r="A142" s="156"/>
      <c r="B142" s="160"/>
      <c r="C142" s="94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63"/>
      <c r="I142" s="143"/>
      <c r="J142" s="97"/>
      <c r="K142" s="96"/>
      <c r="L142" s="98"/>
      <c r="M142" s="97"/>
      <c r="N142" s="96"/>
      <c r="O142" s="98"/>
      <c r="P142" s="96"/>
      <c r="Q142" s="96"/>
      <c r="R142" s="98"/>
      <c r="S142" s="96"/>
      <c r="T142" s="96"/>
      <c r="U142" s="96"/>
      <c r="V142" s="100"/>
      <c r="W142" s="97"/>
      <c r="X142" s="98"/>
      <c r="Y142" s="17"/>
      <c r="Z142" s="63"/>
      <c r="AB142" s="100"/>
      <c r="AC142" s="100"/>
      <c r="AD142" s="100"/>
      <c r="AE142" s="100"/>
    </row>
    <row r="143" spans="1:31">
      <c r="A143" s="156"/>
      <c r="B143" s="160"/>
      <c r="C143" s="94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63"/>
      <c r="I143" s="143"/>
      <c r="J143" s="97"/>
      <c r="K143" s="96"/>
      <c r="L143" s="98"/>
      <c r="M143" s="97"/>
      <c r="N143" s="96"/>
      <c r="O143" s="98"/>
      <c r="P143" s="96"/>
      <c r="Q143" s="96"/>
      <c r="R143" s="98"/>
      <c r="S143" s="96"/>
      <c r="T143" s="96"/>
      <c r="U143" s="96"/>
      <c r="V143" s="100"/>
      <c r="W143" s="97"/>
      <c r="X143" s="98"/>
      <c r="Y143" s="17"/>
      <c r="Z143" s="63"/>
      <c r="AB143" s="100"/>
      <c r="AC143" s="100"/>
      <c r="AD143" s="100"/>
      <c r="AE143" s="100"/>
    </row>
    <row r="144" spans="1:31">
      <c r="A144" s="156"/>
      <c r="B144" s="160"/>
      <c r="C144" s="94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63"/>
      <c r="I144" s="143"/>
      <c r="J144" s="97"/>
      <c r="K144" s="96"/>
      <c r="L144" s="98"/>
      <c r="M144" s="97"/>
      <c r="N144" s="96"/>
      <c r="O144" s="98"/>
      <c r="P144" s="96"/>
      <c r="Q144" s="96"/>
      <c r="R144" s="98"/>
      <c r="S144" s="96"/>
      <c r="T144" s="96"/>
      <c r="U144" s="96"/>
      <c r="V144" s="100"/>
      <c r="W144" s="97"/>
      <c r="X144" s="98"/>
      <c r="Y144" s="17"/>
      <c r="Z144" s="63"/>
      <c r="AB144" s="100"/>
      <c r="AC144" s="100"/>
      <c r="AD144" s="100"/>
      <c r="AE144" s="100"/>
    </row>
    <row r="145" spans="1:31">
      <c r="A145" s="156"/>
      <c r="B145" s="160"/>
      <c r="C145" s="94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63"/>
      <c r="I145" s="143"/>
      <c r="J145" s="97"/>
      <c r="K145" s="96"/>
      <c r="L145" s="98"/>
      <c r="M145" s="97"/>
      <c r="N145" s="96"/>
      <c r="O145" s="98"/>
      <c r="P145" s="96"/>
      <c r="Q145" s="96"/>
      <c r="R145" s="98"/>
      <c r="S145" s="96"/>
      <c r="T145" s="96"/>
      <c r="U145" s="96"/>
      <c r="V145" s="100"/>
      <c r="W145" s="97"/>
      <c r="X145" s="98"/>
      <c r="Y145" s="17"/>
      <c r="Z145" s="63"/>
      <c r="AB145" s="100"/>
      <c r="AC145" s="100"/>
      <c r="AD145" s="100"/>
      <c r="AE145" s="100"/>
    </row>
    <row r="146" spans="1:31">
      <c r="A146" s="156"/>
      <c r="B146" s="160"/>
      <c r="C146" s="94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63"/>
      <c r="I146" s="143"/>
      <c r="J146" s="97"/>
      <c r="K146" s="96"/>
      <c r="L146" s="98"/>
      <c r="M146" s="97"/>
      <c r="N146" s="96"/>
      <c r="O146" s="98"/>
      <c r="P146" s="96"/>
      <c r="Q146" s="96"/>
      <c r="R146" s="98"/>
      <c r="S146" s="96"/>
      <c r="T146" s="96"/>
      <c r="U146" s="96"/>
      <c r="V146" s="100"/>
      <c r="W146" s="97"/>
      <c r="X146" s="98"/>
      <c r="Y146" s="17"/>
      <c r="Z146" s="63"/>
      <c r="AB146" s="100"/>
      <c r="AC146" s="100"/>
      <c r="AD146" s="100"/>
      <c r="AE146" s="100"/>
    </row>
    <row r="147" spans="1:31">
      <c r="A147" s="156"/>
      <c r="B147" s="160"/>
      <c r="C147" s="94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63"/>
      <c r="I147" s="143"/>
      <c r="J147" s="97"/>
      <c r="K147" s="96"/>
      <c r="L147" s="98"/>
      <c r="M147" s="97"/>
      <c r="N147" s="96"/>
      <c r="O147" s="98"/>
      <c r="P147" s="96"/>
      <c r="Q147" s="96"/>
      <c r="R147" s="98"/>
      <c r="S147" s="96"/>
      <c r="T147" s="96"/>
      <c r="U147" s="96"/>
      <c r="V147" s="100"/>
      <c r="W147" s="97"/>
      <c r="X147" s="98"/>
      <c r="Y147" s="17"/>
      <c r="Z147" s="63"/>
      <c r="AB147" s="100"/>
      <c r="AC147" s="100"/>
      <c r="AD147" s="100"/>
      <c r="AE147" s="100"/>
    </row>
    <row r="148" spans="1:31">
      <c r="A148" s="156"/>
      <c r="B148" s="160"/>
      <c r="C148" s="94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63"/>
      <c r="I148" s="143"/>
      <c r="J148" s="97"/>
      <c r="K148" s="96"/>
      <c r="L148" s="98"/>
      <c r="M148" s="97"/>
      <c r="N148" s="96"/>
      <c r="O148" s="98"/>
      <c r="P148" s="96"/>
      <c r="Q148" s="96"/>
      <c r="R148" s="98"/>
      <c r="S148" s="96"/>
      <c r="T148" s="96"/>
      <c r="U148" s="96"/>
      <c r="V148" s="100"/>
      <c r="W148" s="97"/>
      <c r="X148" s="98"/>
      <c r="Y148" s="17"/>
      <c r="Z148" s="63"/>
      <c r="AB148" s="100"/>
      <c r="AC148" s="100"/>
      <c r="AD148" s="100"/>
      <c r="AE148" s="100"/>
    </row>
    <row r="149" spans="1:31">
      <c r="A149" s="156"/>
      <c r="B149" s="160"/>
      <c r="C149" s="94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63"/>
      <c r="I149" s="143"/>
      <c r="J149" s="97"/>
      <c r="K149" s="96"/>
      <c r="L149" s="98"/>
      <c r="M149" s="97"/>
      <c r="N149" s="96"/>
      <c r="O149" s="98"/>
      <c r="P149" s="96"/>
      <c r="Q149" s="96"/>
      <c r="R149" s="98"/>
      <c r="S149" s="96"/>
      <c r="T149" s="96"/>
      <c r="U149" s="96"/>
      <c r="V149" s="100"/>
      <c r="W149" s="97"/>
      <c r="X149" s="98"/>
      <c r="Y149" s="17"/>
      <c r="Z149" s="63"/>
      <c r="AB149" s="100"/>
      <c r="AC149" s="100"/>
      <c r="AD149" s="100"/>
      <c r="AE149" s="100"/>
    </row>
    <row r="150" spans="1:31">
      <c r="A150" s="156"/>
      <c r="B150" s="160"/>
      <c r="C150" s="94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63"/>
      <c r="I150" s="143"/>
      <c r="J150" s="97"/>
      <c r="K150" s="96"/>
      <c r="L150" s="98"/>
      <c r="M150" s="97"/>
      <c r="N150" s="96"/>
      <c r="O150" s="98"/>
      <c r="P150" s="96"/>
      <c r="Q150" s="96"/>
      <c r="R150" s="98"/>
      <c r="S150" s="96"/>
      <c r="T150" s="96"/>
      <c r="U150" s="96"/>
      <c r="V150" s="100"/>
      <c r="W150" s="97"/>
      <c r="X150" s="98"/>
      <c r="Y150" s="17"/>
      <c r="Z150" s="63"/>
      <c r="AB150" s="100"/>
      <c r="AC150" s="100"/>
      <c r="AD150" s="100"/>
      <c r="AE150" s="100"/>
    </row>
    <row r="151" spans="1:31">
      <c r="A151" s="156"/>
      <c r="B151" s="160"/>
      <c r="C151" s="94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63"/>
      <c r="I151" s="143"/>
      <c r="J151" s="97"/>
      <c r="K151" s="96"/>
      <c r="L151" s="98"/>
      <c r="M151" s="97"/>
      <c r="N151" s="96"/>
      <c r="O151" s="98"/>
      <c r="P151" s="96"/>
      <c r="Q151" s="96"/>
      <c r="R151" s="98"/>
      <c r="S151" s="96"/>
      <c r="T151" s="96"/>
      <c r="U151" s="96"/>
      <c r="V151" s="100"/>
      <c r="W151" s="97"/>
      <c r="X151" s="98"/>
      <c r="Y151" s="17"/>
      <c r="Z151" s="63"/>
      <c r="AB151" s="100"/>
      <c r="AC151" s="100"/>
      <c r="AD151" s="100"/>
      <c r="AE151" s="100"/>
    </row>
    <row r="152" spans="1:31">
      <c r="A152" s="156"/>
      <c r="B152" s="160"/>
      <c r="C152" s="94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63"/>
      <c r="I152" s="143"/>
      <c r="J152" s="97"/>
      <c r="K152" s="96"/>
      <c r="L152" s="98"/>
      <c r="M152" s="97"/>
      <c r="N152" s="96"/>
      <c r="O152" s="98"/>
      <c r="P152" s="96"/>
      <c r="Q152" s="96"/>
      <c r="R152" s="98"/>
      <c r="S152" s="96"/>
      <c r="T152" s="96"/>
      <c r="U152" s="96"/>
      <c r="V152" s="100"/>
      <c r="W152" s="97"/>
      <c r="X152" s="98"/>
      <c r="Y152" s="17"/>
      <c r="Z152" s="63"/>
      <c r="AB152" s="100"/>
      <c r="AC152" s="100"/>
      <c r="AD152" s="100"/>
      <c r="AE152" s="100"/>
    </row>
    <row r="153" spans="1:31">
      <c r="A153" s="156"/>
      <c r="B153" s="160"/>
      <c r="C153" s="94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63"/>
      <c r="I153" s="143"/>
      <c r="J153" s="97"/>
      <c r="K153" s="96"/>
      <c r="L153" s="98"/>
      <c r="M153" s="97"/>
      <c r="N153" s="96"/>
      <c r="O153" s="98"/>
      <c r="P153" s="96"/>
      <c r="Q153" s="96"/>
      <c r="R153" s="98"/>
      <c r="S153" s="96"/>
      <c r="T153" s="96"/>
      <c r="U153" s="96"/>
      <c r="V153" s="100"/>
      <c r="W153" s="97"/>
      <c r="X153" s="98"/>
      <c r="Y153" s="17"/>
      <c r="Z153" s="63"/>
      <c r="AB153" s="100"/>
      <c r="AC153" s="100"/>
      <c r="AD153" s="100"/>
      <c r="AE153" s="100"/>
    </row>
    <row r="154" spans="1:31">
      <c r="A154" s="156"/>
      <c r="B154" s="160"/>
      <c r="C154" s="94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63"/>
      <c r="I154" s="143"/>
      <c r="J154" s="97"/>
      <c r="K154" s="96"/>
      <c r="L154" s="98"/>
      <c r="M154" s="97"/>
      <c r="N154" s="96"/>
      <c r="O154" s="98"/>
      <c r="P154" s="96"/>
      <c r="Q154" s="96"/>
      <c r="R154" s="98"/>
      <c r="S154" s="96"/>
      <c r="T154" s="96"/>
      <c r="U154" s="96"/>
      <c r="V154" s="100"/>
      <c r="W154" s="97"/>
      <c r="X154" s="98"/>
      <c r="Y154" s="17"/>
      <c r="Z154" s="63"/>
      <c r="AB154" s="100"/>
      <c r="AC154" s="100"/>
      <c r="AD154" s="100"/>
      <c r="AE154" s="100"/>
    </row>
    <row r="155" spans="1:31">
      <c r="A155" s="156"/>
      <c r="B155" s="160"/>
      <c r="C155" s="94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63"/>
      <c r="I155" s="143"/>
      <c r="J155" s="97"/>
      <c r="K155" s="96"/>
      <c r="L155" s="98"/>
      <c r="M155" s="97"/>
      <c r="N155" s="96"/>
      <c r="O155" s="98"/>
      <c r="P155" s="96"/>
      <c r="Q155" s="96"/>
      <c r="R155" s="98"/>
      <c r="S155" s="96"/>
      <c r="T155" s="96"/>
      <c r="U155" s="96"/>
      <c r="V155" s="100"/>
      <c r="W155" s="97"/>
      <c r="X155" s="98"/>
      <c r="Y155" s="17"/>
      <c r="Z155" s="63"/>
      <c r="AB155" s="100"/>
      <c r="AC155" s="100"/>
      <c r="AD155" s="100"/>
      <c r="AE155" s="100"/>
    </row>
    <row r="156" spans="1:31">
      <c r="A156" s="156"/>
      <c r="B156" s="160"/>
      <c r="C156" s="94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63"/>
      <c r="I156" s="143"/>
      <c r="J156" s="97"/>
      <c r="K156" s="96"/>
      <c r="L156" s="98"/>
      <c r="M156" s="97"/>
      <c r="N156" s="96"/>
      <c r="O156" s="98"/>
      <c r="P156" s="96"/>
      <c r="Q156" s="96"/>
      <c r="R156" s="98"/>
      <c r="S156" s="96"/>
      <c r="T156" s="96"/>
      <c r="U156" s="96"/>
      <c r="V156" s="100"/>
      <c r="W156" s="97"/>
      <c r="X156" s="98"/>
      <c r="Y156" s="17"/>
      <c r="Z156" s="63"/>
      <c r="AB156" s="100"/>
      <c r="AC156" s="100"/>
      <c r="AD156" s="100"/>
      <c r="AE156" s="100"/>
    </row>
    <row r="157" spans="1:31">
      <c r="A157" s="156"/>
      <c r="B157" s="160"/>
      <c r="C157" s="94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63"/>
      <c r="I157" s="143"/>
      <c r="J157" s="97"/>
      <c r="K157" s="96"/>
      <c r="L157" s="98"/>
      <c r="M157" s="97"/>
      <c r="N157" s="96"/>
      <c r="O157" s="98"/>
      <c r="P157" s="96"/>
      <c r="Q157" s="96"/>
      <c r="R157" s="98"/>
      <c r="S157" s="96"/>
      <c r="T157" s="96"/>
      <c r="U157" s="96"/>
      <c r="V157" s="100"/>
      <c r="W157" s="97"/>
      <c r="X157" s="98"/>
      <c r="Y157" s="17"/>
      <c r="Z157" s="63"/>
      <c r="AB157" s="100"/>
      <c r="AC157" s="100"/>
      <c r="AD157" s="100"/>
      <c r="AE157" s="100"/>
    </row>
    <row r="158" spans="1:31">
      <c r="A158" s="156"/>
      <c r="B158" s="160"/>
      <c r="C158" s="94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63"/>
      <c r="I158" s="143"/>
      <c r="J158" s="97"/>
      <c r="K158" s="96"/>
      <c r="L158" s="98"/>
      <c r="M158" s="97"/>
      <c r="N158" s="96"/>
      <c r="O158" s="98"/>
      <c r="P158" s="96"/>
      <c r="Q158" s="96"/>
      <c r="R158" s="98"/>
      <c r="S158" s="96"/>
      <c r="T158" s="96"/>
      <c r="U158" s="96"/>
      <c r="V158" s="100"/>
      <c r="W158" s="97"/>
      <c r="X158" s="98"/>
      <c r="Y158" s="17"/>
      <c r="Z158" s="63"/>
      <c r="AB158" s="100"/>
      <c r="AC158" s="100"/>
      <c r="AD158" s="100"/>
      <c r="AE158" s="100"/>
    </row>
    <row r="159" spans="1:31">
      <c r="A159" s="156"/>
      <c r="B159" s="160"/>
      <c r="C159" s="94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63"/>
      <c r="I159" s="143"/>
      <c r="J159" s="97"/>
      <c r="K159" s="96"/>
      <c r="L159" s="98"/>
      <c r="M159" s="97"/>
      <c r="N159" s="96"/>
      <c r="O159" s="98"/>
      <c r="P159" s="96"/>
      <c r="Q159" s="96"/>
      <c r="R159" s="98"/>
      <c r="S159" s="96"/>
      <c r="T159" s="96"/>
      <c r="U159" s="96"/>
      <c r="V159" s="100"/>
      <c r="W159" s="97"/>
      <c r="X159" s="98"/>
      <c r="Y159" s="17"/>
      <c r="Z159" s="63"/>
      <c r="AB159" s="100"/>
      <c r="AC159" s="100"/>
      <c r="AD159" s="100"/>
      <c r="AE159" s="100"/>
    </row>
    <row r="160" spans="1:31">
      <c r="A160" s="156"/>
      <c r="B160" s="160"/>
      <c r="C160" s="94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63"/>
      <c r="I160" s="143"/>
      <c r="J160" s="97"/>
      <c r="K160" s="96"/>
      <c r="L160" s="98"/>
      <c r="M160" s="97"/>
      <c r="N160" s="96"/>
      <c r="O160" s="98"/>
      <c r="P160" s="96"/>
      <c r="Q160" s="96"/>
      <c r="R160" s="98"/>
      <c r="S160" s="96"/>
      <c r="T160" s="96"/>
      <c r="U160" s="96"/>
      <c r="V160" s="100"/>
      <c r="W160" s="97"/>
      <c r="X160" s="98"/>
      <c r="Y160" s="17"/>
      <c r="Z160" s="63"/>
      <c r="AB160" s="100"/>
      <c r="AC160" s="100"/>
      <c r="AD160" s="100"/>
      <c r="AE160" s="100"/>
    </row>
    <row r="161" spans="1:31">
      <c r="A161" s="156"/>
      <c r="B161" s="160"/>
      <c r="C161" s="94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63"/>
      <c r="I161" s="143"/>
      <c r="J161" s="97"/>
      <c r="K161" s="96"/>
      <c r="L161" s="98"/>
      <c r="M161" s="97"/>
      <c r="N161" s="96"/>
      <c r="O161" s="98"/>
      <c r="P161" s="96"/>
      <c r="Q161" s="96"/>
      <c r="R161" s="98"/>
      <c r="S161" s="96"/>
      <c r="T161" s="96"/>
      <c r="U161" s="96"/>
      <c r="V161" s="100"/>
      <c r="W161" s="97"/>
      <c r="X161" s="98"/>
      <c r="Y161" s="17"/>
      <c r="Z161" s="63"/>
      <c r="AB161" s="100"/>
      <c r="AC161" s="100"/>
      <c r="AD161" s="100"/>
      <c r="AE161" s="100"/>
    </row>
    <row r="162" spans="1:31">
      <c r="A162" s="156"/>
      <c r="B162" s="160"/>
      <c r="C162" s="94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63"/>
      <c r="I162" s="143"/>
      <c r="J162" s="97"/>
      <c r="K162" s="96"/>
      <c r="L162" s="98"/>
      <c r="M162" s="97"/>
      <c r="N162" s="96"/>
      <c r="O162" s="98"/>
      <c r="P162" s="96"/>
      <c r="Q162" s="96"/>
      <c r="R162" s="98"/>
      <c r="S162" s="96"/>
      <c r="T162" s="96"/>
      <c r="U162" s="96"/>
      <c r="V162" s="100"/>
      <c r="W162" s="97"/>
      <c r="X162" s="98"/>
      <c r="Y162" s="17"/>
      <c r="Z162" s="63"/>
      <c r="AB162" s="100"/>
      <c r="AC162" s="100"/>
      <c r="AD162" s="100"/>
      <c r="AE162" s="100"/>
    </row>
    <row r="163" spans="1:31">
      <c r="A163" s="156"/>
      <c r="B163" s="160"/>
      <c r="C163" s="94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63"/>
      <c r="I163" s="143"/>
      <c r="J163" s="97"/>
      <c r="K163" s="96"/>
      <c r="L163" s="98"/>
      <c r="M163" s="97"/>
      <c r="N163" s="96"/>
      <c r="O163" s="98"/>
      <c r="P163" s="96"/>
      <c r="Q163" s="96"/>
      <c r="R163" s="98"/>
      <c r="S163" s="96"/>
      <c r="T163" s="96"/>
      <c r="U163" s="96"/>
      <c r="V163" s="100"/>
      <c r="W163" s="97"/>
      <c r="X163" s="98"/>
      <c r="Y163" s="17"/>
      <c r="Z163" s="63"/>
      <c r="AB163" s="100"/>
      <c r="AC163" s="100"/>
      <c r="AD163" s="100"/>
      <c r="AE163" s="100"/>
    </row>
    <row r="164" spans="1:31">
      <c r="A164" s="156"/>
      <c r="B164" s="160"/>
      <c r="C164" s="94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63"/>
      <c r="I164" s="143"/>
      <c r="J164" s="97"/>
      <c r="K164" s="96"/>
      <c r="L164" s="98"/>
      <c r="M164" s="97"/>
      <c r="N164" s="96"/>
      <c r="O164" s="98"/>
      <c r="P164" s="96"/>
      <c r="Q164" s="96"/>
      <c r="R164" s="98"/>
      <c r="S164" s="96"/>
      <c r="T164" s="96"/>
      <c r="U164" s="96"/>
      <c r="V164" s="100"/>
      <c r="W164" s="97"/>
      <c r="X164" s="98"/>
      <c r="Y164" s="17"/>
      <c r="Z164" s="63"/>
      <c r="AB164" s="100"/>
      <c r="AC164" s="100"/>
      <c r="AD164" s="100"/>
      <c r="AE164" s="100"/>
    </row>
    <row r="165" spans="1:31">
      <c r="A165" s="156"/>
      <c r="B165" s="160"/>
      <c r="C165" s="94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63"/>
      <c r="I165" s="143"/>
      <c r="J165" s="97"/>
      <c r="K165" s="96"/>
      <c r="L165" s="98"/>
      <c r="M165" s="97"/>
      <c r="N165" s="96"/>
      <c r="O165" s="98"/>
      <c r="P165" s="96"/>
      <c r="Q165" s="96"/>
      <c r="R165" s="98"/>
      <c r="S165" s="96"/>
      <c r="T165" s="96"/>
      <c r="U165" s="96"/>
      <c r="V165" s="100"/>
      <c r="W165" s="97"/>
      <c r="X165" s="98"/>
      <c r="Y165" s="17"/>
      <c r="Z165" s="63"/>
      <c r="AB165" s="100"/>
      <c r="AC165" s="100"/>
      <c r="AD165" s="100"/>
      <c r="AE165" s="100"/>
    </row>
    <row r="166" spans="1:31">
      <c r="A166" s="156"/>
      <c r="B166" s="160"/>
      <c r="C166" s="94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63"/>
      <c r="I166" s="143"/>
      <c r="J166" s="97"/>
      <c r="K166" s="96"/>
      <c r="L166" s="98"/>
      <c r="M166" s="97"/>
      <c r="N166" s="96"/>
      <c r="O166" s="98"/>
      <c r="P166" s="96"/>
      <c r="Q166" s="96"/>
      <c r="R166" s="98"/>
      <c r="S166" s="96"/>
      <c r="T166" s="96"/>
      <c r="U166" s="96"/>
      <c r="V166" s="100"/>
      <c r="W166" s="97"/>
      <c r="X166" s="98"/>
      <c r="Y166" s="17"/>
      <c r="Z166" s="63"/>
      <c r="AB166" s="100"/>
      <c r="AC166" s="100"/>
      <c r="AD166" s="100"/>
      <c r="AE166" s="100"/>
    </row>
    <row r="167" spans="1:31">
      <c r="A167" s="156"/>
      <c r="B167" s="160"/>
      <c r="C167" s="94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63"/>
      <c r="I167" s="143"/>
      <c r="J167" s="97"/>
      <c r="K167" s="96"/>
      <c r="L167" s="98"/>
      <c r="M167" s="97"/>
      <c r="N167" s="96"/>
      <c r="O167" s="98"/>
      <c r="P167" s="96"/>
      <c r="Q167" s="96"/>
      <c r="R167" s="98"/>
      <c r="S167" s="96"/>
      <c r="T167" s="96"/>
      <c r="U167" s="96"/>
      <c r="V167" s="100"/>
      <c r="W167" s="97"/>
      <c r="X167" s="98"/>
      <c r="Y167" s="17"/>
      <c r="Z167" s="63"/>
      <c r="AB167" s="100"/>
      <c r="AC167" s="100"/>
      <c r="AD167" s="100"/>
      <c r="AE167" s="100"/>
    </row>
    <row r="168" spans="1:31">
      <c r="A168" s="156"/>
      <c r="B168" s="160"/>
      <c r="C168" s="94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63"/>
      <c r="I168" s="143"/>
      <c r="J168" s="97"/>
      <c r="K168" s="96"/>
      <c r="L168" s="98"/>
      <c r="M168" s="97"/>
      <c r="N168" s="96"/>
      <c r="O168" s="98"/>
      <c r="P168" s="96"/>
      <c r="Q168" s="96"/>
      <c r="R168" s="98"/>
      <c r="S168" s="96"/>
      <c r="T168" s="96"/>
      <c r="U168" s="96"/>
      <c r="V168" s="100"/>
      <c r="W168" s="97"/>
      <c r="X168" s="98"/>
      <c r="Y168" s="17"/>
      <c r="Z168" s="63"/>
      <c r="AB168" s="100"/>
      <c r="AC168" s="100"/>
      <c r="AD168" s="100"/>
      <c r="AE168" s="100"/>
    </row>
    <row r="169" spans="1:31">
      <c r="A169" s="156"/>
      <c r="B169" s="160"/>
      <c r="C169" s="94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63"/>
      <c r="I169" s="143"/>
      <c r="J169" s="97"/>
      <c r="K169" s="96"/>
      <c r="L169" s="98"/>
      <c r="M169" s="97"/>
      <c r="N169" s="96"/>
      <c r="O169" s="98"/>
      <c r="P169" s="96"/>
      <c r="Q169" s="96"/>
      <c r="R169" s="98"/>
      <c r="S169" s="96"/>
      <c r="T169" s="96"/>
      <c r="U169" s="96"/>
      <c r="V169" s="100"/>
      <c r="W169" s="97"/>
      <c r="X169" s="98"/>
      <c r="Y169" s="17"/>
      <c r="Z169" s="63"/>
      <c r="AB169" s="100"/>
      <c r="AC169" s="100"/>
      <c r="AD169" s="100"/>
      <c r="AE169" s="100"/>
    </row>
    <row r="170" spans="1:31">
      <c r="A170" s="156"/>
      <c r="B170" s="160"/>
      <c r="C170" s="94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63"/>
      <c r="I170" s="143"/>
      <c r="J170" s="97"/>
      <c r="K170" s="96"/>
      <c r="L170" s="98"/>
      <c r="M170" s="97"/>
      <c r="N170" s="96"/>
      <c r="O170" s="98"/>
      <c r="P170" s="96"/>
      <c r="Q170" s="96"/>
      <c r="R170" s="98"/>
      <c r="S170" s="96"/>
      <c r="T170" s="96"/>
      <c r="U170" s="96"/>
      <c r="V170" s="100"/>
      <c r="W170" s="97"/>
      <c r="X170" s="98"/>
      <c r="Y170" s="17"/>
      <c r="Z170" s="63"/>
      <c r="AB170" s="100"/>
      <c r="AC170" s="100"/>
      <c r="AD170" s="100"/>
      <c r="AE170" s="100"/>
    </row>
    <row r="171" spans="1:31">
      <c r="A171" s="156"/>
      <c r="B171" s="160"/>
      <c r="C171" s="94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63"/>
      <c r="I171" s="143"/>
      <c r="J171" s="97"/>
      <c r="K171" s="96"/>
      <c r="L171" s="98"/>
      <c r="M171" s="97"/>
      <c r="N171" s="96"/>
      <c r="O171" s="98"/>
      <c r="P171" s="96"/>
      <c r="Q171" s="96"/>
      <c r="R171" s="98"/>
      <c r="S171" s="96"/>
      <c r="T171" s="96"/>
      <c r="U171" s="96"/>
      <c r="V171" s="100"/>
      <c r="W171" s="97"/>
      <c r="X171" s="98"/>
      <c r="Y171" s="17"/>
      <c r="Z171" s="63"/>
      <c r="AB171" s="100"/>
      <c r="AC171" s="100"/>
      <c r="AD171" s="100"/>
      <c r="AE171" s="100"/>
    </row>
    <row r="172" spans="1:31">
      <c r="A172" s="156"/>
      <c r="B172" s="160"/>
      <c r="C172" s="94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63"/>
      <c r="I172" s="143"/>
      <c r="J172" s="97"/>
      <c r="K172" s="96"/>
      <c r="L172" s="98"/>
      <c r="M172" s="97"/>
      <c r="N172" s="96"/>
      <c r="O172" s="98"/>
      <c r="P172" s="96"/>
      <c r="Q172" s="96"/>
      <c r="R172" s="98"/>
      <c r="S172" s="96"/>
      <c r="T172" s="96"/>
      <c r="U172" s="96"/>
      <c r="V172" s="100"/>
      <c r="W172" s="97"/>
      <c r="X172" s="98"/>
      <c r="Y172" s="17"/>
      <c r="Z172" s="63"/>
      <c r="AB172" s="100"/>
      <c r="AC172" s="100"/>
      <c r="AD172" s="100"/>
      <c r="AE172" s="100"/>
    </row>
    <row r="173" spans="1:31">
      <c r="A173" s="156"/>
      <c r="B173" s="160"/>
      <c r="C173" s="94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63"/>
      <c r="I173" s="143"/>
      <c r="J173" s="97"/>
      <c r="K173" s="96"/>
      <c r="L173" s="98"/>
      <c r="M173" s="97"/>
      <c r="N173" s="96"/>
      <c r="O173" s="98"/>
      <c r="P173" s="96"/>
      <c r="Q173" s="96"/>
      <c r="R173" s="98"/>
      <c r="S173" s="96"/>
      <c r="T173" s="96"/>
      <c r="U173" s="96"/>
      <c r="V173" s="100"/>
      <c r="W173" s="97"/>
      <c r="X173" s="98"/>
      <c r="Y173" s="17"/>
      <c r="Z173" s="63"/>
      <c r="AB173" s="100"/>
      <c r="AC173" s="100"/>
      <c r="AD173" s="100"/>
      <c r="AE173" s="100"/>
    </row>
    <row r="174" spans="1:31">
      <c r="A174" s="156"/>
      <c r="B174" s="160"/>
      <c r="C174" s="94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63"/>
      <c r="I174" s="143"/>
      <c r="J174" s="97"/>
      <c r="K174" s="96"/>
      <c r="L174" s="98"/>
      <c r="M174" s="97"/>
      <c r="N174" s="96"/>
      <c r="O174" s="98"/>
      <c r="P174" s="96"/>
      <c r="Q174" s="96"/>
      <c r="R174" s="98"/>
      <c r="S174" s="96"/>
      <c r="T174" s="96"/>
      <c r="U174" s="96"/>
      <c r="V174" s="100"/>
      <c r="W174" s="97"/>
      <c r="X174" s="98"/>
      <c r="Y174" s="17"/>
      <c r="Z174" s="63"/>
      <c r="AB174" s="100"/>
      <c r="AC174" s="100"/>
      <c r="AD174" s="100"/>
      <c r="AE174" s="100"/>
    </row>
    <row r="175" spans="1:31">
      <c r="A175" s="156"/>
      <c r="B175" s="160"/>
      <c r="C175" s="94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63"/>
      <c r="I175" s="143"/>
      <c r="J175" s="97"/>
      <c r="K175" s="96"/>
      <c r="L175" s="98"/>
      <c r="M175" s="97"/>
      <c r="N175" s="96"/>
      <c r="O175" s="98"/>
      <c r="P175" s="96"/>
      <c r="Q175" s="96"/>
      <c r="R175" s="98"/>
      <c r="S175" s="96"/>
      <c r="T175" s="96"/>
      <c r="U175" s="96"/>
      <c r="V175" s="100"/>
      <c r="W175" s="97"/>
      <c r="X175" s="98"/>
      <c r="Y175" s="17"/>
      <c r="Z175" s="63"/>
      <c r="AB175" s="100"/>
      <c r="AC175" s="100"/>
      <c r="AD175" s="100"/>
      <c r="AE175" s="100"/>
    </row>
    <row r="176" spans="1:31">
      <c r="A176" s="156"/>
      <c r="B176" s="160"/>
      <c r="C176" s="94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63"/>
      <c r="I176" s="143"/>
      <c r="J176" s="97"/>
      <c r="K176" s="96"/>
      <c r="L176" s="98"/>
      <c r="M176" s="97"/>
      <c r="N176" s="96"/>
      <c r="O176" s="98"/>
      <c r="P176" s="96"/>
      <c r="Q176" s="96"/>
      <c r="R176" s="98"/>
      <c r="S176" s="96"/>
      <c r="T176" s="96"/>
      <c r="U176" s="96"/>
      <c r="V176" s="100"/>
      <c r="W176" s="97"/>
      <c r="X176" s="98"/>
      <c r="Y176" s="17"/>
      <c r="Z176" s="63"/>
      <c r="AB176" s="100"/>
      <c r="AC176" s="100"/>
      <c r="AD176" s="100"/>
      <c r="AE176" s="100"/>
    </row>
    <row r="177" spans="1:31">
      <c r="A177" s="157"/>
      <c r="B177" s="160"/>
      <c r="C177" s="94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65"/>
      <c r="I177" s="144"/>
      <c r="J177" s="102"/>
      <c r="K177" s="101"/>
      <c r="L177" s="103"/>
      <c r="M177" s="102"/>
      <c r="N177" s="101"/>
      <c r="O177" s="103"/>
      <c r="P177" s="101"/>
      <c r="Q177" s="101"/>
      <c r="R177" s="103"/>
      <c r="S177" s="101"/>
      <c r="T177" s="101"/>
      <c r="U177" s="101"/>
      <c r="V177" s="104"/>
      <c r="W177" s="102"/>
      <c r="X177" s="103"/>
      <c r="Y177" s="22"/>
      <c r="Z177" s="65"/>
      <c r="AB177" s="104"/>
      <c r="AC177" s="104"/>
      <c r="AD177" s="104"/>
      <c r="AE177" s="104"/>
    </row>
  </sheetData>
  <mergeCells count="26">
    <mergeCell ref="G2:G7"/>
    <mergeCell ref="I2:I7"/>
    <mergeCell ref="J2:Y2"/>
    <mergeCell ref="J7:L7"/>
    <mergeCell ref="V3:V7"/>
    <mergeCell ref="Z2:Z7"/>
    <mergeCell ref="AB2:AB7"/>
    <mergeCell ref="S7:U7"/>
    <mergeCell ref="M7:O7"/>
    <mergeCell ref="J3:L6"/>
    <mergeCell ref="A2:A7"/>
    <mergeCell ref="AD2:AD7"/>
    <mergeCell ref="C2:C7"/>
    <mergeCell ref="E2:E7"/>
    <mergeCell ref="AB1:AE1"/>
    <mergeCell ref="W3:X7"/>
    <mergeCell ref="AC2:AC7"/>
    <mergeCell ref="M3:O6"/>
    <mergeCell ref="B2:B7"/>
    <mergeCell ref="AE2:AE7"/>
    <mergeCell ref="D2:D7"/>
    <mergeCell ref="F2:F7"/>
    <mergeCell ref="H2:H7"/>
    <mergeCell ref="Y3:Y7"/>
    <mergeCell ref="S3:U6"/>
    <mergeCell ref="P3:R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Y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B8:AB1527">
    <cfRule type="expression" dxfId="7" priority="51">
      <formula>$H8 &lt;&gt; "(FE) uniform"</formula>
    </cfRule>
  </conditionalFormatting>
  <dataValidations xWindow="1747" yWindow="323" count="24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E2:AE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C8:AD177" xr:uid="{00000000-0002-0000-0100-000015000000}">
      <formula1>1</formula1>
      <formula2>150</formula2>
    </dataValidation>
    <dataValidation type="list" allowBlank="1" showInputMessage="1" showErrorMessage="1" sqref="H8:H177" xr:uid="{00000000-0002-0000-0100-000016000000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00000000-0002-0000-0100-000017000000}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</row>
    <row r="3" spans="1:4605" s="7" customFormat="1" ht="218.65" customHeight="1">
      <c r="A3" s="8" t="s">
        <v>183</v>
      </c>
      <c r="B3" s="2" t="s">
        <v>184</v>
      </c>
      <c r="C3" s="1"/>
      <c r="D3" s="92" t="s">
        <v>5</v>
      </c>
      <c r="E3" s="108" t="s">
        <v>6</v>
      </c>
      <c r="F3" s="108" t="s">
        <v>7</v>
      </c>
      <c r="G3" s="108" t="s">
        <v>8</v>
      </c>
      <c r="H3" s="93" t="s">
        <v>20</v>
      </c>
      <c r="I3" s="93" t="s">
        <v>23</v>
      </c>
      <c r="J3" s="93" t="s">
        <v>26</v>
      </c>
      <c r="K3" s="93" t="s">
        <v>27</v>
      </c>
      <c r="L3" s="93" t="s">
        <v>29</v>
      </c>
      <c r="M3" s="93" t="s">
        <v>31</v>
      </c>
      <c r="N3" s="93" t="s">
        <v>33</v>
      </c>
      <c r="O3" s="93" t="s">
        <v>34</v>
      </c>
      <c r="P3" s="93" t="s">
        <v>36</v>
      </c>
      <c r="Q3" s="93" t="s">
        <v>37</v>
      </c>
      <c r="R3" s="93" t="s">
        <v>38</v>
      </c>
      <c r="S3" s="93" t="s">
        <v>39</v>
      </c>
      <c r="T3" s="93" t="s">
        <v>40</v>
      </c>
      <c r="U3" s="93" t="s">
        <v>41</v>
      </c>
      <c r="V3" s="93" t="s">
        <v>42</v>
      </c>
      <c r="W3" s="93" t="s">
        <v>43</v>
      </c>
      <c r="X3" s="93" t="s">
        <v>44</v>
      </c>
      <c r="Y3" s="93" t="s">
        <v>45</v>
      </c>
      <c r="Z3" s="93" t="s">
        <v>46</v>
      </c>
      <c r="AA3" s="93" t="s">
        <v>47</v>
      </c>
      <c r="AB3" s="93" t="s">
        <v>48</v>
      </c>
      <c r="AC3" s="93" t="s">
        <v>49</v>
      </c>
      <c r="AD3" s="93" t="s">
        <v>50</v>
      </c>
      <c r="AE3" s="93" t="s">
        <v>51</v>
      </c>
      <c r="AF3" s="93" t="s">
        <v>52</v>
      </c>
      <c r="AG3" s="93" t="s">
        <v>53</v>
      </c>
      <c r="AH3" s="93" t="s">
        <v>54</v>
      </c>
      <c r="AI3" s="93" t="s">
        <v>55</v>
      </c>
      <c r="AJ3" s="93" t="s">
        <v>56</v>
      </c>
      <c r="AK3" s="93" t="s">
        <v>57</v>
      </c>
      <c r="AL3" s="93" t="s">
        <v>58</v>
      </c>
      <c r="AM3" s="93" t="s">
        <v>59</v>
      </c>
      <c r="AN3" s="93" t="s">
        <v>60</v>
      </c>
      <c r="AO3" s="93" t="s">
        <v>61</v>
      </c>
      <c r="AP3" s="93" t="s">
        <v>62</v>
      </c>
      <c r="AQ3" s="93" t="s">
        <v>63</v>
      </c>
      <c r="AR3" s="93" t="s">
        <v>64</v>
      </c>
      <c r="AS3" s="93" t="s">
        <v>65</v>
      </c>
      <c r="AT3" s="93" t="s">
        <v>65</v>
      </c>
      <c r="AU3" s="93" t="s">
        <v>66</v>
      </c>
      <c r="AV3" s="93" t="s">
        <v>67</v>
      </c>
      <c r="AW3" s="93" t="s">
        <v>68</v>
      </c>
      <c r="AX3" s="93" t="s">
        <v>69</v>
      </c>
      <c r="AY3" s="93" t="s">
        <v>70</v>
      </c>
      <c r="AZ3" s="93" t="s">
        <v>71</v>
      </c>
      <c r="BA3" s="93" t="s">
        <v>72</v>
      </c>
      <c r="BB3" s="93" t="s">
        <v>73</v>
      </c>
      <c r="BC3" s="93" t="s">
        <v>74</v>
      </c>
      <c r="BD3" s="93" t="s">
        <v>75</v>
      </c>
      <c r="BE3" s="93" t="s">
        <v>76</v>
      </c>
      <c r="BF3" s="93" t="s">
        <v>76</v>
      </c>
      <c r="BG3" s="93" t="s">
        <v>77</v>
      </c>
      <c r="BH3" s="93" t="s">
        <v>78</v>
      </c>
      <c r="BI3" s="93" t="s">
        <v>79</v>
      </c>
      <c r="BJ3" s="93" t="s">
        <v>80</v>
      </c>
      <c r="BK3" s="93" t="s">
        <v>81</v>
      </c>
      <c r="BL3" s="93" t="s">
        <v>82</v>
      </c>
      <c r="BM3" s="93" t="s">
        <v>83</v>
      </c>
      <c r="BN3" s="93" t="s">
        <v>84</v>
      </c>
      <c r="BO3" s="93" t="s">
        <v>85</v>
      </c>
      <c r="BP3" s="93" t="s">
        <v>86</v>
      </c>
      <c r="BQ3" s="93" t="s">
        <v>87</v>
      </c>
      <c r="BR3" s="93" t="s">
        <v>87</v>
      </c>
      <c r="BS3" s="93" t="s">
        <v>88</v>
      </c>
      <c r="BT3" s="93" t="s">
        <v>89</v>
      </c>
      <c r="BU3" s="93" t="s">
        <v>90</v>
      </c>
      <c r="BV3" s="93" t="s">
        <v>91</v>
      </c>
      <c r="BW3" s="93" t="s">
        <v>92</v>
      </c>
      <c r="BX3" s="93" t="s">
        <v>93</v>
      </c>
      <c r="BY3" s="93" t="s">
        <v>94</v>
      </c>
      <c r="BZ3" s="93" t="s">
        <v>95</v>
      </c>
      <c r="CA3" s="93" t="s">
        <v>96</v>
      </c>
      <c r="CB3" s="93" t="s">
        <v>97</v>
      </c>
      <c r="CC3" s="93" t="s">
        <v>98</v>
      </c>
      <c r="CD3" s="93" t="s">
        <v>98</v>
      </c>
      <c r="CE3" s="93" t="s">
        <v>99</v>
      </c>
      <c r="CF3" s="93" t="s">
        <v>100</v>
      </c>
      <c r="CG3" s="93" t="s">
        <v>101</v>
      </c>
      <c r="CH3" s="93" t="s">
        <v>102</v>
      </c>
      <c r="CI3" s="93" t="s">
        <v>103</v>
      </c>
      <c r="CJ3" s="93" t="s">
        <v>104</v>
      </c>
      <c r="CK3" s="93" t="s">
        <v>105</v>
      </c>
      <c r="CL3" s="93" t="s">
        <v>106</v>
      </c>
      <c r="CM3" s="93" t="s">
        <v>107</v>
      </c>
      <c r="CN3" s="93" t="s">
        <v>108</v>
      </c>
      <c r="CO3" s="93" t="s">
        <v>109</v>
      </c>
      <c r="CP3" s="93" t="s">
        <v>109</v>
      </c>
      <c r="CQ3" s="93" t="s">
        <v>110</v>
      </c>
      <c r="CR3" s="93" t="s">
        <v>111</v>
      </c>
      <c r="CS3" s="93" t="s">
        <v>112</v>
      </c>
      <c r="CT3" s="93" t="s">
        <v>113</v>
      </c>
      <c r="CU3" s="93" t="s">
        <v>114</v>
      </c>
      <c r="CV3" s="93" t="s">
        <v>115</v>
      </c>
      <c r="CW3" s="93" t="s">
        <v>116</v>
      </c>
      <c r="CX3" s="93" t="s">
        <v>117</v>
      </c>
      <c r="CY3" s="93" t="s">
        <v>118</v>
      </c>
      <c r="CZ3" s="93" t="s">
        <v>119</v>
      </c>
      <c r="DA3" s="93" t="s">
        <v>120</v>
      </c>
      <c r="DB3" s="93" t="s">
        <v>121</v>
      </c>
      <c r="DC3" s="93" t="s">
        <v>122</v>
      </c>
      <c r="DD3" s="93" t="s">
        <v>123</v>
      </c>
      <c r="DE3" s="93" t="s">
        <v>124</v>
      </c>
      <c r="DF3" s="93" t="s">
        <v>125</v>
      </c>
      <c r="DG3" s="93" t="s">
        <v>126</v>
      </c>
      <c r="DH3" s="93" t="s">
        <v>127</v>
      </c>
      <c r="DI3" s="93" t="s">
        <v>128</v>
      </c>
      <c r="DJ3" s="93" t="s">
        <v>129</v>
      </c>
      <c r="DK3" s="93" t="s">
        <v>185</v>
      </c>
      <c r="DL3" s="93" t="s">
        <v>186</v>
      </c>
      <c r="DM3" s="93" t="s">
        <v>187</v>
      </c>
      <c r="DN3" s="93" t="s">
        <v>188</v>
      </c>
      <c r="DO3" s="93" t="s">
        <v>189</v>
      </c>
      <c r="DP3" s="93" t="s">
        <v>190</v>
      </c>
      <c r="DQ3" s="93" t="s">
        <v>191</v>
      </c>
      <c r="DR3" s="93" t="s">
        <v>192</v>
      </c>
      <c r="DS3" s="93" t="s">
        <v>193</v>
      </c>
      <c r="DT3" s="93" t="s">
        <v>194</v>
      </c>
      <c r="DU3" s="93" t="s">
        <v>195</v>
      </c>
      <c r="DV3" s="93" t="s">
        <v>196</v>
      </c>
      <c r="DW3" s="93" t="s">
        <v>197</v>
      </c>
      <c r="DX3" s="93" t="s">
        <v>198</v>
      </c>
      <c r="DY3" s="93" t="s">
        <v>199</v>
      </c>
      <c r="DZ3" s="93" t="s">
        <v>200</v>
      </c>
      <c r="EA3" s="93" t="s">
        <v>201</v>
      </c>
      <c r="EB3" s="93" t="s">
        <v>202</v>
      </c>
      <c r="EC3" s="93" t="s">
        <v>203</v>
      </c>
      <c r="ED3" s="93" t="s">
        <v>204</v>
      </c>
      <c r="EE3" s="93" t="s">
        <v>205</v>
      </c>
      <c r="EF3" s="93" t="s">
        <v>206</v>
      </c>
      <c r="EG3" s="93" t="s">
        <v>207</v>
      </c>
      <c r="EH3" s="93" t="s">
        <v>208</v>
      </c>
      <c r="EI3" s="93" t="s">
        <v>209</v>
      </c>
      <c r="EJ3" s="93" t="s">
        <v>210</v>
      </c>
      <c r="EK3" s="93" t="s">
        <v>211</v>
      </c>
      <c r="EL3" s="93" t="s">
        <v>212</v>
      </c>
      <c r="EM3" s="93" t="s">
        <v>213</v>
      </c>
      <c r="EN3" s="93" t="s">
        <v>214</v>
      </c>
      <c r="EO3" s="93" t="s">
        <v>215</v>
      </c>
      <c r="EP3" s="93" t="s">
        <v>216</v>
      </c>
      <c r="EQ3" s="93" t="s">
        <v>217</v>
      </c>
      <c r="ER3" s="93" t="s">
        <v>218</v>
      </c>
      <c r="ES3" s="93" t="s">
        <v>219</v>
      </c>
      <c r="ET3" s="93" t="s">
        <v>220</v>
      </c>
      <c r="EU3" s="93" t="s">
        <v>221</v>
      </c>
      <c r="EV3" s="93" t="s">
        <v>222</v>
      </c>
      <c r="EW3" s="93" t="s">
        <v>223</v>
      </c>
      <c r="EX3" s="93" t="s">
        <v>224</v>
      </c>
      <c r="EY3" s="93" t="s">
        <v>225</v>
      </c>
      <c r="EZ3" s="93" t="s">
        <v>226</v>
      </c>
      <c r="FA3" s="93" t="s">
        <v>227</v>
      </c>
      <c r="FB3" s="93" t="s">
        <v>228</v>
      </c>
      <c r="FC3" s="93" t="s">
        <v>229</v>
      </c>
      <c r="FD3" s="93" t="s">
        <v>230</v>
      </c>
      <c r="FE3" s="93" t="s">
        <v>231</v>
      </c>
      <c r="FF3" s="93" t="s">
        <v>232</v>
      </c>
      <c r="FG3" s="93" t="s">
        <v>233</v>
      </c>
      <c r="FH3" s="93" t="s">
        <v>234</v>
      </c>
      <c r="FI3" s="93" t="s">
        <v>235</v>
      </c>
      <c r="FJ3" s="93" t="s">
        <v>236</v>
      </c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0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89" t="s">
        <v>3</v>
      </c>
      <c r="E4" s="182"/>
      <c r="F4" s="182"/>
      <c r="G4" s="182"/>
      <c r="H4" s="124">
        <v>1</v>
      </c>
      <c r="I4" s="124">
        <v>100</v>
      </c>
      <c r="J4" s="124">
        <v>101</v>
      </c>
      <c r="K4" s="124">
        <v>102</v>
      </c>
      <c r="L4" s="124">
        <v>104</v>
      </c>
      <c r="M4" s="124">
        <v>200</v>
      </c>
      <c r="N4" s="124">
        <v>201</v>
      </c>
      <c r="O4" s="124">
        <v>202</v>
      </c>
      <c r="P4" s="124">
        <v>205</v>
      </c>
      <c r="Q4" s="124">
        <v>206</v>
      </c>
      <c r="R4" s="124">
        <v>220</v>
      </c>
      <c r="S4" s="124">
        <v>221</v>
      </c>
      <c r="T4" s="124">
        <v>222</v>
      </c>
      <c r="U4" s="124">
        <v>300</v>
      </c>
      <c r="V4" s="124">
        <v>301</v>
      </c>
      <c r="W4" s="124">
        <v>302</v>
      </c>
      <c r="X4" s="124">
        <v>303</v>
      </c>
      <c r="Y4" s="124">
        <v>304</v>
      </c>
      <c r="Z4" s="124">
        <v>305</v>
      </c>
      <c r="AA4" s="124">
        <v>306</v>
      </c>
      <c r="AB4" s="124">
        <v>307</v>
      </c>
      <c r="AC4" s="124">
        <v>308</v>
      </c>
      <c r="AD4" s="124">
        <v>309</v>
      </c>
      <c r="AE4" s="124">
        <v>310</v>
      </c>
      <c r="AF4" s="124">
        <v>311</v>
      </c>
      <c r="AG4" s="124">
        <v>312</v>
      </c>
      <c r="AH4" s="124">
        <v>400</v>
      </c>
      <c r="AI4" s="124">
        <v>401</v>
      </c>
      <c r="AJ4" s="124">
        <v>402</v>
      </c>
      <c r="AK4" s="124">
        <v>403</v>
      </c>
      <c r="AL4" s="124">
        <v>404</v>
      </c>
      <c r="AM4" s="124">
        <v>406</v>
      </c>
      <c r="AN4" s="124">
        <v>407</v>
      </c>
      <c r="AO4" s="124">
        <v>408</v>
      </c>
      <c r="AP4" s="124">
        <v>409</v>
      </c>
      <c r="AQ4" s="124">
        <v>410</v>
      </c>
      <c r="AR4" s="124">
        <v>411</v>
      </c>
      <c r="AS4" s="124">
        <v>412</v>
      </c>
      <c r="AT4" s="124">
        <v>413</v>
      </c>
      <c r="AU4" s="124">
        <v>414</v>
      </c>
      <c r="AV4" s="124">
        <v>415</v>
      </c>
      <c r="AW4" s="124">
        <v>416</v>
      </c>
      <c r="AX4" s="124">
        <v>417</v>
      </c>
      <c r="AY4" s="124">
        <v>419</v>
      </c>
      <c r="AZ4" s="124">
        <v>420</v>
      </c>
      <c r="BA4" s="124">
        <v>421</v>
      </c>
      <c r="BB4" s="124">
        <v>422</v>
      </c>
      <c r="BC4" s="124">
        <v>423</v>
      </c>
      <c r="BD4" s="124">
        <v>424</v>
      </c>
      <c r="BE4" s="124">
        <v>425</v>
      </c>
      <c r="BF4" s="124">
        <v>426</v>
      </c>
      <c r="BG4" s="124">
        <v>427</v>
      </c>
      <c r="BH4" s="124">
        <v>428</v>
      </c>
      <c r="BI4" s="124">
        <v>429</v>
      </c>
      <c r="BJ4" s="124">
        <v>430</v>
      </c>
      <c r="BK4" s="124">
        <v>432</v>
      </c>
      <c r="BL4" s="124">
        <v>433</v>
      </c>
      <c r="BM4" s="124">
        <v>434</v>
      </c>
      <c r="BN4" s="124">
        <v>435</v>
      </c>
      <c r="BO4" s="124">
        <v>436</v>
      </c>
      <c r="BP4" s="124">
        <v>437</v>
      </c>
      <c r="BQ4" s="124">
        <v>438</v>
      </c>
      <c r="BR4" s="124">
        <v>439</v>
      </c>
      <c r="BS4" s="124">
        <v>440</v>
      </c>
      <c r="BT4" s="124">
        <v>441</v>
      </c>
      <c r="BU4" s="124">
        <v>442</v>
      </c>
      <c r="BV4" s="124">
        <v>443</v>
      </c>
      <c r="BW4" s="124">
        <v>445</v>
      </c>
      <c r="BX4" s="124">
        <v>446</v>
      </c>
      <c r="BY4" s="124">
        <v>447</v>
      </c>
      <c r="BZ4" s="124">
        <v>448</v>
      </c>
      <c r="CA4" s="124">
        <v>449</v>
      </c>
      <c r="CB4" s="124">
        <v>450</v>
      </c>
      <c r="CC4" s="124">
        <v>451</v>
      </c>
      <c r="CD4" s="124">
        <v>452</v>
      </c>
      <c r="CE4" s="124">
        <v>453</v>
      </c>
      <c r="CF4" s="124">
        <v>454</v>
      </c>
      <c r="CG4" s="124">
        <v>455</v>
      </c>
      <c r="CH4" s="124">
        <v>456</v>
      </c>
      <c r="CI4" s="124">
        <v>458</v>
      </c>
      <c r="CJ4" s="124">
        <v>459</v>
      </c>
      <c r="CK4" s="124">
        <v>460</v>
      </c>
      <c r="CL4" s="124">
        <v>461</v>
      </c>
      <c r="CM4" s="124">
        <v>462</v>
      </c>
      <c r="CN4" s="124">
        <v>463</v>
      </c>
      <c r="CO4" s="124">
        <v>464</v>
      </c>
      <c r="CP4" s="88">
        <v>465</v>
      </c>
      <c r="CQ4" s="88">
        <v>466</v>
      </c>
      <c r="CR4" s="88">
        <v>467</v>
      </c>
      <c r="CS4" s="88">
        <v>468</v>
      </c>
      <c r="CT4" s="88">
        <v>469</v>
      </c>
      <c r="CU4" s="88">
        <v>471</v>
      </c>
      <c r="CV4" s="88">
        <v>472</v>
      </c>
      <c r="CW4" s="88">
        <v>473</v>
      </c>
      <c r="CX4" s="88">
        <v>474</v>
      </c>
      <c r="CY4" s="88">
        <v>475</v>
      </c>
      <c r="CZ4" s="88">
        <v>476</v>
      </c>
      <c r="DA4" s="88">
        <v>501</v>
      </c>
      <c r="DB4" s="88">
        <v>502</v>
      </c>
      <c r="DC4" s="88">
        <v>503</v>
      </c>
      <c r="DD4" s="88">
        <v>504</v>
      </c>
      <c r="DE4" s="88">
        <v>520</v>
      </c>
      <c r="DF4" s="88">
        <v>521</v>
      </c>
      <c r="DG4" s="88">
        <v>522</v>
      </c>
      <c r="DH4" s="88">
        <v>523</v>
      </c>
      <c r="DI4" s="88">
        <v>524</v>
      </c>
      <c r="DJ4" s="88">
        <v>525</v>
      </c>
      <c r="DK4" s="88">
        <v>1000</v>
      </c>
      <c r="DL4" s="88">
        <v>2000</v>
      </c>
      <c r="DM4" s="88">
        <v>2001</v>
      </c>
      <c r="DN4" s="88">
        <v>2002</v>
      </c>
      <c r="DO4" s="88">
        <v>2003</v>
      </c>
      <c r="DP4" s="88">
        <v>2004</v>
      </c>
      <c r="DQ4" s="88">
        <v>2005</v>
      </c>
      <c r="DR4" s="88">
        <v>2006</v>
      </c>
      <c r="DS4" s="88">
        <v>2007</v>
      </c>
      <c r="DT4" s="88">
        <v>2008</v>
      </c>
      <c r="DU4" s="88">
        <v>2009</v>
      </c>
      <c r="DV4" s="88">
        <v>2020</v>
      </c>
      <c r="DW4" s="88">
        <v>2021</v>
      </c>
      <c r="DX4" s="88">
        <v>2022</v>
      </c>
      <c r="DY4" s="88">
        <v>2030</v>
      </c>
      <c r="DZ4" s="88">
        <v>2031</v>
      </c>
      <c r="EA4" s="88">
        <v>2032</v>
      </c>
      <c r="EB4" s="88">
        <v>3000</v>
      </c>
      <c r="EC4" s="88">
        <v>3001</v>
      </c>
      <c r="ED4" s="88">
        <v>3002</v>
      </c>
      <c r="EE4" s="88">
        <v>3003</v>
      </c>
      <c r="EF4" s="88">
        <v>3004</v>
      </c>
      <c r="EG4" s="88">
        <v>3005</v>
      </c>
      <c r="EH4" s="88">
        <v>3006</v>
      </c>
      <c r="EI4" s="88">
        <v>3007</v>
      </c>
      <c r="EJ4" s="88">
        <v>3008</v>
      </c>
      <c r="EK4" s="88">
        <v>3009</v>
      </c>
      <c r="EL4" s="88">
        <v>3010</v>
      </c>
      <c r="EM4" s="88">
        <v>3011</v>
      </c>
      <c r="EN4" s="88">
        <v>3012</v>
      </c>
      <c r="EO4" s="88">
        <v>4000</v>
      </c>
      <c r="EP4" s="88">
        <v>4001</v>
      </c>
      <c r="EQ4" s="88">
        <v>4002</v>
      </c>
      <c r="ER4" s="88">
        <v>4003</v>
      </c>
      <c r="ES4" s="88">
        <v>4010</v>
      </c>
      <c r="ET4" s="88">
        <v>5000</v>
      </c>
      <c r="EU4" s="88">
        <v>5001</v>
      </c>
      <c r="EV4" s="88">
        <v>5002</v>
      </c>
      <c r="EW4" s="88">
        <v>5003</v>
      </c>
      <c r="EX4" s="88">
        <v>6000</v>
      </c>
      <c r="EY4" s="88">
        <v>6001</v>
      </c>
      <c r="EZ4" s="88">
        <v>6002</v>
      </c>
      <c r="FA4" s="88">
        <v>6003</v>
      </c>
      <c r="FB4" s="88">
        <v>6004</v>
      </c>
      <c r="FC4" s="88">
        <v>6005</v>
      </c>
      <c r="FD4" s="88">
        <v>6006</v>
      </c>
      <c r="FE4" s="88">
        <v>6007</v>
      </c>
      <c r="FF4" s="88">
        <v>6008</v>
      </c>
      <c r="FG4" s="88">
        <v>6009</v>
      </c>
      <c r="FH4" s="88">
        <v>6010</v>
      </c>
      <c r="FI4" s="88">
        <v>6011</v>
      </c>
      <c r="FJ4" s="88">
        <v>6012</v>
      </c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8"/>
      <c r="JN4" s="88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8"/>
      <c r="KC4" s="88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88"/>
      <c r="KR4" s="88"/>
      <c r="KS4" s="88"/>
      <c r="KT4" s="88"/>
      <c r="KU4" s="88"/>
      <c r="KV4" s="88"/>
      <c r="KW4" s="88"/>
      <c r="KX4" s="88"/>
      <c r="KY4" s="88"/>
      <c r="KZ4" s="88"/>
      <c r="LA4" s="88"/>
      <c r="LB4" s="88"/>
      <c r="LC4" s="88"/>
      <c r="LD4" s="88"/>
      <c r="LE4" s="88"/>
      <c r="LF4" s="88"/>
      <c r="LG4" s="88"/>
      <c r="LH4" s="88"/>
      <c r="LI4" s="88"/>
      <c r="LJ4" s="88"/>
      <c r="LK4" s="88"/>
      <c r="LL4" s="88"/>
      <c r="LM4" s="88"/>
      <c r="LN4" s="88"/>
      <c r="LO4" s="88"/>
      <c r="LP4" s="88"/>
      <c r="LQ4" s="88"/>
      <c r="LR4" s="88"/>
      <c r="LS4" s="88"/>
      <c r="LT4" s="88"/>
      <c r="LU4" s="88"/>
      <c r="LV4" s="88"/>
      <c r="LW4" s="88"/>
      <c r="LX4" s="88"/>
      <c r="LY4" s="88"/>
      <c r="LZ4" s="88"/>
      <c r="MA4" s="88"/>
      <c r="MB4" s="88"/>
      <c r="MC4" s="88"/>
      <c r="MD4" s="88"/>
      <c r="ME4" s="88"/>
      <c r="MF4" s="88"/>
      <c r="MG4" s="88"/>
      <c r="MH4" s="88"/>
      <c r="MI4" s="88"/>
      <c r="MJ4" s="88"/>
      <c r="MK4" s="88"/>
      <c r="ML4" s="88"/>
      <c r="MM4" s="88"/>
      <c r="MN4" s="88"/>
      <c r="MO4" s="88"/>
      <c r="MP4" s="88"/>
      <c r="MQ4" s="88"/>
      <c r="MR4" s="88"/>
      <c r="MS4" s="88"/>
      <c r="MT4" s="88"/>
      <c r="MU4" s="88"/>
      <c r="MV4" s="88"/>
      <c r="MW4" s="88"/>
      <c r="MX4" s="88"/>
      <c r="MY4" s="88"/>
      <c r="MZ4" s="88"/>
      <c r="NA4" s="88"/>
      <c r="NB4" s="88"/>
      <c r="NC4" s="88"/>
      <c r="ND4" s="88"/>
      <c r="NE4" s="88"/>
      <c r="NF4" s="88"/>
      <c r="NG4" s="88"/>
      <c r="NH4" s="88"/>
      <c r="NI4" s="88"/>
      <c r="NJ4" s="88"/>
      <c r="NK4" s="88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79"/>
      <c r="E5" s="169"/>
      <c r="F5" s="169"/>
      <c r="G5" s="169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  <c r="JY5" s="88"/>
      <c r="JZ5" s="88"/>
      <c r="KA5" s="88"/>
      <c r="KB5" s="88"/>
      <c r="KC5" s="88"/>
      <c r="KD5" s="88"/>
      <c r="KE5" s="88"/>
      <c r="KF5" s="88"/>
      <c r="KG5" s="88"/>
      <c r="KH5" s="88"/>
      <c r="KI5" s="88"/>
      <c r="KJ5" s="88"/>
      <c r="KK5" s="88"/>
      <c r="KL5" s="88"/>
      <c r="KM5" s="88"/>
      <c r="KN5" s="88"/>
      <c r="KO5" s="88"/>
      <c r="KP5" s="88"/>
      <c r="KQ5" s="88"/>
      <c r="KR5" s="88"/>
      <c r="KS5" s="88"/>
      <c r="KT5" s="88"/>
      <c r="KU5" s="88"/>
      <c r="KV5" s="88"/>
      <c r="KW5" s="88"/>
      <c r="KX5" s="88"/>
      <c r="KY5" s="88"/>
      <c r="KZ5" s="88"/>
      <c r="LA5" s="88"/>
      <c r="LB5" s="88"/>
      <c r="LC5" s="88"/>
      <c r="LD5" s="88"/>
      <c r="LE5" s="88"/>
      <c r="LF5" s="88"/>
      <c r="LG5" s="88"/>
      <c r="LH5" s="88"/>
      <c r="LI5" s="88"/>
      <c r="LJ5" s="88"/>
      <c r="LK5" s="88"/>
      <c r="LL5" s="88"/>
      <c r="LM5" s="88"/>
      <c r="LN5" s="88"/>
      <c r="LO5" s="88"/>
      <c r="LP5" s="88"/>
      <c r="LQ5" s="88"/>
      <c r="LR5" s="88"/>
      <c r="LS5" s="88"/>
      <c r="LT5" s="88"/>
      <c r="LU5" s="88"/>
      <c r="LV5" s="88"/>
      <c r="LW5" s="88"/>
      <c r="LX5" s="88"/>
      <c r="LY5" s="88"/>
      <c r="LZ5" s="88"/>
      <c r="MA5" s="88"/>
      <c r="MB5" s="88"/>
      <c r="MC5" s="88"/>
      <c r="MD5" s="88"/>
      <c r="ME5" s="88"/>
      <c r="MF5" s="88"/>
      <c r="MG5" s="88"/>
      <c r="MH5" s="88"/>
      <c r="MI5" s="88"/>
      <c r="MJ5" s="88"/>
      <c r="MK5" s="88"/>
      <c r="ML5" s="88"/>
      <c r="MM5" s="88"/>
      <c r="MN5" s="88"/>
      <c r="MO5" s="88"/>
      <c r="MP5" s="88"/>
      <c r="MQ5" s="88"/>
      <c r="MR5" s="88"/>
      <c r="MS5" s="88"/>
      <c r="MT5" s="88"/>
      <c r="MU5" s="88"/>
      <c r="MV5" s="88"/>
      <c r="MW5" s="88"/>
      <c r="MX5" s="88"/>
      <c r="MY5" s="88"/>
      <c r="MZ5" s="88"/>
      <c r="NA5" s="88"/>
      <c r="NB5" s="88"/>
      <c r="NC5" s="88"/>
      <c r="ND5" s="88"/>
      <c r="NE5" s="88"/>
      <c r="NF5" s="88"/>
      <c r="NG5" s="88"/>
      <c r="NH5" s="88"/>
      <c r="NI5" s="88"/>
      <c r="NJ5" s="88"/>
      <c r="NK5" s="88"/>
    </row>
    <row r="6" spans="1:4605" s="16" customFormat="1" ht="14.45" customHeight="1">
      <c r="A6" s="13" t="s">
        <v>237</v>
      </c>
      <c r="B6" s="14" t="s">
        <v>238</v>
      </c>
      <c r="C6" s="14" t="s">
        <v>239</v>
      </c>
      <c r="D6" s="89" t="s">
        <v>240</v>
      </c>
      <c r="E6" s="89" t="s">
        <v>240</v>
      </c>
      <c r="F6" s="89" t="s">
        <v>240</v>
      </c>
      <c r="G6" s="89" t="s">
        <v>240</v>
      </c>
    </row>
    <row r="7" spans="1:4605" s="16" customFormat="1">
      <c r="A7" s="34">
        <v>1000</v>
      </c>
      <c r="B7" s="15" t="s">
        <v>185</v>
      </c>
      <c r="C7" s="15" t="s">
        <v>241</v>
      </c>
      <c r="D7" s="25">
        <v>0</v>
      </c>
      <c r="E7" s="25">
        <v>0</v>
      </c>
      <c r="F7" s="25"/>
      <c r="G7" s="25"/>
      <c r="H7" s="82">
        <v>1.22</v>
      </c>
      <c r="I7" s="82">
        <v>1</v>
      </c>
      <c r="J7" s="82"/>
      <c r="K7" s="82"/>
      <c r="L7" s="82">
        <v>1.05</v>
      </c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7"/>
      <c r="QA7" s="82"/>
      <c r="QB7" s="82"/>
      <c r="QC7" s="82"/>
      <c r="QD7" s="82"/>
    </row>
    <row r="8" spans="1:4605" s="16" customFormat="1">
      <c r="A8" s="10">
        <v>2000</v>
      </c>
      <c r="B8" s="122" t="s">
        <v>186</v>
      </c>
      <c r="C8" s="15" t="s">
        <v>241</v>
      </c>
      <c r="D8" s="25">
        <v>0</v>
      </c>
      <c r="E8" s="25">
        <v>0</v>
      </c>
      <c r="F8" s="25"/>
      <c r="G8" s="25"/>
      <c r="H8" s="82"/>
      <c r="I8" s="82"/>
      <c r="J8" s="82">
        <v>1.25</v>
      </c>
      <c r="K8" s="82"/>
      <c r="L8" s="82"/>
      <c r="M8" s="82">
        <v>1.25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>
        <v>1.25</v>
      </c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7"/>
      <c r="IV8" s="87"/>
      <c r="IW8" s="87"/>
      <c r="IX8" s="83"/>
      <c r="IY8" s="83"/>
      <c r="IZ8" s="83"/>
      <c r="JA8" s="87"/>
      <c r="JB8" s="87"/>
      <c r="JC8" s="87"/>
      <c r="JD8" s="83"/>
      <c r="JE8" s="83"/>
      <c r="JF8" s="83"/>
      <c r="JG8" s="87"/>
      <c r="JH8" s="87"/>
      <c r="JI8" s="87"/>
      <c r="JJ8" s="83"/>
      <c r="JK8" s="83"/>
      <c r="JL8" s="83"/>
      <c r="JM8" s="87"/>
      <c r="JN8" s="87"/>
      <c r="JO8" s="87"/>
      <c r="JP8" s="87"/>
      <c r="JQ8" s="83"/>
      <c r="JU8" s="87"/>
      <c r="KM8" s="83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OC8" s="83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3"/>
      <c r="OS8" s="83"/>
      <c r="OT8" s="83"/>
      <c r="OU8" s="87"/>
      <c r="OV8" s="87"/>
      <c r="OW8" s="83"/>
      <c r="PC8" s="87"/>
      <c r="PD8" s="87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10">
        <v>2001</v>
      </c>
      <c r="B9" s="11" t="s">
        <v>187</v>
      </c>
      <c r="C9" s="15" t="s">
        <v>241</v>
      </c>
      <c r="D9" s="25">
        <v>0</v>
      </c>
      <c r="E9" s="25">
        <v>0</v>
      </c>
      <c r="F9" s="25"/>
      <c r="G9" s="25"/>
      <c r="H9" s="83"/>
      <c r="I9" s="83"/>
      <c r="J9" s="83"/>
      <c r="K9" s="83">
        <v>1.25</v>
      </c>
      <c r="L9" s="83"/>
      <c r="M9" s="83">
        <v>1.25</v>
      </c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>
        <v>1.25</v>
      </c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IU9" s="87"/>
      <c r="IV9" s="83"/>
      <c r="IW9" s="83"/>
      <c r="IX9" s="87"/>
      <c r="IY9" s="83"/>
      <c r="IZ9" s="83"/>
      <c r="JA9" s="87"/>
      <c r="JB9" s="83"/>
      <c r="JC9" s="83"/>
      <c r="JD9" s="87"/>
      <c r="JE9" s="83"/>
      <c r="JF9" s="83"/>
      <c r="JG9" s="87"/>
      <c r="JH9" s="83"/>
      <c r="JI9" s="83"/>
      <c r="JJ9" s="87"/>
      <c r="JK9" s="83"/>
      <c r="JL9" s="83"/>
      <c r="JM9" s="87"/>
      <c r="JN9" s="83"/>
      <c r="JO9" s="83"/>
      <c r="JP9" s="83"/>
      <c r="JQ9" s="87"/>
      <c r="JR9" s="87"/>
      <c r="JU9" s="87"/>
      <c r="KM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  <c r="MZ9" s="83"/>
      <c r="NA9" s="83"/>
      <c r="NB9" s="83"/>
      <c r="NC9" s="83"/>
      <c r="ND9" s="83"/>
      <c r="NE9" s="83"/>
      <c r="NF9" s="83"/>
      <c r="NG9" s="83"/>
      <c r="NH9" s="83"/>
      <c r="NI9" s="83"/>
      <c r="NJ9" s="83"/>
      <c r="NK9" s="83"/>
      <c r="NL9" s="83"/>
      <c r="NM9" s="83"/>
      <c r="NN9" s="83"/>
      <c r="NO9" s="87"/>
      <c r="NP9" s="87"/>
      <c r="NQ9" s="83"/>
      <c r="NW9" s="87"/>
      <c r="NX9" s="87"/>
      <c r="NY9" s="83"/>
      <c r="NZ9" s="83"/>
      <c r="OA9" s="83"/>
      <c r="OC9" s="83"/>
      <c r="OD9" s="87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7"/>
      <c r="OS9" s="83"/>
      <c r="OT9" s="83"/>
      <c r="OU9" s="83"/>
      <c r="OV9" s="83"/>
      <c r="OW9" s="87"/>
      <c r="OX9" s="87"/>
      <c r="PC9" s="87"/>
      <c r="PD9" s="83"/>
      <c r="PE9" s="87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>
        <v>2002</v>
      </c>
      <c r="B10" s="11" t="s">
        <v>188</v>
      </c>
      <c r="C10" s="15" t="s">
        <v>241</v>
      </c>
      <c r="D10" s="25">
        <v>0</v>
      </c>
      <c r="E10" s="25">
        <v>0</v>
      </c>
      <c r="F10" s="25"/>
      <c r="G10" s="25"/>
      <c r="H10" s="83"/>
      <c r="I10" s="83"/>
      <c r="J10" s="83">
        <v>1.25</v>
      </c>
      <c r="K10" s="83"/>
      <c r="L10" s="83"/>
      <c r="M10" s="83"/>
      <c r="N10" s="83">
        <v>1.25</v>
      </c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>
        <v>1.25</v>
      </c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IU10" s="87"/>
      <c r="IV10" s="83"/>
      <c r="IW10" s="83"/>
      <c r="IX10" s="83"/>
      <c r="IY10" s="87"/>
      <c r="IZ10" s="83"/>
      <c r="JA10" s="87"/>
      <c r="JB10" s="83"/>
      <c r="JC10" s="83"/>
      <c r="JD10" s="83"/>
      <c r="JE10" s="87"/>
      <c r="JF10" s="83"/>
      <c r="JG10" s="87"/>
      <c r="JH10" s="83"/>
      <c r="JI10" s="83"/>
      <c r="JJ10" s="83"/>
      <c r="JK10" s="87"/>
      <c r="JL10" s="83"/>
      <c r="JM10" s="87"/>
      <c r="JN10" s="83"/>
      <c r="JO10" s="83"/>
      <c r="JP10" s="83"/>
      <c r="JQ10" s="83"/>
      <c r="JR10" s="83"/>
      <c r="JS10" s="87"/>
      <c r="JT10" s="87"/>
      <c r="JU10" s="87"/>
      <c r="JV10" s="87"/>
      <c r="JW10" s="87"/>
      <c r="JX10" s="87"/>
      <c r="JY10" s="87"/>
      <c r="JZ10" s="87"/>
      <c r="KA10" s="87"/>
      <c r="KB10" s="87"/>
      <c r="KD10" s="87"/>
      <c r="KE10" s="87"/>
      <c r="KF10" s="87"/>
      <c r="KG10" s="87"/>
      <c r="KH10" s="87"/>
      <c r="KI10" s="87"/>
      <c r="KJ10" s="87"/>
      <c r="KK10" s="83"/>
      <c r="KM10" s="83"/>
      <c r="KT10" s="83"/>
      <c r="KU10" s="83"/>
      <c r="KV10" s="83"/>
      <c r="KW10" s="83"/>
      <c r="KX10" s="83"/>
      <c r="KY10" s="83"/>
      <c r="KZ10" s="83"/>
      <c r="LA10" s="83"/>
      <c r="LB10" s="83"/>
      <c r="LC10" s="83"/>
      <c r="LD10" s="83"/>
      <c r="LE10" s="83"/>
      <c r="LF10" s="83"/>
      <c r="LG10" s="83"/>
      <c r="LH10" s="83"/>
      <c r="LI10" s="83"/>
      <c r="LJ10" s="83"/>
      <c r="LK10" s="83"/>
      <c r="LL10" s="83"/>
      <c r="LM10" s="83"/>
      <c r="LN10" s="83"/>
      <c r="LO10" s="83"/>
      <c r="LP10" s="83"/>
      <c r="LQ10" s="83"/>
      <c r="LR10" s="83"/>
      <c r="LS10" s="83"/>
      <c r="LT10" s="83"/>
      <c r="LU10" s="83"/>
      <c r="LV10" s="83"/>
      <c r="LW10" s="83"/>
      <c r="LX10" s="83"/>
      <c r="LY10" s="83"/>
      <c r="LZ10" s="83"/>
      <c r="MA10" s="83"/>
      <c r="MB10" s="83"/>
      <c r="MC10" s="83"/>
      <c r="MD10" s="83"/>
      <c r="ME10" s="83"/>
      <c r="MF10" s="83"/>
      <c r="MG10" s="83"/>
      <c r="MH10" s="83"/>
      <c r="MI10" s="83"/>
      <c r="MJ10" s="83"/>
      <c r="MK10" s="83"/>
      <c r="ML10" s="83"/>
      <c r="MM10" s="83"/>
      <c r="MN10" s="83"/>
      <c r="MO10" s="83"/>
      <c r="MP10" s="83"/>
      <c r="MQ10" s="83"/>
      <c r="MR10" s="83"/>
      <c r="MS10" s="83"/>
      <c r="MT10" s="83"/>
      <c r="MU10" s="83"/>
      <c r="MV10" s="83"/>
      <c r="MW10" s="83"/>
      <c r="MX10" s="83"/>
      <c r="MY10" s="83"/>
      <c r="MZ10" s="83"/>
      <c r="NA10" s="83"/>
      <c r="NB10" s="83"/>
      <c r="NC10" s="83"/>
      <c r="ND10" s="83"/>
      <c r="NE10" s="83"/>
      <c r="NF10" s="83"/>
      <c r="NG10" s="83"/>
      <c r="NH10" s="83"/>
      <c r="NI10" s="83"/>
      <c r="NJ10" s="83"/>
      <c r="NK10" s="83"/>
      <c r="NL10" s="87"/>
      <c r="NM10" s="83"/>
      <c r="NN10" s="83"/>
      <c r="NO10" s="83"/>
      <c r="NP10" s="83"/>
      <c r="NQ10" s="87"/>
      <c r="NR10" s="87"/>
      <c r="NW10" s="87"/>
      <c r="NX10" s="83"/>
      <c r="NY10" s="87"/>
      <c r="NZ10" s="83"/>
      <c r="OA10" s="83"/>
      <c r="OC10" s="83"/>
      <c r="OD10" s="87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7"/>
      <c r="OT10" s="83"/>
      <c r="OU10" s="83"/>
      <c r="OV10" s="83"/>
      <c r="OW10" s="83"/>
      <c r="OX10" s="83"/>
      <c r="OY10" s="87"/>
      <c r="OZ10" s="87"/>
      <c r="PA10" s="83"/>
      <c r="PC10" s="87"/>
      <c r="PD10" s="83"/>
      <c r="PE10" s="83"/>
      <c r="PF10" s="87"/>
      <c r="PG10" s="87"/>
      <c r="PS10" s="87"/>
      <c r="PT10" s="87"/>
      <c r="PU10" s="87"/>
      <c r="PV10" s="87"/>
      <c r="PW10" s="87"/>
      <c r="PX10" s="87"/>
      <c r="PY10" s="83"/>
      <c r="QA10" s="82"/>
      <c r="QB10" s="82"/>
      <c r="QC10" s="82"/>
      <c r="QD10" s="82"/>
    </row>
    <row r="11" spans="1:4605" s="16" customFormat="1">
      <c r="A11" s="10">
        <v>2003</v>
      </c>
      <c r="B11" s="122" t="s">
        <v>189</v>
      </c>
      <c r="C11" s="15" t="s">
        <v>241</v>
      </c>
      <c r="D11" s="25">
        <v>0</v>
      </c>
      <c r="E11" s="25">
        <v>0</v>
      </c>
      <c r="F11" s="25"/>
      <c r="G11" s="25"/>
      <c r="H11" s="83"/>
      <c r="I11" s="83"/>
      <c r="J11" s="83"/>
      <c r="K11" s="83">
        <v>1.25</v>
      </c>
      <c r="L11" s="83"/>
      <c r="M11" s="83"/>
      <c r="N11" s="83">
        <v>1.25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>
        <v>1.25</v>
      </c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7"/>
      <c r="IV11" s="83"/>
      <c r="IW11" s="83"/>
      <c r="IX11" s="83"/>
      <c r="IY11" s="83"/>
      <c r="IZ11" s="87"/>
      <c r="JA11" s="87"/>
      <c r="JB11" s="83"/>
      <c r="JC11" s="83"/>
      <c r="JD11" s="83"/>
      <c r="JE11" s="83"/>
      <c r="JF11" s="87"/>
      <c r="JG11" s="87"/>
      <c r="JH11" s="83"/>
      <c r="JI11" s="83"/>
      <c r="JJ11" s="83"/>
      <c r="JK11" s="83"/>
      <c r="JL11" s="87"/>
      <c r="JM11" s="87"/>
      <c r="JN11" s="83"/>
      <c r="JO11" s="83"/>
      <c r="JP11" s="83"/>
      <c r="JQ11" s="83"/>
      <c r="JR11" s="83"/>
      <c r="JS11" s="83"/>
      <c r="JT11" s="83"/>
      <c r="JU11" s="87"/>
      <c r="JV11" s="83"/>
      <c r="JW11" s="83"/>
      <c r="JX11" s="83"/>
      <c r="JY11" s="83"/>
      <c r="JZ11" s="83"/>
      <c r="KA11" s="83"/>
      <c r="KB11" s="83"/>
      <c r="KD11" s="83"/>
      <c r="KE11" s="83"/>
      <c r="KF11" s="83"/>
      <c r="KG11" s="83"/>
      <c r="KH11" s="83"/>
      <c r="KI11" s="83"/>
      <c r="KJ11" s="83"/>
      <c r="KK11" s="87"/>
      <c r="KL11" s="87"/>
      <c r="KM11" s="87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7"/>
      <c r="NN11" s="83"/>
      <c r="NO11" s="83"/>
      <c r="NP11" s="83"/>
      <c r="NQ11" s="83"/>
      <c r="NR11" s="83"/>
      <c r="NS11" s="87"/>
      <c r="NT11" s="87"/>
      <c r="NU11" s="83"/>
      <c r="NW11" s="87"/>
      <c r="NX11" s="83"/>
      <c r="NY11" s="83"/>
      <c r="NZ11" s="87"/>
      <c r="OA11" s="87"/>
      <c r="OC11" s="87"/>
      <c r="OD11" s="87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7"/>
      <c r="OU11" s="83"/>
      <c r="OV11" s="83"/>
      <c r="OW11" s="83"/>
      <c r="OX11" s="83"/>
      <c r="OY11" s="83"/>
      <c r="OZ11" s="83"/>
      <c r="PA11" s="87"/>
      <c r="PB11" s="87"/>
      <c r="PC11" s="87"/>
      <c r="PD11" s="83"/>
      <c r="PE11" s="83"/>
      <c r="PF11" s="83"/>
      <c r="PG11" s="83"/>
      <c r="PS11" s="83"/>
      <c r="PT11" s="83"/>
      <c r="PU11" s="83"/>
      <c r="PV11" s="83"/>
      <c r="PW11" s="83"/>
      <c r="PX11" s="83"/>
      <c r="PY11" s="87"/>
      <c r="QA11" s="83"/>
      <c r="QB11" s="83"/>
      <c r="QC11" s="83"/>
      <c r="QD11" s="83"/>
    </row>
    <row r="12" spans="1:4605" s="16" customFormat="1">
      <c r="A12" s="10">
        <v>2004</v>
      </c>
      <c r="B12" s="15" t="s">
        <v>190</v>
      </c>
      <c r="C12" s="15" t="s">
        <v>241</v>
      </c>
      <c r="D12" s="25">
        <v>0</v>
      </c>
      <c r="E12" s="25">
        <v>0</v>
      </c>
      <c r="F12" s="25"/>
      <c r="G12" s="25"/>
      <c r="H12" s="83"/>
      <c r="I12" s="83"/>
      <c r="J12" s="83">
        <v>1.25</v>
      </c>
      <c r="K12" s="83"/>
      <c r="L12" s="83"/>
      <c r="M12" s="83"/>
      <c r="N12" s="83"/>
      <c r="O12" s="83">
        <v>1.25</v>
      </c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>
        <v>1.25</v>
      </c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GQ12" s="83"/>
      <c r="HM12" s="83"/>
      <c r="IU12" s="87"/>
      <c r="IV12" s="87"/>
      <c r="IW12" s="87"/>
      <c r="IX12" s="83"/>
      <c r="IY12" s="83"/>
      <c r="IZ12" s="83"/>
      <c r="JA12" s="87"/>
      <c r="JB12" s="87"/>
      <c r="JC12" s="87"/>
      <c r="JD12" s="83"/>
      <c r="JE12" s="83"/>
      <c r="JF12" s="83"/>
      <c r="JG12" s="87"/>
      <c r="JH12" s="87"/>
      <c r="JI12" s="87"/>
      <c r="JJ12" s="83"/>
      <c r="JK12" s="83"/>
      <c r="JL12" s="83"/>
      <c r="JM12" s="87"/>
      <c r="JN12" s="87"/>
      <c r="JO12" s="87"/>
      <c r="JP12" s="87"/>
      <c r="JQ12" s="83"/>
      <c r="JU12" s="87"/>
      <c r="KM12" s="83"/>
      <c r="KT12" s="87"/>
      <c r="KU12" s="87"/>
      <c r="KV12" s="87"/>
      <c r="KW12" s="87"/>
      <c r="KX12" s="87"/>
      <c r="KY12" s="87"/>
      <c r="KZ12" s="87"/>
      <c r="LA12" s="87"/>
      <c r="LB12" s="87"/>
      <c r="LC12" s="87"/>
      <c r="LD12" s="87"/>
      <c r="LE12" s="87"/>
      <c r="LF12" s="87"/>
      <c r="LG12" s="87"/>
      <c r="LH12" s="87"/>
      <c r="LI12" s="87"/>
      <c r="LJ12" s="87"/>
      <c r="LK12" s="87"/>
      <c r="LL12" s="87"/>
      <c r="LM12" s="87"/>
      <c r="LN12" s="87"/>
      <c r="LO12" s="87"/>
      <c r="LP12" s="87"/>
      <c r="LQ12" s="87"/>
      <c r="LR12" s="87"/>
      <c r="LS12" s="87"/>
      <c r="LT12" s="87"/>
      <c r="LU12" s="87"/>
      <c r="LV12" s="87"/>
      <c r="LW12" s="87"/>
      <c r="LX12" s="87"/>
      <c r="LY12" s="87"/>
      <c r="LZ12" s="87"/>
      <c r="MA12" s="87"/>
      <c r="MB12" s="87"/>
      <c r="MC12" s="87"/>
      <c r="MD12" s="87"/>
      <c r="ME12" s="87"/>
      <c r="MF12" s="87"/>
      <c r="MG12" s="87"/>
      <c r="MH12" s="87"/>
      <c r="MI12" s="87"/>
      <c r="MJ12" s="87"/>
      <c r="MK12" s="87"/>
      <c r="ML12" s="87"/>
      <c r="MM12" s="87"/>
      <c r="MN12" s="87"/>
      <c r="MO12" s="87"/>
      <c r="MP12" s="87"/>
      <c r="MQ12" s="87"/>
      <c r="MR12" s="87"/>
      <c r="MS12" s="87"/>
      <c r="MT12" s="87"/>
      <c r="MU12" s="87"/>
      <c r="MV12" s="87"/>
      <c r="MW12" s="87"/>
      <c r="MX12" s="87"/>
      <c r="MY12" s="87"/>
      <c r="MZ12" s="87"/>
      <c r="NA12" s="87"/>
      <c r="NB12" s="87"/>
      <c r="NC12" s="87"/>
      <c r="ND12" s="87"/>
      <c r="NE12" s="87"/>
      <c r="NF12" s="87"/>
      <c r="NG12" s="87"/>
      <c r="NH12" s="87"/>
      <c r="NI12" s="87"/>
      <c r="NJ12" s="87"/>
      <c r="NK12" s="87"/>
      <c r="NL12" s="83"/>
      <c r="NM12" s="83"/>
      <c r="NN12" s="87"/>
      <c r="NO12" s="83"/>
      <c r="NP12" s="83"/>
      <c r="NQ12" s="83"/>
      <c r="NR12" s="83"/>
      <c r="NS12" s="83"/>
      <c r="NT12" s="83"/>
      <c r="NU12" s="87"/>
      <c r="NV12" s="87"/>
      <c r="NW12" s="87"/>
      <c r="NX12" s="83"/>
      <c r="NY12" s="83"/>
      <c r="NZ12" s="83"/>
      <c r="OA12" s="83"/>
      <c r="OC12" s="83"/>
      <c r="OD12" s="87"/>
      <c r="OE12" s="87"/>
      <c r="OF12" s="87"/>
      <c r="OG12" s="87"/>
      <c r="OH12" s="87"/>
      <c r="OI12" s="87"/>
      <c r="OJ12" s="87"/>
      <c r="OK12" s="87"/>
      <c r="OL12" s="87"/>
      <c r="OM12" s="87"/>
      <c r="ON12" s="87"/>
      <c r="OO12" s="87"/>
      <c r="OP12" s="87"/>
      <c r="OQ12" s="87"/>
      <c r="OR12" s="83"/>
      <c r="OS12" s="83"/>
      <c r="OT12" s="83"/>
      <c r="OU12" s="87"/>
      <c r="OV12" s="87"/>
      <c r="OW12" s="83"/>
      <c r="PC12" s="87"/>
      <c r="PD12" s="87"/>
      <c r="PE12" s="83"/>
      <c r="PF12" s="83"/>
      <c r="PG12" s="83"/>
      <c r="PS12" s="83"/>
      <c r="PT12" s="83"/>
      <c r="PU12" s="83"/>
      <c r="PV12" s="83"/>
      <c r="PW12" s="83"/>
      <c r="PX12" s="83"/>
      <c r="PY12" s="83"/>
      <c r="QA12" s="83"/>
      <c r="QB12" s="83"/>
      <c r="QC12" s="83"/>
      <c r="QD12" s="83"/>
    </row>
    <row r="13" spans="1:4605" s="16" customFormat="1">
      <c r="A13" s="10">
        <v>2005</v>
      </c>
      <c r="B13" s="15" t="s">
        <v>191</v>
      </c>
      <c r="C13" s="15" t="s">
        <v>241</v>
      </c>
      <c r="D13" s="25">
        <v>0</v>
      </c>
      <c r="E13" s="25">
        <v>0</v>
      </c>
      <c r="F13" s="25"/>
      <c r="G13" s="25"/>
      <c r="H13" s="83"/>
      <c r="I13" s="83"/>
      <c r="J13" s="83"/>
      <c r="K13" s="83">
        <v>1.25</v>
      </c>
      <c r="L13" s="83"/>
      <c r="M13" s="83"/>
      <c r="N13" s="83"/>
      <c r="O13" s="83">
        <v>1.25</v>
      </c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>
        <v>1.25</v>
      </c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GQ13" s="83"/>
      <c r="GS13" s="83"/>
      <c r="GT13" s="83"/>
      <c r="HM13" s="83"/>
      <c r="HO13" s="83"/>
      <c r="HP13" s="83"/>
      <c r="IU13" s="87"/>
      <c r="IV13" s="87"/>
      <c r="IW13" s="83"/>
      <c r="IX13" s="87"/>
      <c r="IY13" s="83"/>
      <c r="IZ13" s="83"/>
      <c r="JA13" s="87"/>
      <c r="JB13" s="87"/>
      <c r="JC13" s="83"/>
      <c r="JD13" s="87"/>
      <c r="JE13" s="83"/>
      <c r="JF13" s="83"/>
      <c r="JG13" s="87"/>
      <c r="JH13" s="87"/>
      <c r="JI13" s="83"/>
      <c r="JJ13" s="87"/>
      <c r="JK13" s="83"/>
      <c r="JL13" s="83"/>
      <c r="JM13" s="87"/>
      <c r="JN13" s="87"/>
      <c r="JO13" s="83"/>
      <c r="JP13" s="83"/>
      <c r="JQ13" s="87"/>
      <c r="JR13" s="87"/>
      <c r="JU13" s="87"/>
      <c r="KM13" s="83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83"/>
      <c r="NO13" s="87"/>
      <c r="NP13" s="87"/>
      <c r="NQ13" s="83"/>
      <c r="NW13" s="87"/>
      <c r="NX13" s="87"/>
      <c r="NY13" s="83"/>
      <c r="NZ13" s="83"/>
      <c r="OA13" s="83"/>
      <c r="OC13" s="83"/>
      <c r="OD13" s="87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7"/>
      <c r="OS13" s="83"/>
      <c r="OT13" s="83"/>
      <c r="OU13" s="83"/>
      <c r="OV13" s="83"/>
      <c r="OW13" s="87"/>
      <c r="OX13" s="87"/>
      <c r="PC13" s="87"/>
      <c r="PD13" s="83"/>
      <c r="PE13" s="87"/>
      <c r="PF13" s="83"/>
      <c r="PG13" s="83"/>
      <c r="PS13" s="83"/>
      <c r="PT13" s="83"/>
      <c r="PU13" s="83"/>
      <c r="PV13" s="83"/>
      <c r="PW13" s="83"/>
      <c r="PX13" s="83"/>
      <c r="PY13" s="83"/>
      <c r="QA13" s="83"/>
      <c r="QB13" s="83"/>
      <c r="QC13" s="83"/>
      <c r="QD13" s="83"/>
    </row>
    <row r="14" spans="1:4605" s="16" customFormat="1">
      <c r="A14" s="10">
        <v>2006</v>
      </c>
      <c r="B14" s="68" t="s">
        <v>192</v>
      </c>
      <c r="C14" s="15" t="s">
        <v>241</v>
      </c>
      <c r="D14" s="25">
        <v>0</v>
      </c>
      <c r="E14" s="25">
        <v>0</v>
      </c>
      <c r="F14" s="25"/>
      <c r="G14" s="25"/>
      <c r="H14" s="83"/>
      <c r="I14" s="83"/>
      <c r="J14" s="83"/>
      <c r="K14" s="83">
        <v>1.25</v>
      </c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>
        <v>1.25</v>
      </c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GE14" s="123"/>
      <c r="GL14" s="123"/>
      <c r="GM14" s="123"/>
      <c r="GN14" s="123"/>
      <c r="GO14" s="123"/>
      <c r="GP14" s="123"/>
      <c r="GV14" s="123"/>
      <c r="GW14" s="123"/>
      <c r="GX14" s="123"/>
      <c r="GY14" s="123"/>
      <c r="GZ14" s="123"/>
      <c r="HA14" s="123"/>
      <c r="HB14" s="123"/>
      <c r="HC14" s="123"/>
      <c r="HD14" s="123"/>
      <c r="HE14" s="123"/>
      <c r="HF14" s="123"/>
      <c r="HG14" s="123"/>
      <c r="HH14" s="123"/>
      <c r="HI14" s="123"/>
      <c r="HJ14" s="123"/>
      <c r="HK14" s="123"/>
      <c r="HL14" s="123"/>
      <c r="IU14" s="87"/>
      <c r="IV14" s="87"/>
      <c r="IW14" s="83"/>
      <c r="IX14" s="83"/>
      <c r="IY14" s="87"/>
      <c r="IZ14" s="83"/>
      <c r="JA14" s="87"/>
      <c r="JB14" s="87"/>
      <c r="JC14" s="83"/>
      <c r="JD14" s="83"/>
      <c r="JE14" s="87"/>
      <c r="JF14" s="83"/>
      <c r="JG14" s="87"/>
      <c r="JH14" s="87"/>
      <c r="JI14" s="83"/>
      <c r="JJ14" s="83"/>
      <c r="JK14" s="87"/>
      <c r="JL14" s="83"/>
      <c r="JM14" s="87"/>
      <c r="JN14" s="87"/>
      <c r="JO14" s="83"/>
      <c r="JP14" s="83"/>
      <c r="JQ14" s="83"/>
      <c r="JR14" s="83"/>
      <c r="JS14" s="87"/>
      <c r="JT14" s="87"/>
      <c r="JU14" s="87"/>
      <c r="JV14" s="87"/>
      <c r="JW14" s="87"/>
      <c r="JX14" s="87"/>
      <c r="JY14" s="87"/>
      <c r="JZ14" s="87"/>
      <c r="KA14" s="87"/>
      <c r="KB14" s="87"/>
      <c r="KD14" s="87"/>
      <c r="KE14" s="87"/>
      <c r="KF14" s="87"/>
      <c r="KG14" s="87"/>
      <c r="KH14" s="87"/>
      <c r="KI14" s="87"/>
      <c r="KJ14" s="87"/>
      <c r="KK14" s="83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7"/>
      <c r="NM14" s="83"/>
      <c r="NN14" s="83"/>
      <c r="NO14" s="83"/>
      <c r="NP14" s="83"/>
      <c r="NQ14" s="87"/>
      <c r="NR14" s="87"/>
      <c r="NW14" s="87"/>
      <c r="NX14" s="83"/>
      <c r="NY14" s="87"/>
      <c r="NZ14" s="83"/>
      <c r="OA14" s="83"/>
      <c r="OC14" s="83"/>
      <c r="OD14" s="87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7"/>
      <c r="OT14" s="83"/>
      <c r="OU14" s="83"/>
      <c r="OV14" s="83"/>
      <c r="OW14" s="83"/>
      <c r="OX14" s="83"/>
      <c r="OY14" s="87"/>
      <c r="OZ14" s="87"/>
      <c r="PA14" s="83"/>
      <c r="PC14" s="87"/>
      <c r="PD14" s="83"/>
      <c r="PE14" s="83"/>
      <c r="PF14" s="87"/>
      <c r="PG14" s="87"/>
      <c r="PS14" s="87"/>
      <c r="PT14" s="87"/>
      <c r="PU14" s="87"/>
      <c r="PV14" s="87"/>
      <c r="PW14" s="87"/>
      <c r="PX14" s="87"/>
      <c r="PY14" s="83"/>
      <c r="QA14" s="83"/>
      <c r="QB14" s="83"/>
      <c r="QC14" s="83"/>
      <c r="QD14" s="83"/>
    </row>
    <row r="15" spans="1:4605" s="16" customFormat="1">
      <c r="A15" s="10">
        <v>2007</v>
      </c>
      <c r="B15" s="68" t="s">
        <v>193</v>
      </c>
      <c r="C15" s="15" t="s">
        <v>241</v>
      </c>
      <c r="D15" s="25">
        <v>0</v>
      </c>
      <c r="E15" s="25">
        <v>0</v>
      </c>
      <c r="F15" s="25"/>
      <c r="G15" s="25"/>
      <c r="H15" s="83"/>
      <c r="I15" s="83"/>
      <c r="J15" s="83"/>
      <c r="K15" s="83">
        <v>1.25</v>
      </c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>
        <v>1.25</v>
      </c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GL15" s="123"/>
      <c r="GM15" s="123"/>
      <c r="GN15" s="123"/>
      <c r="GO15" s="123"/>
      <c r="GP15" s="123"/>
      <c r="GV15" s="123"/>
      <c r="GW15" s="123"/>
      <c r="GX15" s="123"/>
      <c r="GY15" s="123"/>
      <c r="GZ15" s="123"/>
      <c r="HA15" s="123"/>
      <c r="HB15" s="123"/>
      <c r="HC15" s="123"/>
      <c r="HD15" s="123"/>
      <c r="HE15" s="123"/>
      <c r="HF15" s="123"/>
      <c r="HG15" s="123"/>
      <c r="HH15" s="123"/>
      <c r="HI15" s="123"/>
      <c r="HJ15" s="123"/>
      <c r="HK15" s="123"/>
      <c r="HL15" s="123"/>
      <c r="IU15" s="87"/>
      <c r="IV15" s="87"/>
      <c r="IW15" s="83"/>
      <c r="IX15" s="83"/>
      <c r="IY15" s="83"/>
      <c r="IZ15" s="87"/>
      <c r="JA15" s="87"/>
      <c r="JB15" s="87"/>
      <c r="JC15" s="83"/>
      <c r="JD15" s="83"/>
      <c r="JE15" s="83"/>
      <c r="JF15" s="87"/>
      <c r="JG15" s="87"/>
      <c r="JH15" s="87"/>
      <c r="JI15" s="83"/>
      <c r="JJ15" s="83"/>
      <c r="JK15" s="83"/>
      <c r="JL15" s="87"/>
      <c r="JM15" s="87"/>
      <c r="JN15" s="87"/>
      <c r="JO15" s="83"/>
      <c r="JP15" s="83"/>
      <c r="JQ15" s="83"/>
      <c r="JR15" s="83"/>
      <c r="JS15" s="83"/>
      <c r="JT15" s="83"/>
      <c r="JU15" s="87"/>
      <c r="JV15" s="83"/>
      <c r="JW15" s="83"/>
      <c r="JX15" s="83"/>
      <c r="JY15" s="83"/>
      <c r="JZ15" s="83"/>
      <c r="KA15" s="83"/>
      <c r="KB15" s="83"/>
      <c r="KD15" s="83"/>
      <c r="KE15" s="83"/>
      <c r="KF15" s="83"/>
      <c r="KG15" s="83"/>
      <c r="KH15" s="83"/>
      <c r="KI15" s="83"/>
      <c r="KJ15" s="83"/>
      <c r="KK15" s="87"/>
      <c r="KL15" s="87"/>
      <c r="KM15" s="87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7"/>
      <c r="NN15" s="83"/>
      <c r="NO15" s="83"/>
      <c r="NP15" s="83"/>
      <c r="NQ15" s="83"/>
      <c r="NR15" s="83"/>
      <c r="NS15" s="87"/>
      <c r="NT15" s="87"/>
      <c r="NU15" s="83"/>
      <c r="NW15" s="87"/>
      <c r="NX15" s="83"/>
      <c r="NY15" s="83"/>
      <c r="NZ15" s="87"/>
      <c r="OA15" s="87"/>
      <c r="OC15" s="87"/>
      <c r="OD15" s="87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7"/>
      <c r="OU15" s="83"/>
      <c r="OV15" s="83"/>
      <c r="OW15" s="83"/>
      <c r="OX15" s="83"/>
      <c r="OY15" s="83"/>
      <c r="OZ15" s="83"/>
      <c r="PA15" s="87"/>
      <c r="PB15" s="87"/>
      <c r="PC15" s="87"/>
      <c r="PD15" s="83"/>
      <c r="PE15" s="83"/>
      <c r="PF15" s="83"/>
      <c r="PG15" s="83"/>
      <c r="PS15" s="83"/>
      <c r="PT15" s="83"/>
      <c r="PU15" s="83"/>
      <c r="PV15" s="83"/>
      <c r="PW15" s="83"/>
      <c r="PX15" s="83"/>
      <c r="PY15" s="87"/>
      <c r="QA15" s="83"/>
      <c r="QB15" s="83"/>
      <c r="QC15" s="83"/>
      <c r="QD15" s="83"/>
    </row>
    <row r="16" spans="1:4605" s="16" customFormat="1">
      <c r="A16" s="10">
        <v>2008</v>
      </c>
      <c r="B16" s="68" t="s">
        <v>194</v>
      </c>
      <c r="C16" s="15" t="s">
        <v>241</v>
      </c>
      <c r="D16" s="25">
        <v>0</v>
      </c>
      <c r="E16" s="25">
        <v>0</v>
      </c>
      <c r="F16" s="25"/>
      <c r="G16" s="25"/>
      <c r="K16">
        <v>1.25</v>
      </c>
      <c r="P16">
        <v>1.25</v>
      </c>
      <c r="DK16">
        <v>1.25</v>
      </c>
      <c r="IU16" s="87"/>
      <c r="IW16" s="87"/>
      <c r="IX16" s="83"/>
      <c r="IY16" s="83"/>
      <c r="IZ16" s="83"/>
      <c r="JA16" s="87"/>
      <c r="JC16" s="87"/>
      <c r="JD16" s="83"/>
      <c r="JE16" s="83"/>
      <c r="JF16" s="83"/>
      <c r="JG16" s="87"/>
      <c r="JI16" s="87"/>
      <c r="JJ16" s="83"/>
      <c r="JK16" s="83"/>
      <c r="JL16" s="83"/>
      <c r="JM16" s="87"/>
      <c r="JO16" s="87"/>
      <c r="JP16" s="87"/>
      <c r="JQ16" s="83"/>
      <c r="JR16" s="83"/>
      <c r="JS16" s="87"/>
      <c r="JT16" s="87"/>
      <c r="JU16" s="87"/>
      <c r="JV16" s="87"/>
      <c r="JW16" s="87"/>
      <c r="JX16" s="87"/>
      <c r="JY16" s="87"/>
      <c r="JZ16" s="87"/>
      <c r="KA16" s="87"/>
      <c r="KB16" s="87"/>
      <c r="KC16" s="87"/>
      <c r="KD16" s="87"/>
      <c r="KE16" s="87"/>
      <c r="KF16" s="87"/>
      <c r="KG16" s="87"/>
      <c r="KH16" s="87"/>
      <c r="KI16" s="87"/>
      <c r="KJ16" s="87"/>
      <c r="KK16" s="83"/>
      <c r="KL16" s="83"/>
      <c r="KM16" s="83"/>
      <c r="NL16" s="83"/>
      <c r="NM16" s="83"/>
      <c r="NN16" s="87"/>
      <c r="NO16" s="83"/>
      <c r="NP16" s="83"/>
      <c r="NQ16" s="83"/>
      <c r="NR16" s="83"/>
      <c r="NS16" s="83"/>
      <c r="NT16" s="83"/>
      <c r="NU16" s="87"/>
      <c r="NV16" s="87"/>
      <c r="NW16" s="87"/>
      <c r="NX16" s="83"/>
      <c r="NY16" s="83"/>
      <c r="NZ16" s="83"/>
      <c r="OA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3"/>
      <c r="OX16" s="83"/>
      <c r="OY16" s="83"/>
      <c r="OZ16" s="83"/>
      <c r="PA16" s="83"/>
      <c r="PB16" s="83"/>
      <c r="PC16" s="83"/>
      <c r="PD16" s="83"/>
      <c r="PE16" s="83"/>
      <c r="PF16" s="83"/>
      <c r="PG16" s="83"/>
      <c r="PH16" s="83"/>
      <c r="PI16" s="83"/>
      <c r="PJ16" s="83"/>
      <c r="PK16" s="83"/>
      <c r="PL16" s="83"/>
      <c r="PM16" s="83"/>
      <c r="PN16" s="83"/>
      <c r="PO16" s="83"/>
      <c r="PP16" s="83"/>
      <c r="PQ16" s="83"/>
      <c r="PR16" s="83"/>
      <c r="PS16" s="83"/>
      <c r="PT16" s="83"/>
      <c r="PU16" s="83"/>
      <c r="PV16" s="83"/>
      <c r="PW16" s="83"/>
      <c r="PX16" s="83"/>
      <c r="PY16" s="83"/>
      <c r="PZ16" s="83"/>
      <c r="QA16" s="83"/>
      <c r="QB16" s="83"/>
      <c r="QC16" s="83"/>
      <c r="QD16" s="83"/>
    </row>
    <row r="17" spans="1:446" s="16" customFormat="1">
      <c r="A17" s="10">
        <v>2009</v>
      </c>
      <c r="B17" s="15" t="s">
        <v>195</v>
      </c>
      <c r="C17" s="15" t="s">
        <v>241</v>
      </c>
      <c r="D17" s="25">
        <v>0</v>
      </c>
      <c r="E17" s="25">
        <v>0</v>
      </c>
      <c r="F17" s="25"/>
      <c r="G17" s="25"/>
      <c r="H17" s="83"/>
      <c r="I17" s="83"/>
      <c r="J17" s="83"/>
      <c r="K17" s="83">
        <v>1.25</v>
      </c>
      <c r="L17" s="83"/>
      <c r="M17" s="83"/>
      <c r="N17" s="83"/>
      <c r="O17" s="83"/>
      <c r="P17" s="83">
        <v>1.25</v>
      </c>
      <c r="Q17" s="83">
        <v>1.25</v>
      </c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>
        <v>1.25</v>
      </c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GE17" s="123"/>
      <c r="GL17" s="123"/>
      <c r="GM17" s="123"/>
      <c r="GN17" s="123"/>
      <c r="GO17" s="123"/>
      <c r="GP17" s="123"/>
      <c r="GV17" s="123"/>
      <c r="GW17" s="123"/>
      <c r="GX17" s="123"/>
      <c r="GY17" s="123"/>
      <c r="GZ17" s="123"/>
      <c r="HA17" s="123"/>
      <c r="HB17" s="123"/>
      <c r="HC17" s="123"/>
      <c r="HD17" s="123"/>
      <c r="HE17" s="123"/>
      <c r="HF17" s="123"/>
      <c r="HG17" s="123"/>
      <c r="HH17" s="123"/>
      <c r="HI17" s="123"/>
      <c r="HJ17" s="123"/>
      <c r="HK17" s="123"/>
      <c r="HL17" s="123"/>
      <c r="IU17" s="87"/>
      <c r="IW17" s="83"/>
      <c r="IX17" s="87"/>
      <c r="IY17" s="83"/>
      <c r="IZ17" s="83"/>
      <c r="JA17" s="87"/>
      <c r="JC17" s="83"/>
      <c r="JD17" s="87"/>
      <c r="JE17" s="83"/>
      <c r="JF17" s="83"/>
      <c r="JG17" s="87"/>
      <c r="JI17" s="83"/>
      <c r="JJ17" s="87"/>
      <c r="JK17" s="83"/>
      <c r="JL17" s="83"/>
      <c r="JM17" s="87"/>
      <c r="JO17" s="83"/>
      <c r="JP17" s="87"/>
      <c r="JQ17" s="87"/>
      <c r="JR17" s="87"/>
      <c r="JS17" s="87"/>
      <c r="JT17" s="83"/>
      <c r="JU17" s="83"/>
      <c r="JV17" s="83"/>
      <c r="JW17" s="83"/>
      <c r="JX17" s="83"/>
      <c r="JY17" s="83"/>
      <c r="JZ17" s="83"/>
      <c r="KA17" s="83"/>
      <c r="KB17" s="83"/>
      <c r="KC17" s="83"/>
      <c r="KD17" s="83"/>
      <c r="KE17" s="83"/>
      <c r="KF17" s="83"/>
      <c r="KG17" s="83"/>
      <c r="KH17" s="83"/>
      <c r="KI17" s="83"/>
      <c r="KJ17" s="83"/>
      <c r="KK17" s="87"/>
      <c r="KL17" s="83"/>
      <c r="KM17" s="83"/>
      <c r="NL17" s="83"/>
      <c r="NM17" s="83"/>
      <c r="NN17" s="83"/>
      <c r="NO17" s="83"/>
      <c r="NP17" s="83"/>
      <c r="NQ17" s="83"/>
      <c r="NR17" s="83"/>
      <c r="NS17" s="83"/>
      <c r="NT17" s="83"/>
      <c r="NU17" s="83"/>
      <c r="NV17" s="83"/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3"/>
      <c r="OW17" s="83"/>
      <c r="OX17" s="83"/>
      <c r="OY17" s="83"/>
      <c r="OZ17" s="83"/>
      <c r="PA17" s="83"/>
      <c r="PB17" s="83"/>
      <c r="PC17" s="83"/>
      <c r="PD17" s="83"/>
      <c r="PE17" s="83"/>
      <c r="PF17" s="83"/>
      <c r="PG17" s="83"/>
      <c r="PH17" s="83"/>
      <c r="PI17" s="83"/>
      <c r="PJ17" s="83"/>
      <c r="PK17" s="83"/>
      <c r="PL17" s="83"/>
      <c r="PM17" s="83"/>
      <c r="PN17" s="83"/>
      <c r="PO17" s="83"/>
      <c r="PP17" s="83"/>
      <c r="PQ17" s="83"/>
      <c r="PR17" s="83"/>
      <c r="PS17" s="83"/>
      <c r="PT17" s="83"/>
      <c r="PU17" s="83"/>
      <c r="PV17" s="83"/>
      <c r="PW17" s="83"/>
      <c r="PX17" s="83"/>
      <c r="PY17" s="83"/>
      <c r="PZ17" s="83"/>
      <c r="QA17" s="83"/>
      <c r="QB17" s="83"/>
      <c r="QC17" s="83"/>
      <c r="QD17" s="83"/>
    </row>
    <row r="18" spans="1:446" s="16" customFormat="1">
      <c r="A18" s="11">
        <v>2020</v>
      </c>
      <c r="B18" s="86" t="s">
        <v>196</v>
      </c>
      <c r="C18" s="15" t="s">
        <v>241</v>
      </c>
      <c r="D18" s="25">
        <v>0</v>
      </c>
      <c r="E18" s="25">
        <v>0</v>
      </c>
      <c r="F18" s="25"/>
      <c r="G18" s="25"/>
      <c r="H18" s="83"/>
      <c r="I18" s="83"/>
      <c r="J18" s="83">
        <v>1.25</v>
      </c>
      <c r="K18" s="83"/>
      <c r="L18" s="83"/>
      <c r="M18" s="83">
        <v>1.25</v>
      </c>
      <c r="N18" s="83"/>
      <c r="O18" s="83"/>
      <c r="P18" s="83"/>
      <c r="Q18" s="83"/>
      <c r="R18" s="83">
        <v>1.25</v>
      </c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>
        <v>1.25</v>
      </c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GL18" s="123"/>
      <c r="GM18" s="123"/>
      <c r="GN18" s="123"/>
      <c r="GO18" s="123"/>
      <c r="GP18" s="123"/>
      <c r="GV18" s="123"/>
      <c r="GW18" s="123"/>
      <c r="GX18" s="123"/>
      <c r="GY18" s="123"/>
      <c r="GZ18" s="123"/>
      <c r="HA18" s="123"/>
      <c r="HB18" s="123"/>
      <c r="HC18" s="123"/>
      <c r="HD18" s="123"/>
      <c r="HE18" s="123"/>
      <c r="HF18" s="123"/>
      <c r="HG18" s="123"/>
      <c r="HH18" s="123"/>
      <c r="HI18" s="123"/>
      <c r="HJ18" s="123"/>
      <c r="HK18" s="123"/>
      <c r="HL18" s="123"/>
      <c r="IU18" s="87"/>
      <c r="IW18" s="83"/>
      <c r="IX18" s="83"/>
      <c r="IY18" s="87"/>
      <c r="IZ18" s="83"/>
      <c r="JA18" s="87"/>
      <c r="JC18" s="83"/>
      <c r="JD18" s="83"/>
      <c r="JE18" s="87"/>
      <c r="JF18" s="83"/>
      <c r="JG18" s="87"/>
      <c r="JI18" s="83"/>
      <c r="JJ18" s="83"/>
      <c r="JK18" s="87"/>
      <c r="JL18" s="83"/>
      <c r="JM18" s="87"/>
      <c r="JO18" s="83"/>
      <c r="JP18" s="83"/>
      <c r="JQ18" s="87"/>
      <c r="JR18" s="83"/>
      <c r="JS18" s="87"/>
      <c r="JT18" s="87"/>
      <c r="JU18" s="87"/>
      <c r="JV18" s="87"/>
      <c r="JW18" s="87"/>
      <c r="JX18" s="87"/>
      <c r="JY18" s="87"/>
      <c r="JZ18" s="87"/>
      <c r="KA18" s="87"/>
      <c r="KB18" s="87"/>
      <c r="KC18" s="87"/>
      <c r="KD18" s="87"/>
      <c r="KE18" s="87"/>
      <c r="KF18" s="87"/>
      <c r="KG18" s="87"/>
      <c r="KH18" s="87"/>
      <c r="KI18" s="87"/>
      <c r="KJ18" s="87"/>
      <c r="KK18" s="83"/>
      <c r="KL18" s="87"/>
      <c r="KM18" s="83"/>
      <c r="NL18" s="83"/>
      <c r="NM18" s="83"/>
      <c r="NN18" s="83"/>
      <c r="NO18" s="83"/>
      <c r="NP18" s="83"/>
      <c r="NQ18" s="83"/>
      <c r="NR18" s="83"/>
      <c r="NS18" s="83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3"/>
      <c r="OW18" s="83"/>
      <c r="OX18" s="83"/>
      <c r="OY18" s="83"/>
      <c r="OZ18" s="83"/>
      <c r="PA18" s="83"/>
      <c r="PB18" s="83"/>
      <c r="PC18" s="83"/>
      <c r="PD18" s="83"/>
      <c r="PE18" s="83"/>
      <c r="PF18" s="83"/>
      <c r="PG18" s="83"/>
      <c r="PH18" s="83"/>
      <c r="PI18" s="83"/>
      <c r="PJ18" s="83"/>
      <c r="PK18" s="83"/>
      <c r="PL18" s="83"/>
      <c r="PM18" s="83"/>
      <c r="PN18" s="83"/>
      <c r="PO18" s="83"/>
      <c r="PP18" s="83"/>
      <c r="PQ18" s="83"/>
      <c r="PR18" s="83"/>
      <c r="PS18" s="83"/>
      <c r="PT18" s="83"/>
      <c r="PU18" s="83"/>
      <c r="PV18" s="83"/>
      <c r="PW18" s="83"/>
      <c r="PX18" s="83"/>
      <c r="PY18" s="83"/>
      <c r="PZ18" s="83"/>
      <c r="QA18" s="83"/>
      <c r="QB18" s="83"/>
      <c r="QC18" s="83"/>
      <c r="QD18" s="83"/>
    </row>
    <row r="19" spans="1:446" s="16" customFormat="1">
      <c r="A19" s="11">
        <v>2021</v>
      </c>
      <c r="B19" s="86" t="s">
        <v>197</v>
      </c>
      <c r="C19" s="15" t="s">
        <v>241</v>
      </c>
      <c r="D19" s="25">
        <v>0</v>
      </c>
      <c r="E19" s="25">
        <v>0</v>
      </c>
      <c r="F19" s="25"/>
      <c r="G19" s="25"/>
      <c r="J19">
        <v>1.25</v>
      </c>
      <c r="M19">
        <v>1.25</v>
      </c>
      <c r="S19">
        <v>1.25</v>
      </c>
      <c r="DK19">
        <v>1.25</v>
      </c>
      <c r="IU19" s="87"/>
      <c r="IW19" s="83"/>
      <c r="IX19" s="83"/>
      <c r="IY19" s="83"/>
      <c r="IZ19" s="87"/>
      <c r="JA19" s="87"/>
      <c r="JC19" s="83"/>
      <c r="JD19" s="83"/>
      <c r="JE19" s="83"/>
      <c r="JF19" s="87"/>
      <c r="JG19" s="87"/>
      <c r="JI19" s="83"/>
      <c r="JJ19" s="83"/>
      <c r="JK19" s="83"/>
      <c r="JL19" s="87"/>
      <c r="JM19" s="87"/>
      <c r="JO19" s="83"/>
      <c r="JP19" s="83"/>
      <c r="JQ19" s="83"/>
      <c r="JR19" s="87"/>
      <c r="JS19" s="87"/>
      <c r="JT19" s="83"/>
      <c r="JU19" s="83"/>
      <c r="JV19" s="83"/>
      <c r="JW19" s="83"/>
      <c r="JX19" s="83"/>
      <c r="JY19" s="83"/>
      <c r="JZ19" s="83"/>
      <c r="KA19" s="83"/>
      <c r="KB19" s="83"/>
      <c r="KC19" s="83"/>
      <c r="KD19" s="83"/>
      <c r="KE19" s="83"/>
      <c r="KF19" s="83"/>
      <c r="KG19" s="83"/>
      <c r="KH19" s="83"/>
      <c r="KI19" s="83"/>
      <c r="KJ19" s="83"/>
      <c r="KK19" s="87"/>
      <c r="KL19" s="87"/>
      <c r="KM19" s="87"/>
      <c r="NL19" s="83"/>
      <c r="NM19" s="83"/>
      <c r="NN19" s="83"/>
      <c r="NO19" s="83"/>
      <c r="NP19" s="83"/>
      <c r="NQ19" s="83"/>
      <c r="NR19" s="83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3"/>
      <c r="OW19" s="83"/>
      <c r="OX19" s="83"/>
      <c r="OY19" s="83"/>
      <c r="OZ19" s="83"/>
      <c r="PA19" s="83"/>
      <c r="PB19" s="83"/>
      <c r="PC19" s="83"/>
      <c r="PD19" s="83"/>
      <c r="PE19" s="83"/>
      <c r="PF19" s="83"/>
      <c r="PG19" s="83"/>
      <c r="PH19" s="83"/>
      <c r="PI19" s="83"/>
      <c r="PJ19" s="83"/>
      <c r="PK19" s="83"/>
      <c r="PL19" s="83"/>
      <c r="PM19" s="83"/>
      <c r="PN19" s="83"/>
      <c r="PO19" s="83"/>
      <c r="PP19" s="83"/>
      <c r="PQ19" s="83"/>
      <c r="PR19" s="83"/>
      <c r="PS19" s="83"/>
      <c r="PT19" s="83"/>
      <c r="PU19" s="83"/>
      <c r="PV19" s="83"/>
      <c r="PW19" s="83"/>
      <c r="PX19" s="83"/>
      <c r="PY19" s="83"/>
      <c r="PZ19" s="83"/>
      <c r="QA19" s="83"/>
      <c r="QB19" s="83"/>
      <c r="QC19" s="83"/>
      <c r="QD19" s="83"/>
    </row>
    <row r="20" spans="1:446" s="16" customFormat="1">
      <c r="A20" s="11">
        <v>2022</v>
      </c>
      <c r="B20" s="86" t="s">
        <v>198</v>
      </c>
      <c r="C20" s="15" t="s">
        <v>241</v>
      </c>
      <c r="D20" s="25">
        <v>0</v>
      </c>
      <c r="E20" s="25">
        <v>0</v>
      </c>
      <c r="F20" s="25"/>
      <c r="G20" s="25"/>
      <c r="J20">
        <v>1.25</v>
      </c>
      <c r="M20">
        <v>1.25</v>
      </c>
      <c r="T20">
        <v>1.25</v>
      </c>
      <c r="DK20">
        <v>1.25</v>
      </c>
      <c r="IW20" s="87"/>
      <c r="IX20" s="83"/>
      <c r="IY20" s="83"/>
      <c r="IZ20" s="83"/>
      <c r="JC20" s="87"/>
      <c r="JD20" s="83"/>
      <c r="JE20" s="83"/>
      <c r="JF20" s="83"/>
      <c r="JI20" s="87"/>
      <c r="JJ20" s="83"/>
      <c r="JK20" s="83"/>
      <c r="JL20" s="83"/>
      <c r="JO20" s="87"/>
      <c r="JP20" s="87"/>
      <c r="JQ20" s="83"/>
      <c r="JR20" s="83"/>
      <c r="JS20" s="87"/>
      <c r="JT20" s="87"/>
      <c r="JU20" s="87"/>
      <c r="JV20" s="87"/>
      <c r="JW20" s="87"/>
      <c r="JX20" s="87"/>
      <c r="JY20" s="87"/>
      <c r="JZ20" s="87"/>
      <c r="KA20" s="87"/>
      <c r="KB20" s="87"/>
      <c r="KC20" s="87"/>
      <c r="KD20" s="87"/>
      <c r="KE20" s="87"/>
      <c r="KF20" s="87"/>
      <c r="KG20" s="87"/>
      <c r="KH20" s="87"/>
      <c r="KI20" s="87"/>
      <c r="KJ20" s="87"/>
      <c r="KK20" s="83"/>
      <c r="KL20" s="83"/>
      <c r="NL20" s="83"/>
      <c r="NM20" s="83"/>
      <c r="NN20" s="83"/>
      <c r="NO20" s="83"/>
      <c r="NP20" s="83"/>
      <c r="NQ20" s="83"/>
      <c r="NR20" s="83"/>
      <c r="NS20" s="83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3"/>
      <c r="OW20" s="83"/>
      <c r="OX20" s="83"/>
      <c r="OY20" s="83"/>
      <c r="OZ20" s="83"/>
      <c r="PA20" s="83"/>
      <c r="PB20" s="83"/>
      <c r="PC20" s="83"/>
      <c r="PD20" s="83"/>
      <c r="PE20" s="83"/>
      <c r="PF20" s="83"/>
      <c r="PG20" s="83"/>
      <c r="PH20" s="83"/>
      <c r="PI20" s="83"/>
      <c r="PJ20" s="83"/>
      <c r="PK20" s="83"/>
      <c r="PL20" s="83"/>
      <c r="PM20" s="83"/>
      <c r="PN20" s="83"/>
      <c r="PO20" s="83"/>
      <c r="PP20" s="83"/>
      <c r="PQ20" s="83"/>
      <c r="PR20" s="83"/>
      <c r="PS20" s="83"/>
      <c r="PT20" s="83"/>
      <c r="PU20" s="83"/>
      <c r="PV20" s="83"/>
      <c r="PW20" s="83"/>
      <c r="PX20" s="83"/>
      <c r="PY20" s="83"/>
      <c r="PZ20" s="83"/>
      <c r="QA20" s="83"/>
      <c r="QB20" s="83"/>
      <c r="QC20" s="83"/>
      <c r="QD20" s="83"/>
    </row>
    <row r="21" spans="1:446" s="16" customFormat="1">
      <c r="A21" s="11">
        <v>2030</v>
      </c>
      <c r="B21" s="86" t="s">
        <v>199</v>
      </c>
      <c r="C21" s="15" t="s">
        <v>241</v>
      </c>
      <c r="D21" s="25">
        <v>0</v>
      </c>
      <c r="E21" s="25">
        <v>0</v>
      </c>
      <c r="F21" s="25"/>
      <c r="G21" s="25"/>
      <c r="K21">
        <v>1.25</v>
      </c>
      <c r="N21">
        <v>1.25</v>
      </c>
      <c r="DE21">
        <v>1.25</v>
      </c>
      <c r="DF21">
        <v>1.25</v>
      </c>
      <c r="DK21">
        <v>1.25</v>
      </c>
      <c r="GQ21" s="83"/>
      <c r="HM21" s="83"/>
      <c r="IW21" s="83"/>
      <c r="IX21" s="87"/>
      <c r="IY21" s="83"/>
      <c r="IZ21" s="83"/>
      <c r="JC21" s="83"/>
      <c r="JD21" s="87"/>
      <c r="JE21" s="83"/>
      <c r="JF21" s="83"/>
      <c r="JI21" s="83"/>
      <c r="JJ21" s="87"/>
      <c r="JK21" s="83"/>
      <c r="JL21" s="83"/>
      <c r="JO21" s="83"/>
      <c r="JP21" s="87"/>
      <c r="JQ21" s="87"/>
      <c r="JR21" s="87"/>
      <c r="JS21" s="87"/>
      <c r="JT21" s="83"/>
      <c r="JU21" s="83"/>
      <c r="JV21" s="83"/>
      <c r="JW21" s="83"/>
      <c r="JX21" s="83"/>
      <c r="JY21" s="83"/>
      <c r="JZ21" s="83"/>
      <c r="KA21" s="83"/>
      <c r="KB21" s="83"/>
      <c r="KC21" s="83"/>
      <c r="KD21" s="83"/>
      <c r="KE21" s="83"/>
      <c r="KF21" s="83"/>
      <c r="KG21" s="83"/>
      <c r="KH21" s="83"/>
      <c r="KI21" s="83"/>
      <c r="KJ21" s="83"/>
      <c r="KK21" s="87"/>
      <c r="KL21" s="83"/>
      <c r="NL21" s="83"/>
      <c r="NM21" s="83"/>
      <c r="NN21" s="83"/>
      <c r="NO21" s="83"/>
      <c r="NP21" s="83"/>
      <c r="NQ21" s="83"/>
      <c r="NR21" s="83"/>
      <c r="NS21" s="83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3"/>
      <c r="OW21" s="83"/>
      <c r="OX21" s="83"/>
      <c r="OY21" s="83"/>
      <c r="OZ21" s="83"/>
      <c r="PA21" s="83"/>
      <c r="PB21" s="83"/>
      <c r="PC21" s="83"/>
      <c r="PD21" s="83"/>
      <c r="PE21" s="83"/>
      <c r="PF21" s="83"/>
      <c r="PG21" s="83"/>
      <c r="PH21" s="83"/>
      <c r="PI21" s="83"/>
      <c r="PJ21" s="83"/>
      <c r="PK21" s="83"/>
      <c r="PL21" s="83"/>
      <c r="PM21" s="83"/>
      <c r="PN21" s="83"/>
      <c r="PO21" s="83"/>
      <c r="PP21" s="83"/>
      <c r="PQ21" s="83"/>
      <c r="PR21" s="83"/>
      <c r="PS21" s="83"/>
      <c r="PT21" s="83"/>
      <c r="PU21" s="83"/>
      <c r="PV21" s="83"/>
      <c r="PW21" s="83"/>
      <c r="PX21" s="83"/>
      <c r="PY21" s="83"/>
      <c r="PZ21" s="83"/>
      <c r="QA21" s="83"/>
      <c r="QB21" s="83"/>
      <c r="QC21" s="83"/>
      <c r="QD21" s="83"/>
    </row>
    <row r="22" spans="1:446" s="16" customFormat="1">
      <c r="A22" s="11">
        <v>2031</v>
      </c>
      <c r="B22" s="86" t="s">
        <v>200</v>
      </c>
      <c r="C22" s="15" t="s">
        <v>241</v>
      </c>
      <c r="D22" s="25">
        <v>0</v>
      </c>
      <c r="E22" s="25">
        <v>0</v>
      </c>
      <c r="F22" s="25"/>
      <c r="G22" s="25"/>
      <c r="H22" s="83"/>
      <c r="I22" s="83"/>
      <c r="J22" s="83"/>
      <c r="K22" s="83">
        <v>1.25</v>
      </c>
      <c r="L22" s="83"/>
      <c r="M22" s="83"/>
      <c r="N22" s="83">
        <v>1.25</v>
      </c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>
        <v>1.25</v>
      </c>
      <c r="DH22" s="83">
        <v>1.25</v>
      </c>
      <c r="DI22" s="83"/>
      <c r="DJ22" s="83"/>
      <c r="DK22" s="83">
        <v>1.25</v>
      </c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7"/>
      <c r="GQ22" s="83"/>
      <c r="GS22" s="83"/>
      <c r="GT22" s="83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3"/>
      <c r="HO22" s="83"/>
      <c r="HP22" s="83"/>
      <c r="IW22" s="83"/>
      <c r="IX22" s="83"/>
      <c r="IY22" s="87"/>
      <c r="IZ22" s="83"/>
      <c r="JC22" s="83"/>
      <c r="JD22" s="83"/>
      <c r="JE22" s="87"/>
      <c r="JF22" s="83"/>
      <c r="JI22" s="83"/>
      <c r="JJ22" s="83"/>
      <c r="JK22" s="87"/>
      <c r="JL22" s="83"/>
      <c r="JO22" s="83"/>
      <c r="JP22" s="83"/>
      <c r="JQ22" s="87"/>
      <c r="JR22" s="83"/>
      <c r="JS22" s="87"/>
      <c r="JT22" s="87"/>
      <c r="JU22" s="87"/>
      <c r="JV22" s="87"/>
      <c r="JW22" s="87"/>
      <c r="JX22" s="87"/>
      <c r="JY22" s="87"/>
      <c r="JZ22" s="87"/>
      <c r="KA22" s="87"/>
      <c r="KB22" s="87"/>
      <c r="KC22" s="87"/>
      <c r="KD22" s="87"/>
      <c r="KE22" s="87"/>
      <c r="KF22" s="87"/>
      <c r="KG22" s="87"/>
      <c r="KH22" s="87"/>
      <c r="KI22" s="87"/>
      <c r="KJ22" s="87"/>
      <c r="KK22" s="83"/>
      <c r="KL22" s="87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>
        <v>2032</v>
      </c>
      <c r="B23" s="86" t="s">
        <v>201</v>
      </c>
      <c r="C23" s="15" t="s">
        <v>241</v>
      </c>
      <c r="D23" s="25">
        <v>0</v>
      </c>
      <c r="E23" s="25">
        <v>0</v>
      </c>
      <c r="F23" s="25"/>
      <c r="G23" s="25"/>
      <c r="H23" s="83"/>
      <c r="I23" s="83"/>
      <c r="J23" s="83"/>
      <c r="K23" s="83">
        <v>1.25</v>
      </c>
      <c r="L23" s="83"/>
      <c r="M23" s="83"/>
      <c r="N23" s="83">
        <v>1.25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>
        <v>1.25</v>
      </c>
      <c r="DJ23" s="83">
        <v>1.25</v>
      </c>
      <c r="DK23" s="83">
        <v>1.25</v>
      </c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3"/>
      <c r="GL23" s="123"/>
      <c r="GM23" s="123"/>
      <c r="GN23" s="123"/>
      <c r="GO23" s="123"/>
      <c r="GP23" s="123"/>
      <c r="GU23" s="123"/>
      <c r="GV23" s="123"/>
      <c r="GW23" s="123"/>
      <c r="GX23" s="123"/>
      <c r="GY23" s="123"/>
      <c r="GZ23" s="123"/>
      <c r="HA23" s="123"/>
      <c r="HB23" s="123"/>
      <c r="HC23" s="123"/>
      <c r="HD23" s="123"/>
      <c r="HE23" s="123"/>
      <c r="HF23" s="123"/>
      <c r="HG23" s="123"/>
      <c r="HH23" s="123"/>
      <c r="HI23" s="123"/>
      <c r="HJ23" s="123"/>
      <c r="HK23" s="123"/>
      <c r="HL23" s="123"/>
      <c r="HQ23" s="123"/>
      <c r="IW23" s="83"/>
      <c r="IX23" s="83"/>
      <c r="IY23" s="83"/>
      <c r="IZ23" s="87"/>
      <c r="JC23" s="83"/>
      <c r="JD23" s="83"/>
      <c r="JE23" s="83"/>
      <c r="JF23" s="87"/>
      <c r="JI23" s="83"/>
      <c r="JJ23" s="83"/>
      <c r="JK23" s="83"/>
      <c r="JL23" s="87"/>
      <c r="JO23" s="83"/>
      <c r="JP23" s="83"/>
      <c r="JQ23" s="83"/>
      <c r="JR23" s="87"/>
      <c r="JS23" s="87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7"/>
      <c r="KL23" s="87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>
        <v>3000</v>
      </c>
      <c r="B24" s="86" t="s">
        <v>202</v>
      </c>
      <c r="C24" s="15" t="s">
        <v>242</v>
      </c>
      <c r="D24" s="25">
        <v>0</v>
      </c>
      <c r="E24" s="25">
        <v>0</v>
      </c>
      <c r="F24" s="25"/>
      <c r="G24" s="25"/>
      <c r="H24" s="83"/>
      <c r="I24" s="83"/>
      <c r="J24" s="83"/>
      <c r="K24" s="83">
        <v>1</v>
      </c>
      <c r="L24" s="83"/>
      <c r="M24" s="83"/>
      <c r="N24" s="83"/>
      <c r="O24" s="83"/>
      <c r="P24" s="83"/>
      <c r="Q24" s="83"/>
      <c r="R24" s="83"/>
      <c r="S24" s="83"/>
      <c r="T24" s="83"/>
      <c r="U24" s="83">
        <v>1</v>
      </c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>
        <v>1</v>
      </c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L24" s="123"/>
      <c r="GM24" s="123"/>
      <c r="GN24" s="123"/>
      <c r="GO24" s="123"/>
      <c r="GP24" s="123"/>
      <c r="GU24" s="123"/>
      <c r="GV24" s="123"/>
      <c r="GW24" s="123"/>
      <c r="GX24" s="123"/>
      <c r="GY24" s="123"/>
      <c r="GZ24" s="123"/>
      <c r="HA24" s="123"/>
      <c r="HB24" s="123"/>
      <c r="HC24" s="123"/>
      <c r="HD24" s="123"/>
      <c r="HE24" s="123"/>
      <c r="HF24" s="123"/>
      <c r="HG24" s="123"/>
      <c r="HH24" s="123"/>
      <c r="HI24" s="123"/>
      <c r="HJ24" s="123"/>
      <c r="HK24" s="123"/>
      <c r="HL24" s="123"/>
      <c r="HQ24" s="123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0">
        <v>3001</v>
      </c>
      <c r="B25" s="12" t="s">
        <v>203</v>
      </c>
      <c r="C25" s="15" t="s">
        <v>242</v>
      </c>
      <c r="D25" s="25">
        <v>0</v>
      </c>
      <c r="E25" s="25">
        <v>0</v>
      </c>
      <c r="F25" s="25"/>
      <c r="G25" s="25"/>
      <c r="K25">
        <v>1</v>
      </c>
      <c r="V25">
        <v>1</v>
      </c>
      <c r="DK25">
        <v>1</v>
      </c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0">
        <v>3002</v>
      </c>
      <c r="B26" s="12" t="s">
        <v>204</v>
      </c>
      <c r="C26" s="15" t="s">
        <v>242</v>
      </c>
      <c r="D26" s="25">
        <v>0</v>
      </c>
      <c r="E26" s="25">
        <v>0</v>
      </c>
      <c r="F26" s="25"/>
      <c r="G26" s="25"/>
      <c r="K26">
        <v>1</v>
      </c>
      <c r="W26">
        <v>1</v>
      </c>
      <c r="DK26">
        <v>1</v>
      </c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>
        <v>3003</v>
      </c>
      <c r="B27" s="12" t="s">
        <v>205</v>
      </c>
      <c r="C27" s="15" t="s">
        <v>242</v>
      </c>
      <c r="D27" s="25">
        <v>0</v>
      </c>
      <c r="E27" s="25">
        <v>0</v>
      </c>
      <c r="F27" s="25"/>
      <c r="G27" s="25"/>
      <c r="K27">
        <v>1</v>
      </c>
      <c r="X27">
        <v>1</v>
      </c>
      <c r="DK27">
        <v>1</v>
      </c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>
        <v>3004</v>
      </c>
      <c r="B28" s="15" t="s">
        <v>206</v>
      </c>
      <c r="C28" s="15" t="s">
        <v>242</v>
      </c>
      <c r="D28" s="25">
        <v>0</v>
      </c>
      <c r="E28" s="25">
        <v>0</v>
      </c>
      <c r="F28" s="25"/>
      <c r="G28" s="25"/>
      <c r="K28">
        <v>1</v>
      </c>
      <c r="Y28">
        <v>1</v>
      </c>
      <c r="DK28">
        <v>1</v>
      </c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0">
        <v>3005</v>
      </c>
      <c r="B29" s="12" t="s">
        <v>207</v>
      </c>
      <c r="C29" s="15" t="s">
        <v>242</v>
      </c>
      <c r="D29" s="25">
        <v>0</v>
      </c>
      <c r="E29" s="25">
        <v>0</v>
      </c>
      <c r="F29" s="25"/>
      <c r="G29" s="25"/>
      <c r="K29">
        <v>1</v>
      </c>
      <c r="Z29">
        <v>1</v>
      </c>
      <c r="DK29">
        <v>1</v>
      </c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>
        <v>3006</v>
      </c>
      <c r="B30" s="12" t="s">
        <v>208</v>
      </c>
      <c r="C30" s="15" t="s">
        <v>242</v>
      </c>
      <c r="D30" s="25">
        <v>0</v>
      </c>
      <c r="E30" s="25">
        <v>0</v>
      </c>
      <c r="F30" s="25"/>
      <c r="G30" s="25"/>
      <c r="K30">
        <v>1</v>
      </c>
      <c r="AA30">
        <v>1</v>
      </c>
      <c r="DK30">
        <v>1</v>
      </c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>
        <v>3007</v>
      </c>
      <c r="B31" s="12" t="s">
        <v>209</v>
      </c>
      <c r="C31" s="15" t="s">
        <v>242</v>
      </c>
      <c r="D31" s="25">
        <v>0</v>
      </c>
      <c r="E31" s="25">
        <v>0</v>
      </c>
      <c r="F31" s="25"/>
      <c r="G31" s="25"/>
      <c r="K31">
        <v>1</v>
      </c>
      <c r="AB31">
        <v>1</v>
      </c>
      <c r="DK31">
        <v>1</v>
      </c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>
        <v>3008</v>
      </c>
      <c r="B32" s="12" t="s">
        <v>210</v>
      </c>
      <c r="C32" s="12" t="s">
        <v>242</v>
      </c>
      <c r="D32" s="25">
        <v>0</v>
      </c>
      <c r="E32" s="25">
        <v>0</v>
      </c>
      <c r="F32" s="25"/>
      <c r="G32" s="25"/>
      <c r="K32">
        <v>1</v>
      </c>
      <c r="AC32">
        <v>1</v>
      </c>
      <c r="DK32">
        <v>1</v>
      </c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1">
        <v>3009</v>
      </c>
      <c r="B33" s="12" t="s">
        <v>211</v>
      </c>
      <c r="C33" s="12" t="s">
        <v>242</v>
      </c>
      <c r="D33" s="25">
        <v>0</v>
      </c>
      <c r="E33" s="25">
        <v>0</v>
      </c>
      <c r="F33" s="25"/>
      <c r="G33" s="25"/>
      <c r="K33">
        <v>1</v>
      </c>
      <c r="AD33">
        <v>1</v>
      </c>
      <c r="DK33">
        <v>1</v>
      </c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1">
        <v>3010</v>
      </c>
      <c r="B34" s="12" t="s">
        <v>212</v>
      </c>
      <c r="C34" s="12" t="s">
        <v>242</v>
      </c>
      <c r="D34" s="25">
        <v>0</v>
      </c>
      <c r="E34" s="25">
        <v>0</v>
      </c>
      <c r="F34" s="25"/>
      <c r="G34" s="25"/>
      <c r="J34">
        <v>1</v>
      </c>
      <c r="M34">
        <v>1</v>
      </c>
      <c r="AE34">
        <v>1</v>
      </c>
      <c r="DK34">
        <v>1</v>
      </c>
      <c r="NL34" s="84"/>
      <c r="NM34" s="84"/>
      <c r="NN34" s="84"/>
      <c r="NO34" s="84"/>
      <c r="NP34" s="84"/>
      <c r="NQ34" s="84"/>
      <c r="NR34" s="84"/>
      <c r="NS34" s="84"/>
      <c r="NT34" s="84"/>
      <c r="NU34" s="84"/>
      <c r="NV34" s="84"/>
      <c r="NW34" s="84"/>
      <c r="NX34" s="84"/>
      <c r="NY34" s="84"/>
      <c r="NZ34" s="84"/>
      <c r="OA34" s="84"/>
      <c r="OB34" s="84"/>
      <c r="OC34" s="84"/>
      <c r="OD34" s="84"/>
      <c r="OE34" s="84"/>
      <c r="OF34" s="84"/>
      <c r="OG34" s="84"/>
      <c r="OH34" s="84"/>
      <c r="OI34" s="84"/>
      <c r="OJ34" s="84"/>
      <c r="OK34" s="84"/>
      <c r="OL34" s="84"/>
      <c r="OM34" s="84"/>
      <c r="ON34" s="84"/>
      <c r="OO34" s="84"/>
      <c r="OP34" s="84"/>
      <c r="OQ34" s="84"/>
      <c r="OR34" s="84"/>
      <c r="OS34" s="84"/>
      <c r="OT34" s="84"/>
      <c r="OU34" s="84"/>
      <c r="OV34" s="84"/>
      <c r="OW34" s="84"/>
      <c r="OX34" s="84"/>
      <c r="OY34" s="84"/>
      <c r="OZ34" s="84"/>
      <c r="PA34" s="84"/>
      <c r="PB34" s="84"/>
      <c r="PC34" s="84"/>
      <c r="PD34" s="84"/>
      <c r="PE34" s="84"/>
      <c r="PF34" s="84"/>
      <c r="PG34" s="84"/>
      <c r="PH34" s="84"/>
      <c r="PI34" s="84"/>
      <c r="PJ34" s="84"/>
      <c r="PK34" s="84"/>
      <c r="PL34" s="84"/>
      <c r="PM34" s="84"/>
      <c r="PN34" s="84"/>
      <c r="PO34" s="84"/>
      <c r="PP34" s="84"/>
      <c r="PQ34" s="84"/>
      <c r="PR34" s="84"/>
      <c r="PS34" s="84"/>
      <c r="PT34" s="84"/>
      <c r="PU34" s="84"/>
      <c r="PV34" s="84"/>
      <c r="PW34" s="84"/>
      <c r="PX34" s="84"/>
      <c r="PY34" s="84"/>
      <c r="PZ34" s="84"/>
      <c r="QA34" s="84"/>
      <c r="QB34" s="84"/>
      <c r="QC34" s="84"/>
      <c r="QD34" s="84"/>
    </row>
    <row r="35" spans="1:446" s="16" customFormat="1">
      <c r="A35" s="11">
        <v>3011</v>
      </c>
      <c r="B35" s="12" t="s">
        <v>213</v>
      </c>
      <c r="C35" s="12" t="s">
        <v>242</v>
      </c>
      <c r="D35" s="25">
        <v>0</v>
      </c>
      <c r="E35" s="25">
        <v>0</v>
      </c>
      <c r="F35" s="25"/>
      <c r="G35" s="25"/>
      <c r="J35">
        <v>1</v>
      </c>
      <c r="M35">
        <v>1</v>
      </c>
      <c r="AF35">
        <v>1</v>
      </c>
      <c r="DK35">
        <v>1</v>
      </c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1">
        <v>3012</v>
      </c>
      <c r="B36" s="12" t="s">
        <v>214</v>
      </c>
      <c r="C36" s="12" t="s">
        <v>242</v>
      </c>
      <c r="D36" s="25">
        <v>0</v>
      </c>
      <c r="E36" s="25">
        <v>0</v>
      </c>
      <c r="F36" s="25"/>
      <c r="G36" s="25"/>
      <c r="J36">
        <v>1</v>
      </c>
      <c r="M36">
        <v>1</v>
      </c>
      <c r="AG36">
        <v>1</v>
      </c>
      <c r="DK36">
        <v>1</v>
      </c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1">
        <v>4000</v>
      </c>
      <c r="B37" s="12" t="s">
        <v>215</v>
      </c>
      <c r="C37" s="12" t="s">
        <v>241</v>
      </c>
      <c r="D37" s="25">
        <v>0</v>
      </c>
      <c r="E37" s="25">
        <v>0</v>
      </c>
      <c r="F37" s="25"/>
      <c r="G37" s="25"/>
      <c r="AH37">
        <v>1.365</v>
      </c>
      <c r="AI37">
        <v>1.365</v>
      </c>
      <c r="AJ37">
        <v>1.365</v>
      </c>
      <c r="AK37">
        <v>1.365</v>
      </c>
      <c r="AL37">
        <v>1.365</v>
      </c>
      <c r="AM37">
        <v>1.365</v>
      </c>
      <c r="AN37">
        <v>1.365</v>
      </c>
      <c r="AO37">
        <v>1.365</v>
      </c>
      <c r="AP37">
        <v>1.365</v>
      </c>
      <c r="AQ37">
        <v>1.365</v>
      </c>
      <c r="AR37">
        <v>1.365</v>
      </c>
      <c r="AS37">
        <v>1.365</v>
      </c>
      <c r="AT37">
        <v>1.365</v>
      </c>
      <c r="AU37">
        <v>1.365</v>
      </c>
      <c r="AV37">
        <v>1.365</v>
      </c>
      <c r="AW37">
        <v>1.365</v>
      </c>
      <c r="AX37">
        <v>1.365</v>
      </c>
      <c r="AY37">
        <v>1.365</v>
      </c>
      <c r="AZ37">
        <v>1.365</v>
      </c>
      <c r="BA37">
        <v>1.365</v>
      </c>
      <c r="BB37">
        <v>1.365</v>
      </c>
      <c r="BC37">
        <v>1.365</v>
      </c>
      <c r="BD37">
        <v>1.365</v>
      </c>
      <c r="DK37">
        <v>1.25</v>
      </c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>
        <v>4001</v>
      </c>
      <c r="B38" s="12" t="s">
        <v>216</v>
      </c>
      <c r="C38" s="12" t="s">
        <v>241</v>
      </c>
      <c r="D38" s="25">
        <v>0</v>
      </c>
      <c r="E38" s="25">
        <v>0</v>
      </c>
      <c r="F38" s="25"/>
      <c r="G38" s="25"/>
      <c r="AH38">
        <v>1.365</v>
      </c>
      <c r="AI38">
        <v>1.365</v>
      </c>
      <c r="AJ38">
        <v>1.365</v>
      </c>
      <c r="AK38">
        <v>1.365</v>
      </c>
      <c r="AL38">
        <v>1.365</v>
      </c>
      <c r="AM38">
        <v>1.365</v>
      </c>
      <c r="AN38">
        <v>1.365</v>
      </c>
      <c r="AO38">
        <v>1.365</v>
      </c>
      <c r="AP38">
        <v>1.365</v>
      </c>
      <c r="AQ38">
        <v>1.365</v>
      </c>
      <c r="AR38">
        <v>1.365</v>
      </c>
      <c r="BE38">
        <v>1.365</v>
      </c>
      <c r="BF38">
        <v>1.365</v>
      </c>
      <c r="BG38">
        <v>1.365</v>
      </c>
      <c r="BH38">
        <v>1.365</v>
      </c>
      <c r="BI38">
        <v>1.365</v>
      </c>
      <c r="BJ38">
        <v>1.365</v>
      </c>
      <c r="BK38">
        <v>1.365</v>
      </c>
      <c r="BL38">
        <v>1.365</v>
      </c>
      <c r="BM38">
        <v>1.365</v>
      </c>
      <c r="BN38">
        <v>1.365</v>
      </c>
      <c r="BO38">
        <v>1.365</v>
      </c>
      <c r="BP38">
        <v>1.365</v>
      </c>
      <c r="DK38">
        <v>1.25</v>
      </c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1">
        <v>4002</v>
      </c>
      <c r="B39" s="12" t="s">
        <v>217</v>
      </c>
      <c r="C39" s="12" t="s">
        <v>241</v>
      </c>
      <c r="D39" s="25">
        <v>0</v>
      </c>
      <c r="E39" s="25">
        <v>0</v>
      </c>
      <c r="F39" s="25"/>
      <c r="G39" s="25"/>
      <c r="AH39">
        <v>1.365</v>
      </c>
      <c r="AI39">
        <v>1.365</v>
      </c>
      <c r="AJ39">
        <v>1.365</v>
      </c>
      <c r="AK39">
        <v>1.365</v>
      </c>
      <c r="AL39">
        <v>1.365</v>
      </c>
      <c r="AM39">
        <v>1.365</v>
      </c>
      <c r="AN39">
        <v>1.365</v>
      </c>
      <c r="AO39">
        <v>1.365</v>
      </c>
      <c r="AP39">
        <v>1.365</v>
      </c>
      <c r="AQ39">
        <v>1.365</v>
      </c>
      <c r="AR39">
        <v>1.365</v>
      </c>
      <c r="BQ39">
        <v>1.365</v>
      </c>
      <c r="BR39">
        <v>1.365</v>
      </c>
      <c r="BS39">
        <v>1.365</v>
      </c>
      <c r="BT39">
        <v>1.365</v>
      </c>
      <c r="BU39">
        <v>1.365</v>
      </c>
      <c r="BV39">
        <v>1.365</v>
      </c>
      <c r="BW39">
        <v>1.365</v>
      </c>
      <c r="BX39">
        <v>1.365</v>
      </c>
      <c r="BY39">
        <v>1.365</v>
      </c>
      <c r="BZ39">
        <v>1.365</v>
      </c>
      <c r="CA39">
        <v>1.365</v>
      </c>
      <c r="CB39">
        <v>1.365</v>
      </c>
      <c r="DK39">
        <v>1.25</v>
      </c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1">
        <v>4003</v>
      </c>
      <c r="B40" s="12" t="s">
        <v>218</v>
      </c>
      <c r="C40" s="12" t="s">
        <v>241</v>
      </c>
      <c r="D40" s="25">
        <v>0</v>
      </c>
      <c r="E40" s="25">
        <v>0</v>
      </c>
      <c r="F40" s="25"/>
      <c r="G40" s="25"/>
      <c r="AH40">
        <v>1.365</v>
      </c>
      <c r="AI40">
        <v>1.365</v>
      </c>
      <c r="AJ40">
        <v>1.365</v>
      </c>
      <c r="AK40">
        <v>1.365</v>
      </c>
      <c r="AL40">
        <v>1.365</v>
      </c>
      <c r="AM40">
        <v>1.365</v>
      </c>
      <c r="AN40">
        <v>1.365</v>
      </c>
      <c r="AO40">
        <v>1.365</v>
      </c>
      <c r="AP40">
        <v>1.365</v>
      </c>
      <c r="AQ40">
        <v>1.365</v>
      </c>
      <c r="AR40">
        <v>1.365</v>
      </c>
      <c r="CC40">
        <v>1.365</v>
      </c>
      <c r="CD40">
        <v>1.365</v>
      </c>
      <c r="CE40">
        <v>1.365</v>
      </c>
      <c r="CF40">
        <v>1.365</v>
      </c>
      <c r="CG40">
        <v>1.365</v>
      </c>
      <c r="CH40">
        <v>1.365</v>
      </c>
      <c r="CI40">
        <v>1.365</v>
      </c>
      <c r="CJ40">
        <v>1.365</v>
      </c>
      <c r="CK40">
        <v>1.365</v>
      </c>
      <c r="CL40">
        <v>1.365</v>
      </c>
      <c r="CM40">
        <v>1.365</v>
      </c>
      <c r="CN40">
        <v>1.365</v>
      </c>
      <c r="DK40">
        <v>1.25</v>
      </c>
      <c r="NL40" s="83"/>
      <c r="NM40" s="83"/>
      <c r="NN40" s="83"/>
      <c r="NO40" s="83"/>
      <c r="NP40" s="83"/>
      <c r="NQ40" s="83"/>
      <c r="NR40" s="83"/>
      <c r="NS40" s="83"/>
      <c r="NT40" s="83"/>
      <c r="NU40" s="83"/>
      <c r="NV40" s="83"/>
      <c r="NW40" s="83"/>
      <c r="NX40" s="83"/>
      <c r="NY40" s="83"/>
      <c r="NZ40" s="83"/>
      <c r="OA40" s="83"/>
      <c r="OB40" s="83"/>
      <c r="OC40" s="83"/>
      <c r="OD40" s="83"/>
      <c r="OE40" s="83"/>
      <c r="OF40" s="83"/>
      <c r="OG40" s="83"/>
      <c r="OH40" s="83"/>
      <c r="OI40" s="83"/>
      <c r="OJ40" s="83"/>
      <c r="OK40" s="83"/>
      <c r="OL40" s="83"/>
      <c r="OM40" s="83"/>
      <c r="ON40" s="83"/>
      <c r="OO40" s="83"/>
      <c r="OP40" s="83"/>
      <c r="OQ40" s="83"/>
      <c r="OR40" s="83"/>
      <c r="OS40" s="83"/>
      <c r="OT40" s="83"/>
      <c r="OU40" s="83"/>
      <c r="OV40" s="83"/>
      <c r="OW40" s="83"/>
      <c r="OX40" s="83"/>
      <c r="OY40" s="83"/>
      <c r="OZ40" s="83"/>
      <c r="PA40" s="83"/>
      <c r="PB40" s="83"/>
      <c r="PC40" s="83"/>
      <c r="PD40" s="83"/>
      <c r="PE40" s="83"/>
      <c r="PF40" s="83"/>
      <c r="PG40" s="83"/>
      <c r="PH40" s="83"/>
      <c r="PI40" s="83"/>
      <c r="PJ40" s="83"/>
      <c r="PK40" s="83"/>
      <c r="PL40" s="83"/>
      <c r="PM40" s="83"/>
      <c r="PN40" s="83"/>
      <c r="PO40" s="83"/>
      <c r="PP40" s="83"/>
      <c r="PQ40" s="83"/>
      <c r="PR40" s="83"/>
      <c r="PS40" s="83"/>
      <c r="PT40" s="83"/>
      <c r="PU40" s="83"/>
      <c r="PV40" s="83"/>
      <c r="PW40" s="83"/>
      <c r="PX40" s="83"/>
      <c r="PY40" s="83"/>
      <c r="PZ40" s="83"/>
      <c r="QA40" s="83"/>
      <c r="QB40" s="83"/>
      <c r="QC40" s="83"/>
      <c r="QD40" s="83"/>
    </row>
    <row r="41" spans="1:446" s="16" customFormat="1">
      <c r="A41" s="11">
        <v>4010</v>
      </c>
      <c r="B41" s="12" t="s">
        <v>219</v>
      </c>
      <c r="C41" s="12" t="s">
        <v>241</v>
      </c>
      <c r="D41" s="25">
        <v>0</v>
      </c>
      <c r="E41" s="25">
        <v>0</v>
      </c>
      <c r="F41" s="25"/>
      <c r="G41" s="25"/>
      <c r="H41">
        <v>1.22</v>
      </c>
      <c r="L41">
        <v>1.05</v>
      </c>
      <c r="CO41">
        <v>1.365</v>
      </c>
      <c r="CP41">
        <v>1.365</v>
      </c>
      <c r="CQ41">
        <v>1.365</v>
      </c>
      <c r="CR41">
        <v>1.365</v>
      </c>
      <c r="CS41">
        <v>1.365</v>
      </c>
      <c r="CT41">
        <v>1.365</v>
      </c>
      <c r="CU41">
        <v>1.365</v>
      </c>
      <c r="CV41">
        <v>1.365</v>
      </c>
      <c r="CW41">
        <v>1.365</v>
      </c>
      <c r="CX41">
        <v>1.365</v>
      </c>
      <c r="CY41">
        <v>1.365</v>
      </c>
      <c r="CZ41">
        <v>1.365</v>
      </c>
      <c r="NL41" s="83"/>
      <c r="NM41" s="83"/>
      <c r="NN41" s="83"/>
      <c r="NO41" s="83"/>
      <c r="NP41" s="83"/>
      <c r="NQ41" s="83"/>
      <c r="NR41" s="83"/>
      <c r="NS41" s="83"/>
      <c r="NT41" s="83"/>
      <c r="NU41" s="83"/>
      <c r="NV41" s="83"/>
      <c r="NW41" s="83"/>
      <c r="NX41" s="83"/>
      <c r="NY41" s="83"/>
      <c r="NZ41" s="83"/>
      <c r="OA41" s="83"/>
      <c r="OB41" s="83"/>
      <c r="OC41" s="83"/>
      <c r="OD41" s="83"/>
      <c r="OE41" s="83"/>
      <c r="OF41" s="83"/>
      <c r="OG41" s="83"/>
      <c r="OH41" s="83"/>
      <c r="OI41" s="83"/>
      <c r="OJ41" s="83"/>
      <c r="OK41" s="83"/>
      <c r="OL41" s="83"/>
      <c r="OM41" s="83"/>
      <c r="ON41" s="83"/>
      <c r="OO41" s="83"/>
      <c r="OP41" s="83"/>
      <c r="OQ41" s="83"/>
      <c r="OR41" s="83"/>
      <c r="OS41" s="83"/>
      <c r="OT41" s="83"/>
      <c r="OU41" s="83"/>
      <c r="OV41" s="83"/>
      <c r="OW41" s="83"/>
      <c r="OX41" s="83"/>
      <c r="OY41" s="83"/>
      <c r="OZ41" s="83"/>
      <c r="PA41" s="83"/>
      <c r="PB41" s="83"/>
      <c r="PC41" s="83"/>
      <c r="PD41" s="83"/>
      <c r="PE41" s="83"/>
      <c r="PF41" s="83"/>
      <c r="PG41" s="83"/>
      <c r="PH41" s="83"/>
      <c r="PI41" s="83"/>
      <c r="PJ41" s="83"/>
      <c r="PK41" s="83"/>
      <c r="PL41" s="83"/>
      <c r="PM41" s="83"/>
      <c r="PN41" s="83"/>
      <c r="PO41" s="83"/>
      <c r="PP41" s="83"/>
      <c r="PQ41" s="83"/>
      <c r="PR41" s="83"/>
      <c r="PS41" s="83"/>
      <c r="PT41" s="83"/>
      <c r="PU41" s="83"/>
      <c r="PV41" s="83"/>
      <c r="PW41" s="83"/>
      <c r="PX41" s="83"/>
      <c r="PY41" s="83"/>
      <c r="PZ41" s="83"/>
      <c r="QA41" s="83"/>
      <c r="QB41" s="83"/>
      <c r="QC41" s="83"/>
      <c r="QD41" s="83"/>
    </row>
    <row r="42" spans="1:446" s="16" customFormat="1">
      <c r="A42" s="11">
        <v>5000</v>
      </c>
      <c r="B42" s="12" t="s">
        <v>220</v>
      </c>
      <c r="C42" s="12" t="s">
        <v>241</v>
      </c>
      <c r="D42" s="25">
        <v>0</v>
      </c>
      <c r="E42" s="25">
        <v>0</v>
      </c>
      <c r="F42" s="25"/>
      <c r="G42" s="25"/>
      <c r="DA42">
        <v>1.05</v>
      </c>
      <c r="NL42" s="83"/>
      <c r="NM42" s="83"/>
      <c r="NN42" s="83"/>
      <c r="NO42" s="83"/>
      <c r="NP42" s="83"/>
      <c r="NQ42" s="83"/>
      <c r="NR42" s="83"/>
      <c r="NS42" s="83"/>
      <c r="NT42" s="83"/>
      <c r="NU42" s="83"/>
      <c r="NV42" s="83"/>
      <c r="NW42" s="83"/>
      <c r="NX42" s="83"/>
      <c r="NY42" s="83"/>
      <c r="NZ42" s="83"/>
      <c r="OA42" s="83"/>
      <c r="OB42" s="83"/>
      <c r="OC42" s="83"/>
      <c r="OD42" s="83"/>
      <c r="OE42" s="83"/>
      <c r="OF42" s="83"/>
      <c r="OG42" s="83"/>
      <c r="OH42" s="83"/>
      <c r="OI42" s="83"/>
      <c r="OJ42" s="83"/>
      <c r="OK42" s="83"/>
      <c r="OL42" s="83"/>
      <c r="OM42" s="83"/>
      <c r="ON42" s="83"/>
      <c r="OO42" s="83"/>
      <c r="OP42" s="83"/>
      <c r="OQ42" s="83"/>
      <c r="OR42" s="83"/>
      <c r="OS42" s="83"/>
      <c r="OT42" s="83"/>
      <c r="OU42" s="83"/>
      <c r="OV42" s="83"/>
      <c r="OW42" s="83"/>
      <c r="OX42" s="83"/>
      <c r="OY42" s="83"/>
      <c r="OZ42" s="83"/>
      <c r="PA42" s="83"/>
      <c r="PB42" s="83"/>
      <c r="PC42" s="83"/>
      <c r="PD42" s="83"/>
      <c r="PE42" s="83"/>
      <c r="PF42" s="83"/>
      <c r="PG42" s="83"/>
      <c r="PH42" s="83"/>
      <c r="PI42" s="83"/>
      <c r="PJ42" s="83"/>
      <c r="PK42" s="83"/>
      <c r="PL42" s="83"/>
      <c r="PM42" s="83"/>
      <c r="PN42" s="83"/>
      <c r="PO42" s="83"/>
      <c r="PP42" s="83"/>
      <c r="PQ42" s="83"/>
      <c r="PR42" s="83"/>
      <c r="PS42" s="83"/>
      <c r="PT42" s="83"/>
      <c r="PU42" s="83"/>
      <c r="PV42" s="83"/>
      <c r="PW42" s="83"/>
      <c r="PX42" s="83"/>
      <c r="PY42" s="83"/>
      <c r="PZ42" s="83"/>
      <c r="QA42" s="83"/>
      <c r="QB42" s="83"/>
      <c r="QC42" s="83"/>
      <c r="QD42" s="83"/>
    </row>
    <row r="43" spans="1:446" s="16" customFormat="1">
      <c r="A43" s="11">
        <v>5001</v>
      </c>
      <c r="B43" s="12" t="s">
        <v>221</v>
      </c>
      <c r="C43" s="12" t="s">
        <v>241</v>
      </c>
      <c r="D43" s="25">
        <v>0</v>
      </c>
      <c r="E43" s="25">
        <v>0</v>
      </c>
      <c r="F43" s="25"/>
      <c r="G43" s="25"/>
      <c r="DB43">
        <v>1.05</v>
      </c>
      <c r="NL43" s="83"/>
      <c r="NM43" s="83"/>
      <c r="NN43" s="83"/>
      <c r="NO43" s="83"/>
      <c r="NP43" s="83"/>
      <c r="NQ43" s="83"/>
      <c r="NR43" s="83"/>
      <c r="NS43" s="83"/>
      <c r="NT43" s="83"/>
      <c r="NU43" s="83"/>
      <c r="NV43" s="83"/>
      <c r="NW43" s="83"/>
      <c r="NX43" s="83"/>
      <c r="NY43" s="83"/>
      <c r="NZ43" s="83"/>
      <c r="OA43" s="83"/>
      <c r="OB43" s="83"/>
      <c r="OC43" s="83"/>
      <c r="OD43" s="83"/>
      <c r="OE43" s="83"/>
      <c r="OF43" s="83"/>
      <c r="OG43" s="83"/>
      <c r="OH43" s="83"/>
      <c r="OI43" s="83"/>
      <c r="OJ43" s="83"/>
      <c r="OK43" s="83"/>
      <c r="OL43" s="83"/>
      <c r="OM43" s="83"/>
      <c r="ON43" s="83"/>
      <c r="OO43" s="83"/>
      <c r="OP43" s="83"/>
      <c r="OQ43" s="83"/>
      <c r="OR43" s="83"/>
      <c r="OS43" s="83"/>
      <c r="OT43" s="83"/>
      <c r="OU43" s="83"/>
      <c r="OV43" s="83"/>
      <c r="OW43" s="83"/>
      <c r="OX43" s="83"/>
      <c r="OY43" s="83"/>
      <c r="OZ43" s="83"/>
      <c r="PA43" s="83"/>
      <c r="PB43" s="83"/>
      <c r="PC43" s="83"/>
      <c r="PD43" s="83"/>
      <c r="PE43" s="83"/>
      <c r="PF43" s="83"/>
      <c r="PG43" s="83"/>
      <c r="PH43" s="83"/>
      <c r="PI43" s="83"/>
      <c r="PJ43" s="83"/>
      <c r="PK43" s="83"/>
      <c r="PL43" s="83"/>
      <c r="PM43" s="83"/>
      <c r="PN43" s="83"/>
      <c r="PO43" s="83"/>
      <c r="PP43" s="83"/>
      <c r="PQ43" s="83"/>
      <c r="PR43" s="83"/>
      <c r="PS43" s="83"/>
      <c r="PT43" s="83"/>
      <c r="PU43" s="83"/>
      <c r="PV43" s="83"/>
      <c r="PW43" s="83"/>
      <c r="PX43" s="83"/>
      <c r="PY43" s="83"/>
      <c r="PZ43" s="83"/>
      <c r="QA43" s="83"/>
      <c r="QB43" s="83"/>
      <c r="QC43" s="83"/>
      <c r="QD43" s="83"/>
    </row>
    <row r="44" spans="1:446" s="16" customFormat="1">
      <c r="A44" s="11">
        <v>5002</v>
      </c>
      <c r="B44" s="12" t="s">
        <v>222</v>
      </c>
      <c r="C44" s="12" t="s">
        <v>241</v>
      </c>
      <c r="D44" s="25">
        <v>0</v>
      </c>
      <c r="E44" s="25">
        <v>0</v>
      </c>
      <c r="F44" s="25"/>
      <c r="G44" s="25"/>
      <c r="DC44">
        <v>1.05</v>
      </c>
      <c r="NL44" s="83"/>
      <c r="NM44" s="83"/>
      <c r="NN44" s="83"/>
      <c r="NO44" s="83"/>
      <c r="NP44" s="83"/>
      <c r="NQ44" s="83"/>
      <c r="NR44" s="83"/>
      <c r="NS44" s="83"/>
      <c r="NT44" s="83"/>
      <c r="NU44" s="83"/>
      <c r="NV44" s="83"/>
      <c r="NW44" s="83"/>
      <c r="NX44" s="83"/>
      <c r="NY44" s="83"/>
      <c r="NZ44" s="83"/>
      <c r="OA44" s="83"/>
      <c r="OB44" s="83"/>
      <c r="OC44" s="83"/>
      <c r="OD44" s="83"/>
      <c r="OE44" s="83"/>
      <c r="OF44" s="83"/>
      <c r="OG44" s="83"/>
      <c r="OH44" s="83"/>
      <c r="OI44" s="83"/>
      <c r="OJ44" s="83"/>
      <c r="OK44" s="83"/>
      <c r="OL44" s="83"/>
      <c r="OM44" s="83"/>
      <c r="ON44" s="83"/>
      <c r="OO44" s="83"/>
      <c r="OP44" s="83"/>
      <c r="OQ44" s="83"/>
      <c r="OR44" s="83"/>
      <c r="OS44" s="83"/>
      <c r="OT44" s="83"/>
      <c r="OU44" s="83"/>
      <c r="OV44" s="83"/>
      <c r="OW44" s="83"/>
      <c r="OX44" s="83"/>
      <c r="OY44" s="83"/>
      <c r="OZ44" s="83"/>
      <c r="PA44" s="83"/>
      <c r="PB44" s="83"/>
      <c r="PC44" s="83"/>
      <c r="PD44" s="83"/>
      <c r="PE44" s="83"/>
      <c r="PF44" s="83"/>
      <c r="PG44" s="83"/>
      <c r="PH44" s="83"/>
      <c r="PI44" s="83"/>
      <c r="PJ44" s="83"/>
      <c r="PK44" s="83"/>
      <c r="PL44" s="83"/>
      <c r="PM44" s="83"/>
      <c r="PN44" s="83"/>
      <c r="PO44" s="83"/>
      <c r="PP44" s="83"/>
      <c r="PQ44" s="83"/>
      <c r="PR44" s="83"/>
      <c r="PS44" s="83"/>
      <c r="PT44" s="83"/>
      <c r="PU44" s="83"/>
      <c r="PV44" s="83"/>
      <c r="PW44" s="83"/>
      <c r="PX44" s="83"/>
      <c r="PY44" s="83"/>
      <c r="PZ44" s="83"/>
      <c r="QA44" s="83"/>
      <c r="QB44" s="83"/>
      <c r="QC44" s="83"/>
      <c r="QD44" s="83"/>
    </row>
    <row r="45" spans="1:446" s="16" customFormat="1">
      <c r="A45" s="11">
        <v>5003</v>
      </c>
      <c r="B45" s="12" t="s">
        <v>223</v>
      </c>
      <c r="C45" s="12" t="s">
        <v>241</v>
      </c>
      <c r="D45" s="25">
        <v>0</v>
      </c>
      <c r="E45" s="25">
        <v>0</v>
      </c>
      <c r="F45" s="25"/>
      <c r="G45" s="25"/>
      <c r="DD45">
        <v>1.05</v>
      </c>
    </row>
    <row r="46" spans="1:446" s="16" customFormat="1">
      <c r="A46" s="11">
        <v>6000</v>
      </c>
      <c r="B46" s="12" t="s">
        <v>224</v>
      </c>
      <c r="C46" s="12" t="s">
        <v>243</v>
      </c>
      <c r="D46" s="25">
        <v>0</v>
      </c>
      <c r="E46" s="25">
        <v>0</v>
      </c>
      <c r="F46" s="25"/>
      <c r="G46" s="25"/>
      <c r="J46">
        <v>1</v>
      </c>
      <c r="M46">
        <v>1</v>
      </c>
      <c r="DK46">
        <v>1</v>
      </c>
    </row>
    <row r="47" spans="1:446" s="16" customFormat="1">
      <c r="A47" s="11">
        <v>6001</v>
      </c>
      <c r="B47" s="12" t="s">
        <v>225</v>
      </c>
      <c r="C47" s="12" t="s">
        <v>243</v>
      </c>
      <c r="D47" s="25">
        <v>0</v>
      </c>
      <c r="E47" s="25">
        <v>0</v>
      </c>
      <c r="F47" s="25"/>
      <c r="G47" s="25"/>
      <c r="K47">
        <v>1</v>
      </c>
      <c r="M47">
        <v>1</v>
      </c>
      <c r="DK47">
        <v>1</v>
      </c>
    </row>
    <row r="48" spans="1:446" s="16" customFormat="1">
      <c r="A48" s="11">
        <v>6002</v>
      </c>
      <c r="B48" s="12" t="s">
        <v>226</v>
      </c>
      <c r="C48" s="12" t="s">
        <v>243</v>
      </c>
      <c r="D48" s="25">
        <v>0</v>
      </c>
      <c r="E48" s="25">
        <v>0</v>
      </c>
      <c r="F48" s="25"/>
      <c r="G48" s="25"/>
      <c r="J48">
        <v>1</v>
      </c>
      <c r="N48">
        <v>1</v>
      </c>
      <c r="DK48">
        <v>1</v>
      </c>
    </row>
    <row r="49" spans="1:115" s="16" customFormat="1">
      <c r="A49" s="11">
        <v>6003</v>
      </c>
      <c r="B49" s="12" t="s">
        <v>227</v>
      </c>
      <c r="C49" s="12" t="s">
        <v>243</v>
      </c>
      <c r="D49" s="25">
        <v>0</v>
      </c>
      <c r="E49" s="25">
        <v>0</v>
      </c>
      <c r="F49" s="25"/>
      <c r="G49" s="25"/>
      <c r="K49">
        <v>1</v>
      </c>
      <c r="N49">
        <v>1</v>
      </c>
      <c r="DK49">
        <v>1</v>
      </c>
    </row>
    <row r="50" spans="1:115" s="16" customFormat="1">
      <c r="A50" s="11">
        <v>6004</v>
      </c>
      <c r="B50" s="12" t="s">
        <v>228</v>
      </c>
      <c r="C50" s="12" t="s">
        <v>243</v>
      </c>
      <c r="D50" s="25">
        <v>0</v>
      </c>
      <c r="E50" s="25">
        <v>0</v>
      </c>
      <c r="F50" s="25"/>
      <c r="G50" s="25"/>
      <c r="J50">
        <v>1</v>
      </c>
      <c r="O50">
        <v>1</v>
      </c>
      <c r="DK50">
        <v>1</v>
      </c>
    </row>
    <row r="51" spans="1:115" s="16" customFormat="1">
      <c r="A51" s="11">
        <v>6005</v>
      </c>
      <c r="B51" s="12" t="s">
        <v>229</v>
      </c>
      <c r="C51" s="12" t="s">
        <v>243</v>
      </c>
      <c r="D51" s="25">
        <v>0</v>
      </c>
      <c r="E51" s="25">
        <v>0</v>
      </c>
      <c r="F51" s="25"/>
      <c r="G51" s="25"/>
      <c r="K51">
        <v>1</v>
      </c>
      <c r="O51">
        <v>1</v>
      </c>
      <c r="DK51">
        <v>1</v>
      </c>
    </row>
    <row r="52" spans="1:115" s="16" customFormat="1">
      <c r="A52" s="11">
        <v>6006</v>
      </c>
      <c r="B52" s="12" t="s">
        <v>230</v>
      </c>
      <c r="C52" s="12" t="s">
        <v>243</v>
      </c>
      <c r="D52" s="25">
        <v>0</v>
      </c>
      <c r="E52" s="25">
        <v>0</v>
      </c>
      <c r="F52" s="25"/>
      <c r="G52" s="25"/>
      <c r="K52">
        <v>1</v>
      </c>
      <c r="DK52">
        <v>1</v>
      </c>
    </row>
    <row r="53" spans="1:115" s="16" customFormat="1">
      <c r="A53" s="11">
        <v>6007</v>
      </c>
      <c r="B53" s="12" t="s">
        <v>231</v>
      </c>
      <c r="C53" s="12" t="s">
        <v>243</v>
      </c>
      <c r="D53" s="25">
        <v>0</v>
      </c>
      <c r="E53" s="25">
        <v>0</v>
      </c>
      <c r="F53" s="25"/>
      <c r="G53" s="25"/>
      <c r="K53">
        <v>1</v>
      </c>
      <c r="DK53">
        <v>1</v>
      </c>
    </row>
    <row r="54" spans="1:115" s="16" customFormat="1">
      <c r="A54" s="11">
        <v>6008</v>
      </c>
      <c r="B54" s="12" t="s">
        <v>232</v>
      </c>
      <c r="C54" s="12" t="s">
        <v>243</v>
      </c>
      <c r="D54" s="25">
        <v>0</v>
      </c>
      <c r="E54" s="25">
        <v>0</v>
      </c>
      <c r="F54" s="25"/>
      <c r="G54" s="25"/>
      <c r="K54">
        <v>1</v>
      </c>
      <c r="P54">
        <v>1</v>
      </c>
      <c r="DK54">
        <v>1</v>
      </c>
    </row>
    <row r="55" spans="1:115" s="16" customFormat="1">
      <c r="A55" s="11">
        <v>6009</v>
      </c>
      <c r="B55" s="12" t="s">
        <v>233</v>
      </c>
      <c r="C55" s="12" t="s">
        <v>243</v>
      </c>
      <c r="D55" s="25">
        <v>0</v>
      </c>
      <c r="E55" s="25">
        <v>0</v>
      </c>
      <c r="F55" s="25"/>
      <c r="G55" s="25"/>
      <c r="K55">
        <v>1</v>
      </c>
      <c r="Q55">
        <v>1</v>
      </c>
      <c r="DK55">
        <v>1</v>
      </c>
    </row>
    <row r="56" spans="1:115" s="16" customFormat="1">
      <c r="A56" s="11">
        <v>6010</v>
      </c>
      <c r="B56" s="12" t="s">
        <v>234</v>
      </c>
      <c r="C56" s="12" t="s">
        <v>243</v>
      </c>
      <c r="D56" s="25">
        <v>0</v>
      </c>
      <c r="E56" s="25">
        <v>0</v>
      </c>
      <c r="F56" s="25"/>
      <c r="G56" s="25"/>
      <c r="J56">
        <v>1</v>
      </c>
      <c r="N56">
        <v>1</v>
      </c>
      <c r="DE56">
        <v>1</v>
      </c>
      <c r="DF56">
        <v>1</v>
      </c>
      <c r="DK56">
        <v>1</v>
      </c>
    </row>
    <row r="57" spans="1:115" s="16" customFormat="1">
      <c r="A57" s="11">
        <v>6011</v>
      </c>
      <c r="B57" s="12" t="s">
        <v>235</v>
      </c>
      <c r="C57" s="12" t="s">
        <v>243</v>
      </c>
      <c r="D57" s="25">
        <v>0</v>
      </c>
      <c r="E57" s="25">
        <v>0</v>
      </c>
      <c r="F57" s="25"/>
      <c r="G57" s="25"/>
      <c r="J57">
        <v>1</v>
      </c>
      <c r="N57">
        <v>1</v>
      </c>
      <c r="DG57">
        <v>1</v>
      </c>
      <c r="DH57">
        <v>1</v>
      </c>
      <c r="DK57">
        <v>1</v>
      </c>
    </row>
    <row r="58" spans="1:115" s="16" customFormat="1">
      <c r="A58" s="11">
        <v>6012</v>
      </c>
      <c r="B58" s="12" t="s">
        <v>236</v>
      </c>
      <c r="C58" s="12" t="s">
        <v>243</v>
      </c>
      <c r="D58" s="25">
        <v>0</v>
      </c>
      <c r="E58" s="25">
        <v>0</v>
      </c>
      <c r="F58" s="25"/>
      <c r="G58" s="25"/>
      <c r="J58">
        <v>1</v>
      </c>
      <c r="N58">
        <v>1</v>
      </c>
      <c r="DI58">
        <v>1</v>
      </c>
      <c r="DJ58">
        <v>1</v>
      </c>
      <c r="DK58">
        <v>1</v>
      </c>
    </row>
    <row r="59" spans="1:115" s="16" customFormat="1">
      <c r="A59" s="11"/>
      <c r="B59" s="12"/>
      <c r="C59" s="12"/>
      <c r="D59" s="25"/>
      <c r="E59" s="25"/>
      <c r="F59" s="25"/>
      <c r="G59" s="25"/>
    </row>
    <row r="60" spans="1:115" s="16" customFormat="1">
      <c r="A60" s="11"/>
      <c r="B60" s="12"/>
      <c r="C60" s="12"/>
      <c r="D60" s="25"/>
      <c r="E60" s="25"/>
      <c r="F60" s="25"/>
      <c r="G60" s="25"/>
    </row>
    <row r="61" spans="1:115" s="16" customFormat="1">
      <c r="A61" s="11"/>
      <c r="B61" s="12"/>
      <c r="C61" s="12"/>
      <c r="D61" s="25"/>
      <c r="E61" s="25"/>
      <c r="F61" s="25"/>
      <c r="G61" s="25"/>
    </row>
    <row r="62" spans="1:115" s="16" customFormat="1">
      <c r="A62" s="11"/>
      <c r="B62" s="12"/>
      <c r="C62" s="12"/>
      <c r="D62" s="25"/>
      <c r="E62" s="25"/>
      <c r="F62" s="25"/>
      <c r="G62" s="25"/>
    </row>
    <row r="63" spans="1:115" s="16" customFormat="1">
      <c r="A63" s="11"/>
      <c r="B63" s="12"/>
      <c r="C63" s="12"/>
      <c r="D63" s="25"/>
      <c r="E63" s="25"/>
      <c r="F63" s="25"/>
      <c r="G63" s="25"/>
    </row>
    <row r="64" spans="1:115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69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56" width="8.7109375" style="35" customWidth="1"/>
    <col min="57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90" t="s">
        <v>244</v>
      </c>
      <c r="H3" s="174"/>
      <c r="I3" s="174"/>
      <c r="J3" s="174"/>
      <c r="K3" s="174"/>
      <c r="L3" s="174"/>
      <c r="M3" s="174"/>
      <c r="N3" s="174"/>
      <c r="O3" s="175"/>
      <c r="P3" s="191" t="s">
        <v>245</v>
      </c>
      <c r="Q3" s="174"/>
      <c r="R3" s="174"/>
      <c r="S3" s="174"/>
      <c r="T3" s="174"/>
      <c r="U3" s="174"/>
      <c r="V3" s="174"/>
      <c r="W3" s="175"/>
      <c r="X3" s="191" t="s">
        <v>246</v>
      </c>
      <c r="Y3" s="174"/>
      <c r="Z3" s="175"/>
      <c r="AA3" s="193" t="s">
        <v>247</v>
      </c>
      <c r="AB3" s="174"/>
      <c r="AC3" s="194" t="s">
        <v>248</v>
      </c>
      <c r="AD3" s="182"/>
      <c r="AE3" s="176"/>
      <c r="AF3" s="135" t="s">
        <v>249</v>
      </c>
      <c r="AG3" s="191" t="s">
        <v>250</v>
      </c>
      <c r="AH3" s="174"/>
      <c r="AI3" s="174"/>
      <c r="AJ3" s="174"/>
      <c r="AK3" s="174"/>
      <c r="AL3" s="174"/>
      <c r="AM3" s="174"/>
      <c r="AN3" s="175"/>
      <c r="AO3" s="192" t="s">
        <v>251</v>
      </c>
      <c r="AP3" s="174"/>
      <c r="AQ3" s="174"/>
      <c r="AR3" s="174"/>
      <c r="AS3" s="174"/>
      <c r="AT3" s="174"/>
      <c r="AU3" s="174"/>
      <c r="AV3" s="192" t="s">
        <v>252</v>
      </c>
      <c r="AW3" s="174"/>
      <c r="AX3" s="174"/>
      <c r="AY3" s="174"/>
      <c r="AZ3" s="174"/>
      <c r="BA3" s="191" t="s">
        <v>253</v>
      </c>
      <c r="BB3" s="174"/>
      <c r="BC3" s="175"/>
    </row>
    <row r="4" spans="1:55" ht="111" customHeight="1">
      <c r="A4" s="42" t="s">
        <v>254</v>
      </c>
      <c r="B4" s="42" t="s">
        <v>255</v>
      </c>
      <c r="C4" s="42" t="s">
        <v>256</v>
      </c>
      <c r="D4" s="41" t="s">
        <v>257</v>
      </c>
      <c r="E4" s="44" t="s">
        <v>258</v>
      </c>
      <c r="F4" s="73" t="s">
        <v>259</v>
      </c>
      <c r="G4" s="43" t="s">
        <v>260</v>
      </c>
      <c r="H4" s="43" t="s">
        <v>261</v>
      </c>
      <c r="I4" s="43" t="s">
        <v>262</v>
      </c>
      <c r="J4" s="43" t="s">
        <v>263</v>
      </c>
      <c r="K4" s="43" t="s">
        <v>264</v>
      </c>
      <c r="L4" s="43" t="s">
        <v>265</v>
      </c>
      <c r="M4" s="43" t="s">
        <v>266</v>
      </c>
      <c r="N4" s="43" t="s">
        <v>267</v>
      </c>
      <c r="O4" s="43" t="s">
        <v>268</v>
      </c>
      <c r="P4" s="44" t="s">
        <v>269</v>
      </c>
      <c r="Q4" s="43" t="s">
        <v>270</v>
      </c>
      <c r="R4" s="43" t="s">
        <v>271</v>
      </c>
      <c r="S4" s="43" t="s">
        <v>272</v>
      </c>
      <c r="T4" s="43" t="s">
        <v>273</v>
      </c>
      <c r="U4" s="43" t="s">
        <v>274</v>
      </c>
      <c r="V4" s="43" t="s">
        <v>275</v>
      </c>
      <c r="W4" s="43" t="s">
        <v>276</v>
      </c>
      <c r="X4" s="44" t="s">
        <v>277</v>
      </c>
      <c r="Y4" s="43" t="s">
        <v>278</v>
      </c>
      <c r="Z4" s="43" t="s">
        <v>279</v>
      </c>
      <c r="AA4" s="44" t="s">
        <v>280</v>
      </c>
      <c r="AB4" s="43" t="s">
        <v>281</v>
      </c>
      <c r="AC4" s="44" t="s">
        <v>282</v>
      </c>
      <c r="AD4" s="43" t="s">
        <v>283</v>
      </c>
      <c r="AE4" s="42" t="s">
        <v>284</v>
      </c>
      <c r="AF4" s="41" t="s">
        <v>285</v>
      </c>
      <c r="AG4" s="136" t="s">
        <v>286</v>
      </c>
      <c r="AH4" s="137" t="s">
        <v>287</v>
      </c>
      <c r="AI4" s="136" t="s">
        <v>288</v>
      </c>
      <c r="AJ4" s="136" t="s">
        <v>289</v>
      </c>
      <c r="AK4" s="136" t="s">
        <v>290</v>
      </c>
      <c r="AL4" s="137" t="s">
        <v>291</v>
      </c>
      <c r="AM4" s="136" t="s">
        <v>292</v>
      </c>
      <c r="AN4" s="138" t="s">
        <v>293</v>
      </c>
      <c r="AO4" s="41" t="s">
        <v>294</v>
      </c>
      <c r="AP4" s="41" t="s">
        <v>295</v>
      </c>
      <c r="AQ4" s="41" t="s">
        <v>296</v>
      </c>
      <c r="AR4" s="41" t="s">
        <v>297</v>
      </c>
      <c r="AS4" s="41" t="s">
        <v>298</v>
      </c>
      <c r="AT4" s="41" t="s">
        <v>299</v>
      </c>
      <c r="AU4" s="137" t="s">
        <v>300</v>
      </c>
      <c r="AV4" s="41" t="s">
        <v>301</v>
      </c>
      <c r="AW4" s="41" t="s">
        <v>302</v>
      </c>
      <c r="AX4" s="41" t="s">
        <v>303</v>
      </c>
      <c r="AY4" s="41" t="s">
        <v>304</v>
      </c>
      <c r="AZ4" s="41" t="s">
        <v>305</v>
      </c>
      <c r="BA4" s="41" t="s">
        <v>306</v>
      </c>
      <c r="BB4" s="41" t="s">
        <v>307</v>
      </c>
      <c r="BC4" s="41" t="s">
        <v>308</v>
      </c>
    </row>
    <row r="5" spans="1:55">
      <c r="A5" s="40" t="s">
        <v>309</v>
      </c>
      <c r="B5" s="40" t="e">
        <f>PlatformName &amp; " Robot layout"</f>
        <v>#REF!</v>
      </c>
      <c r="C5" s="139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310</v>
      </c>
      <c r="B6" s="40" t="e">
        <f>PlatformName &amp; " Robot layout plan"</f>
        <v>#REF!</v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311</v>
      </c>
      <c r="B7" s="40" t="e">
        <f>PlatformName &amp; " Robot layout plan cladding"</f>
        <v>#REF!</v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312</v>
      </c>
      <c r="B8" s="40" t="e">
        <f>PlatformName &amp; " Robot boundary conditions and connections"</f>
        <v>#REF!</v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313</v>
      </c>
      <c r="B9" s="40" t="e">
        <f>PlatformName &amp; " Utilised members"</f>
        <v>#REF!</v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0"/>
      <c r="AH25" s="140"/>
      <c r="AI25" s="140"/>
      <c r="AJ25" s="140"/>
      <c r="AK25" s="140"/>
      <c r="AL25" s="140"/>
      <c r="AM25" s="140"/>
      <c r="AN25" s="140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314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315</v>
      </c>
      <c r="C27" s="48" t="s">
        <v>316</v>
      </c>
      <c r="D27" s="48" t="s">
        <v>171</v>
      </c>
      <c r="E27" s="47" t="s">
        <v>317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3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300-000001000000}"/>
    <dataValidation allowBlank="1" showInputMessage="1" showErrorMessage="1" prompt="Enter the file name here. Please include the platform acronym at the start of the name_x000a_" sqref="B4" xr:uid="{00000000-0002-0000-03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3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3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300-000005000000}"/>
    <dataValidation allowBlank="1" showInputMessage="1" showErrorMessage="1" prompt="Select 1 to update the image" sqref="F4" xr:uid="{00000000-0002-0000-0300-000006000000}"/>
    <dataValidation allowBlank="1" showErrorMessage="1" sqref="Z4" xr:uid="{00000000-0002-0000-0300-000007000000}"/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26" width="8.7109375" style="19" customWidth="1"/>
    <col min="27" max="16384" width="8.7109375" style="19"/>
  </cols>
  <sheetData>
    <row r="1" spans="1:20" ht="13.5" customHeight="1" thickBot="1">
      <c r="A1" s="19" t="s">
        <v>318</v>
      </c>
      <c r="F1" s="26">
        <v>0.5</v>
      </c>
      <c r="G1" s="19">
        <v>0.1</v>
      </c>
      <c r="M1" s="19" t="s">
        <v>319</v>
      </c>
      <c r="S1" s="19" t="s">
        <v>320</v>
      </c>
    </row>
    <row r="2" spans="1:20" ht="15.75" customHeight="1">
      <c r="A2" s="19" t="s">
        <v>321</v>
      </c>
      <c r="B2" s="19" t="s">
        <v>322</v>
      </c>
      <c r="C2" s="19" t="s">
        <v>323</v>
      </c>
      <c r="D2" s="19" t="s">
        <v>324</v>
      </c>
      <c r="E2" s="19" t="s">
        <v>170</v>
      </c>
      <c r="F2" s="19" t="s">
        <v>325</v>
      </c>
      <c r="G2" s="19" t="s">
        <v>326</v>
      </c>
      <c r="H2" s="27" t="s">
        <v>327</v>
      </c>
      <c r="J2" s="19" t="s">
        <v>328</v>
      </c>
      <c r="K2" s="19" t="s">
        <v>329</v>
      </c>
      <c r="M2" s="19" t="s">
        <v>330</v>
      </c>
      <c r="N2" s="19" t="s">
        <v>152</v>
      </c>
      <c r="O2" s="19">
        <v>1</v>
      </c>
      <c r="P2" s="19" t="s">
        <v>331</v>
      </c>
      <c r="S2" s="19" t="s">
        <v>332</v>
      </c>
      <c r="T2" s="19" t="s">
        <v>333</v>
      </c>
    </row>
    <row r="3" spans="1:20" ht="39" customHeight="1">
      <c r="A3" s="19" t="s">
        <v>334</v>
      </c>
      <c r="B3" s="19" t="s">
        <v>335</v>
      </c>
      <c r="C3" s="19" t="s">
        <v>152</v>
      </c>
      <c r="D3" s="19" t="s">
        <v>336</v>
      </c>
      <c r="E3" s="19" t="s">
        <v>337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338</v>
      </c>
      <c r="K3" s="27" t="s">
        <v>339</v>
      </c>
      <c r="M3" s="19" t="s">
        <v>340</v>
      </c>
      <c r="N3" s="19" t="s">
        <v>152</v>
      </c>
      <c r="O3" s="19">
        <v>1</v>
      </c>
      <c r="P3" s="19" t="s">
        <v>331</v>
      </c>
      <c r="S3" s="19" t="s">
        <v>341</v>
      </c>
      <c r="T3" s="28" t="s">
        <v>342</v>
      </c>
    </row>
    <row r="4" spans="1:20" ht="15.75" customHeight="1">
      <c r="A4" s="19" t="s">
        <v>343</v>
      </c>
      <c r="B4" s="19" t="s">
        <v>344</v>
      </c>
      <c r="C4" s="19" t="s">
        <v>344</v>
      </c>
      <c r="D4" s="19" t="s">
        <v>344</v>
      </c>
      <c r="E4" s="19" t="s">
        <v>344</v>
      </c>
      <c r="F4" s="19" t="s">
        <v>344</v>
      </c>
      <c r="G4" s="19" t="s">
        <v>344</v>
      </c>
      <c r="H4" s="27" t="s">
        <v>345</v>
      </c>
      <c r="M4" s="19" t="s">
        <v>346</v>
      </c>
      <c r="N4" s="19" t="s">
        <v>152</v>
      </c>
      <c r="O4" s="19">
        <v>1</v>
      </c>
      <c r="P4" s="19" t="s">
        <v>331</v>
      </c>
      <c r="S4" s="19" t="s">
        <v>347</v>
      </c>
    </row>
    <row r="5" spans="1:20" ht="15.75" customHeight="1">
      <c r="B5" s="19" t="s">
        <v>348</v>
      </c>
      <c r="C5" s="19" t="s">
        <v>348</v>
      </c>
      <c r="D5" s="19" t="s">
        <v>348</v>
      </c>
      <c r="E5" s="19" t="s">
        <v>348</v>
      </c>
      <c r="F5" s="19" t="s">
        <v>348</v>
      </c>
      <c r="G5" s="19" t="s">
        <v>348</v>
      </c>
      <c r="H5" s="27" t="s">
        <v>349</v>
      </c>
      <c r="M5" s="19" t="s">
        <v>350</v>
      </c>
      <c r="N5" s="19" t="s">
        <v>152</v>
      </c>
      <c r="O5" s="19">
        <v>1</v>
      </c>
      <c r="P5" s="19" t="s">
        <v>331</v>
      </c>
      <c r="S5" s="19" t="s">
        <v>351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352</v>
      </c>
      <c r="M6" s="19" t="s">
        <v>353</v>
      </c>
      <c r="N6" s="19" t="s">
        <v>152</v>
      </c>
      <c r="O6" s="19">
        <v>1</v>
      </c>
      <c r="P6" s="19" t="s">
        <v>354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355</v>
      </c>
      <c r="J7" s="19">
        <f>COLUMN(J1)</f>
        <v>10</v>
      </c>
      <c r="M7" s="19" t="s">
        <v>356</v>
      </c>
      <c r="N7" s="19" t="s">
        <v>152</v>
      </c>
      <c r="O7" s="19">
        <v>1</v>
      </c>
      <c r="P7" s="19" t="s">
        <v>354</v>
      </c>
      <c r="S7" s="19" t="s">
        <v>357</v>
      </c>
    </row>
    <row r="8" spans="1:20" ht="15.75" customHeight="1">
      <c r="B8" s="19" t="s">
        <v>358</v>
      </c>
      <c r="C8" s="19" t="s">
        <v>359</v>
      </c>
      <c r="D8" s="19" t="s">
        <v>360</v>
      </c>
      <c r="E8" s="19" t="s">
        <v>361</v>
      </c>
      <c r="F8" s="19" t="s">
        <v>362</v>
      </c>
      <c r="G8" s="19" t="s">
        <v>363</v>
      </c>
      <c r="H8" s="27" t="s">
        <v>364</v>
      </c>
      <c r="M8" s="19" t="s">
        <v>365</v>
      </c>
      <c r="N8" s="19" t="s">
        <v>152</v>
      </c>
      <c r="O8" s="19">
        <v>1</v>
      </c>
      <c r="P8" s="19" t="s">
        <v>331</v>
      </c>
      <c r="S8" s="19" t="e">
        <f>"    \caption{" &amp;PlatformName&amp; " " &amp; S3 &amp;".}"</f>
        <v>#REF!</v>
      </c>
    </row>
    <row r="9" spans="1:20" ht="15.75" customHeight="1">
      <c r="B9" s="19" t="s">
        <v>366</v>
      </c>
      <c r="C9" s="19" t="s">
        <v>367</v>
      </c>
      <c r="D9" s="19" t="s">
        <v>368</v>
      </c>
      <c r="E9" s="19" t="s">
        <v>369</v>
      </c>
      <c r="F9" s="19" t="s">
        <v>370</v>
      </c>
      <c r="G9" s="19" t="s">
        <v>371</v>
      </c>
      <c r="H9" s="27" t="s">
        <v>349</v>
      </c>
      <c r="M9" s="19" t="s">
        <v>372</v>
      </c>
      <c r="N9" s="19" t="s">
        <v>152</v>
      </c>
      <c r="O9" s="19">
        <v>1</v>
      </c>
      <c r="P9" s="19" t="s">
        <v>331</v>
      </c>
      <c r="S9" s="19" t="e">
        <f>"    \label{tabl:" &amp; PlatformName &amp;" "&amp;S3 &amp;"}"</f>
        <v>#REF!</v>
      </c>
    </row>
    <row r="10" spans="1:20" ht="16.5" customHeight="1">
      <c r="B10" s="85" t="s">
        <v>373</v>
      </c>
      <c r="C10" s="19" t="s">
        <v>374</v>
      </c>
      <c r="D10" s="19" t="s">
        <v>375</v>
      </c>
      <c r="E10" s="19" t="s">
        <v>376</v>
      </c>
      <c r="F10" s="19" t="s">
        <v>377</v>
      </c>
      <c r="G10" s="19" t="s">
        <v>377</v>
      </c>
      <c r="H10" s="27" t="s">
        <v>378</v>
      </c>
      <c r="M10" s="19" t="s">
        <v>379</v>
      </c>
      <c r="N10" s="19" t="s">
        <v>152</v>
      </c>
      <c r="O10" s="19">
        <v>1</v>
      </c>
      <c r="P10" s="19" t="s">
        <v>331</v>
      </c>
    </row>
    <row r="11" spans="1:20" ht="16.5" customHeight="1">
      <c r="B11" s="85" t="s">
        <v>380</v>
      </c>
      <c r="C11" s="85" t="s">
        <v>380</v>
      </c>
      <c r="D11" s="85" t="s">
        <v>380</v>
      </c>
      <c r="E11" s="85" t="s">
        <v>380</v>
      </c>
      <c r="F11" s="85" t="s">
        <v>380</v>
      </c>
      <c r="G11" s="85" t="s">
        <v>380</v>
      </c>
      <c r="H11" s="27" t="s">
        <v>381</v>
      </c>
      <c r="M11" s="19" t="s">
        <v>382</v>
      </c>
      <c r="N11" s="19" t="s">
        <v>152</v>
      </c>
      <c r="O11" s="19">
        <v>1</v>
      </c>
      <c r="P11" s="19" t="s">
        <v>331</v>
      </c>
    </row>
    <row r="12" spans="1:20" ht="15.75" customHeight="1">
      <c r="H12" s="27" t="s">
        <v>383</v>
      </c>
      <c r="M12" s="19" t="s">
        <v>384</v>
      </c>
      <c r="N12" s="19" t="s">
        <v>152</v>
      </c>
      <c r="O12" s="19">
        <v>1</v>
      </c>
      <c r="P12" s="19" t="s">
        <v>331</v>
      </c>
    </row>
    <row r="13" spans="1:20" ht="16.5" customHeight="1">
      <c r="C13" s="85"/>
      <c r="H13" s="27" t="s">
        <v>385</v>
      </c>
      <c r="M13" s="19" t="s">
        <v>386</v>
      </c>
      <c r="N13" s="19" t="s">
        <v>152</v>
      </c>
      <c r="O13" s="19">
        <v>1</v>
      </c>
      <c r="P13" s="19" t="s">
        <v>331</v>
      </c>
    </row>
    <row r="14" spans="1:20" ht="16.5" customHeight="1">
      <c r="C14" s="85"/>
      <c r="H14" s="27" t="e">
        <f>"\caption{Summary of " &amp;PlatformName &amp;" load combinations and coefficients.}"</f>
        <v>#REF!</v>
      </c>
      <c r="M14" s="19" t="s">
        <v>387</v>
      </c>
      <c r="N14" s="19" t="s">
        <v>152</v>
      </c>
      <c r="O14" s="19">
        <v>1</v>
      </c>
      <c r="P14" s="19" t="s">
        <v>331</v>
      </c>
      <c r="S14" s="28"/>
    </row>
    <row r="15" spans="1:20" ht="16.5" customHeight="1">
      <c r="C15" s="85"/>
      <c r="H15" s="27" t="e">
        <f>"\label{tabl:"&amp;PlatformName&amp;" Load combinations}"</f>
        <v>#REF!</v>
      </c>
      <c r="M15" s="19" t="s">
        <v>388</v>
      </c>
      <c r="N15" s="19" t="s">
        <v>152</v>
      </c>
      <c r="O15" s="19">
        <v>1</v>
      </c>
      <c r="P15" s="19" t="s">
        <v>331</v>
      </c>
    </row>
    <row r="16" spans="1:20" ht="16.5" customHeight="1">
      <c r="C16" s="85"/>
      <c r="H16" s="27" t="s">
        <v>389</v>
      </c>
      <c r="M16" s="19" t="s">
        <v>390</v>
      </c>
      <c r="N16" s="19" t="s">
        <v>152</v>
      </c>
      <c r="O16" s="19">
        <v>1</v>
      </c>
      <c r="P16" s="19" t="s">
        <v>331</v>
      </c>
    </row>
    <row r="17" spans="3:16" ht="16.5" customHeight="1">
      <c r="C17" s="85"/>
      <c r="M17" s="19" t="s">
        <v>391</v>
      </c>
      <c r="N17" s="19" t="s">
        <v>152</v>
      </c>
      <c r="O17" s="19">
        <v>1</v>
      </c>
      <c r="P17" s="19" t="s">
        <v>331</v>
      </c>
    </row>
    <row r="18" spans="3:16" ht="16.5" customHeight="1">
      <c r="C18" s="85"/>
    </row>
    <row r="19" spans="3:16" ht="16.5" customHeight="1">
      <c r="C19" s="85"/>
    </row>
    <row r="20" spans="3:16" ht="16.5" customHeight="1">
      <c r="C20" s="85"/>
    </row>
    <row r="21" spans="3:16" ht="16.5" customHeight="1">
      <c r="C21" s="85"/>
    </row>
    <row r="22" spans="3:16" ht="16.5" customHeight="1">
      <c r="C22" s="85"/>
      <c r="N22" s="28"/>
    </row>
    <row r="23" spans="3:16" ht="16.5" customHeight="1">
      <c r="C23" s="85"/>
    </row>
    <row r="24" spans="3:16" ht="16.5" customHeight="1">
      <c r="C24" s="85"/>
      <c r="N24" s="27"/>
    </row>
    <row r="25" spans="3:16" ht="16.5" customHeight="1">
      <c r="C25" s="85"/>
    </row>
    <row r="26" spans="3:16" ht="16.5" customHeight="1">
      <c r="C26" s="85"/>
    </row>
    <row r="27" spans="3:16" ht="16.5" customHeight="1">
      <c r="C27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1" width="11.5703125" style="27" customWidth="1"/>
    <col min="32" max="16384" width="11.5703125" style="27"/>
  </cols>
  <sheetData>
    <row r="1" spans="1:25">
      <c r="A1" s="30" t="s">
        <v>392</v>
      </c>
      <c r="B1" s="31" t="s">
        <v>393</v>
      </c>
      <c r="C1" s="31" t="s">
        <v>239</v>
      </c>
      <c r="D1" s="32" t="s">
        <v>394</v>
      </c>
      <c r="E1" s="31" t="s">
        <v>395</v>
      </c>
      <c r="F1" s="31" t="s">
        <v>394</v>
      </c>
      <c r="G1" s="31" t="s">
        <v>395</v>
      </c>
      <c r="H1" s="31" t="s">
        <v>394</v>
      </c>
      <c r="I1" s="31" t="s">
        <v>395</v>
      </c>
      <c r="J1" s="31" t="s">
        <v>394</v>
      </c>
      <c r="K1" s="31" t="s">
        <v>395</v>
      </c>
      <c r="L1" s="31" t="s">
        <v>394</v>
      </c>
      <c r="M1" s="31" t="s">
        <v>395</v>
      </c>
      <c r="N1" s="31" t="s">
        <v>394</v>
      </c>
      <c r="O1" s="31" t="s">
        <v>395</v>
      </c>
      <c r="P1" s="31" t="s">
        <v>394</v>
      </c>
      <c r="Q1" s="31" t="s">
        <v>395</v>
      </c>
      <c r="R1" s="31" t="s">
        <v>394</v>
      </c>
      <c r="S1" s="31" t="s">
        <v>395</v>
      </c>
      <c r="T1" s="31" t="s">
        <v>394</v>
      </c>
      <c r="U1" s="31" t="s">
        <v>395</v>
      </c>
      <c r="V1" s="31" t="s">
        <v>394</v>
      </c>
      <c r="W1" s="31" t="s">
        <v>395</v>
      </c>
      <c r="X1" s="60" t="s">
        <v>396</v>
      </c>
      <c r="Y1" s="31" t="s">
        <v>397</v>
      </c>
    </row>
    <row r="2" spans="1:25">
      <c r="A2" s="125">
        <v>1000</v>
      </c>
      <c r="B2" s="126" t="s">
        <v>398</v>
      </c>
      <c r="C2" s="127" t="s">
        <v>241</v>
      </c>
      <c r="D2" s="125">
        <v>1</v>
      </c>
      <c r="E2" s="128">
        <v>1</v>
      </c>
      <c r="F2" s="128">
        <v>3</v>
      </c>
      <c r="G2" s="128">
        <v>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Y2" s="129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27">
        <v>1001</v>
      </c>
      <c r="B3" s="130" t="s">
        <v>399</v>
      </c>
      <c r="C3" s="127" t="s">
        <v>241</v>
      </c>
      <c r="D3" s="127">
        <v>2</v>
      </c>
      <c r="E3" s="128">
        <v>1</v>
      </c>
      <c r="F3" s="128">
        <v>3</v>
      </c>
      <c r="G3" s="128">
        <v>1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Y3" s="129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27">
        <v>2000</v>
      </c>
      <c r="B4" s="130" t="s">
        <v>400</v>
      </c>
      <c r="C4" s="127" t="s">
        <v>241</v>
      </c>
      <c r="D4" s="127">
        <v>2</v>
      </c>
      <c r="E4" s="128">
        <v>1.3</v>
      </c>
      <c r="F4" s="128">
        <v>3</v>
      </c>
      <c r="G4" s="128">
        <v>1.3</v>
      </c>
      <c r="H4" s="128">
        <v>4</v>
      </c>
      <c r="I4" s="128">
        <v>1.3</v>
      </c>
      <c r="J4" s="128">
        <v>5</v>
      </c>
      <c r="K4" s="128">
        <v>1.3</v>
      </c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Y4" s="129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27">
        <v>2001</v>
      </c>
      <c r="B5" s="130" t="s">
        <v>401</v>
      </c>
      <c r="C5" s="127" t="s">
        <v>241</v>
      </c>
      <c r="D5" s="127">
        <v>2</v>
      </c>
      <c r="E5" s="128">
        <v>1.3</v>
      </c>
      <c r="F5" s="128">
        <v>3</v>
      </c>
      <c r="G5" s="128">
        <v>1.3</v>
      </c>
      <c r="H5" s="128">
        <v>4</v>
      </c>
      <c r="I5" s="128">
        <v>1.3</v>
      </c>
      <c r="J5" s="128">
        <v>6</v>
      </c>
      <c r="K5" s="128">
        <v>1.3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Y5" s="129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27">
        <v>2002</v>
      </c>
      <c r="B6" s="130" t="s">
        <v>402</v>
      </c>
      <c r="C6" s="127" t="s">
        <v>241</v>
      </c>
      <c r="D6" s="127">
        <v>2</v>
      </c>
      <c r="E6" s="128">
        <v>1.3</v>
      </c>
      <c r="F6" s="128">
        <v>3</v>
      </c>
      <c r="G6" s="128">
        <v>1.3</v>
      </c>
      <c r="H6" s="128">
        <v>4</v>
      </c>
      <c r="I6" s="128">
        <v>1.3</v>
      </c>
      <c r="J6" s="128">
        <v>7</v>
      </c>
      <c r="K6" s="128">
        <v>1.3</v>
      </c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Y6" s="129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27">
        <v>2100</v>
      </c>
      <c r="B7" s="130" t="s">
        <v>403</v>
      </c>
      <c r="C7" s="127" t="s">
        <v>241</v>
      </c>
      <c r="D7" s="127">
        <v>1</v>
      </c>
      <c r="E7" s="128">
        <v>1</v>
      </c>
      <c r="F7" s="128">
        <v>3</v>
      </c>
      <c r="G7" s="128">
        <v>1</v>
      </c>
      <c r="H7" s="128">
        <v>4</v>
      </c>
      <c r="I7" s="128">
        <v>1</v>
      </c>
      <c r="J7" s="128">
        <v>8</v>
      </c>
      <c r="K7" s="128">
        <v>1.3</v>
      </c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Y7" s="129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27">
        <v>2101</v>
      </c>
      <c r="B8" s="130" t="s">
        <v>404</v>
      </c>
      <c r="C8" s="127" t="s">
        <v>241</v>
      </c>
      <c r="D8" s="127">
        <v>1</v>
      </c>
      <c r="E8" s="128">
        <v>1</v>
      </c>
      <c r="F8" s="128">
        <v>3</v>
      </c>
      <c r="G8" s="128">
        <v>1</v>
      </c>
      <c r="H8" s="128">
        <v>4</v>
      </c>
      <c r="I8" s="128">
        <v>1</v>
      </c>
      <c r="J8" s="128">
        <v>9</v>
      </c>
      <c r="K8" s="128">
        <v>1.3</v>
      </c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Y8" s="129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27">
        <v>2102</v>
      </c>
      <c r="B9" s="130" t="s">
        <v>405</v>
      </c>
      <c r="C9" s="127" t="s">
        <v>241</v>
      </c>
      <c r="D9" s="127">
        <v>1</v>
      </c>
      <c r="E9" s="128">
        <v>1</v>
      </c>
      <c r="F9" s="128">
        <v>3</v>
      </c>
      <c r="G9" s="128">
        <v>1</v>
      </c>
      <c r="H9" s="128">
        <v>4</v>
      </c>
      <c r="I9" s="128">
        <v>1</v>
      </c>
      <c r="J9" s="128">
        <v>10</v>
      </c>
      <c r="K9" s="128">
        <v>1.3</v>
      </c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Y9" s="129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27">
        <v>2103</v>
      </c>
      <c r="B10" s="130" t="s">
        <v>406</v>
      </c>
      <c r="C10" s="127" t="s">
        <v>241</v>
      </c>
      <c r="D10" s="127">
        <v>1</v>
      </c>
      <c r="E10" s="128">
        <v>1</v>
      </c>
      <c r="F10" s="128">
        <v>3</v>
      </c>
      <c r="G10" s="128">
        <v>1</v>
      </c>
      <c r="H10" s="128">
        <v>4</v>
      </c>
      <c r="I10" s="128">
        <v>1</v>
      </c>
      <c r="J10" s="128">
        <v>11</v>
      </c>
      <c r="K10" s="128">
        <v>1.3</v>
      </c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Y10" s="129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27">
        <v>2104</v>
      </c>
      <c r="B11" s="130" t="s">
        <v>407</v>
      </c>
      <c r="C11" s="127" t="s">
        <v>241</v>
      </c>
      <c r="D11" s="127">
        <v>1</v>
      </c>
      <c r="E11" s="128">
        <v>1</v>
      </c>
      <c r="F11" s="128">
        <v>3</v>
      </c>
      <c r="G11" s="128">
        <v>1</v>
      </c>
      <c r="H11" s="128">
        <v>4</v>
      </c>
      <c r="I11" s="128">
        <v>1</v>
      </c>
      <c r="J11" s="128">
        <v>12</v>
      </c>
      <c r="K11" s="128">
        <v>1.3</v>
      </c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Y11" s="129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27">
        <v>2105</v>
      </c>
      <c r="B12" s="130" t="s">
        <v>408</v>
      </c>
      <c r="C12" s="127" t="s">
        <v>241</v>
      </c>
      <c r="D12" s="127">
        <v>1</v>
      </c>
      <c r="E12" s="128">
        <v>1</v>
      </c>
      <c r="F12" s="128">
        <v>3</v>
      </c>
      <c r="G12" s="128">
        <v>1</v>
      </c>
      <c r="H12" s="128">
        <v>4</v>
      </c>
      <c r="I12" s="128">
        <v>1</v>
      </c>
      <c r="J12" s="128">
        <v>13</v>
      </c>
      <c r="K12" s="128">
        <v>1</v>
      </c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Y12" s="129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27">
        <v>2106</v>
      </c>
      <c r="B13" s="130" t="s">
        <v>409</v>
      </c>
      <c r="C13" s="127" t="s">
        <v>241</v>
      </c>
      <c r="D13" s="127">
        <v>1</v>
      </c>
      <c r="E13" s="128">
        <v>1</v>
      </c>
      <c r="F13" s="128">
        <v>3</v>
      </c>
      <c r="G13" s="128">
        <v>1</v>
      </c>
      <c r="H13" s="128">
        <v>4</v>
      </c>
      <c r="I13" s="128">
        <v>1</v>
      </c>
      <c r="J13" s="128">
        <v>14</v>
      </c>
      <c r="K13" s="128">
        <v>1</v>
      </c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Y13" s="129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27">
        <v>2107</v>
      </c>
      <c r="B14" s="130" t="s">
        <v>410</v>
      </c>
      <c r="C14" s="127" t="s">
        <v>241</v>
      </c>
      <c r="D14" s="127">
        <v>1</v>
      </c>
      <c r="E14" s="128">
        <v>1</v>
      </c>
      <c r="F14" s="128">
        <v>3</v>
      </c>
      <c r="G14" s="128">
        <v>1</v>
      </c>
      <c r="H14" s="128">
        <v>4</v>
      </c>
      <c r="I14" s="128">
        <v>1</v>
      </c>
      <c r="J14" s="128">
        <v>15</v>
      </c>
      <c r="K14" s="128">
        <v>1</v>
      </c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Y14" s="129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27">
        <v>2108</v>
      </c>
      <c r="B15" s="130" t="s">
        <v>411</v>
      </c>
      <c r="C15" s="127" t="s">
        <v>241</v>
      </c>
      <c r="D15" s="127">
        <v>1</v>
      </c>
      <c r="E15" s="128">
        <v>1</v>
      </c>
      <c r="F15" s="128">
        <v>3</v>
      </c>
      <c r="G15" s="128">
        <v>1</v>
      </c>
      <c r="H15" s="128">
        <v>4</v>
      </c>
      <c r="I15" s="128">
        <v>1</v>
      </c>
      <c r="J15" s="128">
        <v>16</v>
      </c>
      <c r="K15" s="128">
        <v>1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Y15" s="129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27">
        <v>2109</v>
      </c>
      <c r="B16" s="130" t="s">
        <v>412</v>
      </c>
      <c r="C16" s="127" t="s">
        <v>241</v>
      </c>
      <c r="D16" s="127">
        <v>1</v>
      </c>
      <c r="E16" s="128">
        <v>1</v>
      </c>
      <c r="F16" s="128">
        <v>3</v>
      </c>
      <c r="G16" s="128">
        <v>1</v>
      </c>
      <c r="H16" s="128">
        <v>4</v>
      </c>
      <c r="I16" s="128">
        <v>1</v>
      </c>
      <c r="J16" s="128">
        <v>17</v>
      </c>
      <c r="K16" s="128">
        <v>1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Y16" s="129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27">
        <v>3001</v>
      </c>
      <c r="B17" s="130" t="s">
        <v>413</v>
      </c>
      <c r="C17" s="127" t="s">
        <v>243</v>
      </c>
      <c r="D17" s="127">
        <v>1</v>
      </c>
      <c r="E17" s="128">
        <v>1</v>
      </c>
      <c r="F17" s="128">
        <v>3</v>
      </c>
      <c r="G17" s="128">
        <v>1</v>
      </c>
      <c r="H17" s="128">
        <v>4</v>
      </c>
      <c r="I17" s="128">
        <v>1</v>
      </c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Y17" s="129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27">
        <v>3002</v>
      </c>
      <c r="B18" s="130" t="s">
        <v>414</v>
      </c>
      <c r="C18" s="127" t="s">
        <v>243</v>
      </c>
      <c r="D18" s="127">
        <v>2</v>
      </c>
      <c r="E18" s="128">
        <v>1</v>
      </c>
      <c r="F18" s="128">
        <v>3</v>
      </c>
      <c r="G18" s="128">
        <v>1</v>
      </c>
      <c r="H18" s="128">
        <v>4</v>
      </c>
      <c r="I18" s="128">
        <v>1</v>
      </c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Y18" s="129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27">
        <v>3004</v>
      </c>
      <c r="B19" s="130" t="s">
        <v>415</v>
      </c>
      <c r="C19" s="127" t="s">
        <v>243</v>
      </c>
      <c r="D19" s="127">
        <v>2</v>
      </c>
      <c r="E19" s="128">
        <v>1</v>
      </c>
      <c r="F19" s="128">
        <v>3</v>
      </c>
      <c r="G19" s="128">
        <v>1</v>
      </c>
      <c r="H19" s="128">
        <v>4</v>
      </c>
      <c r="I19" s="128">
        <v>1</v>
      </c>
      <c r="J19" s="128">
        <v>5</v>
      </c>
      <c r="K19" s="128">
        <v>0.8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Y19" s="129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27">
        <v>3005</v>
      </c>
      <c r="B20" s="130" t="s">
        <v>416</v>
      </c>
      <c r="C20" s="127" t="s">
        <v>243</v>
      </c>
      <c r="D20" s="127">
        <v>2</v>
      </c>
      <c r="E20" s="128">
        <v>1</v>
      </c>
      <c r="F20" s="128">
        <v>3</v>
      </c>
      <c r="G20" s="128">
        <v>1</v>
      </c>
      <c r="H20" s="128">
        <v>4</v>
      </c>
      <c r="I20" s="128">
        <v>1</v>
      </c>
      <c r="J20" s="128">
        <v>6</v>
      </c>
      <c r="K20" s="128">
        <v>0.8</v>
      </c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Y20" s="129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27">
        <v>3006</v>
      </c>
      <c r="B21" s="130" t="s">
        <v>417</v>
      </c>
      <c r="C21" s="127" t="s">
        <v>243</v>
      </c>
      <c r="D21" s="127">
        <v>2</v>
      </c>
      <c r="E21" s="128">
        <v>1</v>
      </c>
      <c r="F21" s="128">
        <v>3</v>
      </c>
      <c r="G21" s="128">
        <v>1</v>
      </c>
      <c r="H21" s="128">
        <v>4</v>
      </c>
      <c r="I21" s="128">
        <v>1</v>
      </c>
      <c r="J21" s="128">
        <v>7</v>
      </c>
      <c r="K21" s="128">
        <v>0.8</v>
      </c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Y21" s="129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27"/>
      <c r="B22" s="130"/>
      <c r="C22" s="127"/>
      <c r="D22" s="12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Y2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27"/>
      <c r="B23" s="130"/>
      <c r="C23" s="127"/>
      <c r="D23" s="127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Y2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27"/>
      <c r="B24" s="130"/>
      <c r="C24" s="127"/>
      <c r="D24" s="127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Y24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27"/>
      <c r="B25" s="130"/>
      <c r="C25" s="127"/>
      <c r="D25" s="127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Y25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27"/>
      <c r="B26" s="130"/>
      <c r="C26" s="127"/>
      <c r="D26" s="127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Y26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27"/>
      <c r="B27" s="130"/>
      <c r="C27" s="127"/>
      <c r="D27" s="127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Y27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27"/>
      <c r="B28" s="130"/>
      <c r="C28" s="127"/>
      <c r="D28" s="127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Y28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27"/>
      <c r="B29" s="130"/>
      <c r="C29" s="127"/>
      <c r="D29" s="12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Y29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27"/>
      <c r="B30" s="130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Y30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27"/>
      <c r="B31" s="130"/>
      <c r="C31" s="127"/>
      <c r="D31" s="127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Y31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27"/>
      <c r="B32" s="130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Y32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27"/>
      <c r="B33" s="130"/>
      <c r="C33" s="127"/>
      <c r="D33" s="127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Y33" s="129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27"/>
      <c r="B34" s="130"/>
      <c r="C34" s="127"/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Y34" s="129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27"/>
      <c r="B35" s="130"/>
      <c r="C35" s="127"/>
      <c r="D35" s="127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Y3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27"/>
      <c r="B36" s="130"/>
      <c r="C36" s="127"/>
      <c r="D36" s="127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Y3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27"/>
      <c r="B37" s="130"/>
      <c r="C37" s="127"/>
      <c r="D37" s="127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Y3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27"/>
      <c r="B38" s="130"/>
      <c r="C38" s="127"/>
      <c r="D38" s="127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Y3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27"/>
      <c r="B39" s="130"/>
      <c r="C39" s="127"/>
      <c r="D39" s="127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Y3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27"/>
      <c r="B40" s="130"/>
      <c r="C40" s="127"/>
      <c r="D40" s="127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Y4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27"/>
      <c r="B41" s="130"/>
      <c r="C41" s="127"/>
      <c r="D41" s="127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Y4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27"/>
      <c r="B42" s="130"/>
      <c r="C42" s="127"/>
      <c r="D42" s="127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Y4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27"/>
      <c r="B43" s="130"/>
      <c r="C43" s="127"/>
      <c r="D43" s="127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Y4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27"/>
      <c r="B44" s="130"/>
      <c r="C44" s="127"/>
      <c r="D44" s="127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Y4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27"/>
      <c r="B45" s="130"/>
      <c r="C45" s="127"/>
      <c r="D45" s="127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Y4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27"/>
      <c r="B46" s="130"/>
      <c r="C46" s="127"/>
      <c r="D46" s="127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Y4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27"/>
      <c r="B47" s="130"/>
      <c r="C47" s="127"/>
      <c r="D47" s="127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Y4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27"/>
      <c r="B48" s="130"/>
      <c r="C48" s="127"/>
      <c r="D48" s="127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Y4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27"/>
      <c r="B49" s="130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Y4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27"/>
      <c r="B50" s="130"/>
      <c r="C50" s="127"/>
      <c r="D50" s="127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Y5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27"/>
      <c r="B51" s="130"/>
      <c r="C51" s="127"/>
      <c r="D51" s="127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Y5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27"/>
      <c r="B52" s="130"/>
      <c r="C52" s="127"/>
      <c r="D52" s="127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Y5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27"/>
      <c r="B53" s="130"/>
      <c r="C53" s="127"/>
      <c r="D53" s="127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Y5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27"/>
      <c r="B54" s="130"/>
      <c r="C54" s="127"/>
      <c r="D54" s="127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Y5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27"/>
      <c r="B55" s="130"/>
      <c r="C55" s="127"/>
      <c r="D55" s="127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Y5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27"/>
      <c r="B56" s="130"/>
      <c r="C56" s="127"/>
      <c r="D56" s="127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Y56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27"/>
      <c r="B57" s="130"/>
      <c r="C57" s="127"/>
      <c r="D57" s="127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Y57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27"/>
      <c r="B58" s="130"/>
      <c r="C58" s="127"/>
      <c r="D58" s="127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Y58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27"/>
      <c r="B59" s="130"/>
      <c r="C59" s="127"/>
      <c r="D59" s="127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Y59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27"/>
      <c r="B60" s="130"/>
      <c r="C60" s="127"/>
      <c r="D60" s="127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Y60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27"/>
      <c r="B61" s="130"/>
      <c r="C61" s="127"/>
      <c r="D61" s="127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Y61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27"/>
      <c r="B62" s="130"/>
      <c r="C62" s="127"/>
      <c r="D62" s="127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Y62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27"/>
      <c r="B63" s="130"/>
      <c r="C63" s="127"/>
      <c r="D63" s="127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Y63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27"/>
      <c r="B64" s="130"/>
      <c r="C64" s="127"/>
      <c r="D64" s="127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Y64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27"/>
      <c r="B65" s="130"/>
      <c r="C65" s="127"/>
      <c r="D65" s="127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Y65" s="129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27"/>
      <c r="B66" s="130"/>
      <c r="C66" s="127"/>
      <c r="D66" s="127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Y66" s="129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27"/>
      <c r="B67" s="130"/>
      <c r="C67" s="127"/>
      <c r="D67" s="127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Y6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27"/>
      <c r="B68" s="130"/>
      <c r="C68" s="127"/>
      <c r="D68" s="127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Y6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27"/>
      <c r="B69" s="130"/>
      <c r="C69" s="127"/>
      <c r="D69" s="127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Y6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27"/>
      <c r="B70" s="130"/>
      <c r="C70" s="127"/>
      <c r="D70" s="127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Y7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27"/>
      <c r="B71" s="130"/>
      <c r="C71" s="127"/>
      <c r="D71" s="127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Y7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27"/>
      <c r="B72" s="130"/>
      <c r="C72" s="131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Y7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27"/>
      <c r="B73" s="130"/>
      <c r="C73" s="132"/>
      <c r="D73" s="133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Y7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27"/>
      <c r="B74" s="130"/>
      <c r="C74" s="132"/>
      <c r="D74" s="133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Y7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27"/>
      <c r="B75" s="130"/>
      <c r="C75" s="132"/>
      <c r="D75" s="133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Y7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27"/>
      <c r="B76" s="130"/>
      <c r="C76" s="132"/>
      <c r="D76" s="133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Y7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27"/>
      <c r="B77" s="130"/>
      <c r="C77" s="132"/>
      <c r="D77" s="133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Y7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27"/>
      <c r="B78" s="130"/>
      <c r="C78" s="132"/>
      <c r="D78" s="133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Y7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27"/>
      <c r="B79" s="130"/>
      <c r="C79" s="132"/>
      <c r="D79" s="133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Y7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3"/>
      <c r="B80" s="134"/>
      <c r="C80" s="128"/>
      <c r="D80" s="133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Y8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3"/>
      <c r="B81" s="134"/>
      <c r="C81" s="128"/>
      <c r="D81" s="133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Y8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3"/>
      <c r="B82" s="134"/>
      <c r="C82" s="128"/>
      <c r="D82" s="133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Y8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3"/>
      <c r="B83" s="134"/>
      <c r="C83" s="128"/>
      <c r="D83" s="133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Y8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4"/>
      <c r="C84" s="128"/>
      <c r="D84" s="133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Y8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4"/>
      <c r="C85" s="128"/>
      <c r="D85" s="133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Y8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4"/>
      <c r="C86" s="128"/>
      <c r="D86" s="133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Y8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4"/>
      <c r="C87" s="128"/>
      <c r="D87" s="133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Y8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4"/>
      <c r="C88" s="128"/>
      <c r="D88" s="133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Y88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4"/>
      <c r="C89" s="128"/>
      <c r="D89" s="133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Y89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4"/>
      <c r="C90" s="128"/>
      <c r="D90" s="133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Y90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4"/>
      <c r="C91" s="128"/>
      <c r="D91" s="133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Y91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4"/>
      <c r="C92" s="128"/>
      <c r="D92" s="133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Y92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4"/>
      <c r="C93" s="128"/>
      <c r="D93" s="133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Y93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4"/>
      <c r="C94" s="128"/>
      <c r="D94" s="133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Y94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4"/>
      <c r="C95" s="128"/>
      <c r="D95" s="133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Y95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4"/>
      <c r="C96" s="128"/>
      <c r="D96" s="133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Y96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4"/>
      <c r="C97" s="128"/>
      <c r="D97" s="133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Y97" s="129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4"/>
      <c r="C98" s="128"/>
      <c r="D98" s="133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Y98" s="129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4"/>
      <c r="C99" s="128"/>
      <c r="D99" s="133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Y9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4"/>
      <c r="C100" s="128"/>
      <c r="D100" s="133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Y10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4"/>
      <c r="C101" s="128"/>
      <c r="D101" s="133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Y10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4"/>
      <c r="C102" s="128"/>
      <c r="D102" s="133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Y10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4"/>
      <c r="C103" s="128"/>
      <c r="D103" s="133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Y10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4"/>
      <c r="C104" s="128"/>
      <c r="D104" s="133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Y10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4"/>
      <c r="C105" s="128"/>
      <c r="D105" s="133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Y10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4"/>
      <c r="C106" s="128"/>
      <c r="D106" s="133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Y10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4"/>
      <c r="C107" s="128"/>
      <c r="D107" s="133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Y10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4"/>
      <c r="C108" s="128"/>
      <c r="D108" s="133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Y10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4"/>
      <c r="C109" s="128"/>
      <c r="D109" s="133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Y10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4"/>
      <c r="C110" s="128"/>
      <c r="D110" s="133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Y11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4"/>
      <c r="C111" s="128"/>
      <c r="D111" s="133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Y11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4"/>
      <c r="C112" s="128"/>
      <c r="D112" s="133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Y11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4"/>
      <c r="C113" s="128"/>
      <c r="D113" s="133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Y11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4"/>
      <c r="C114" s="128"/>
      <c r="D114" s="133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Y11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4"/>
      <c r="C115" s="128"/>
      <c r="D115" s="133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Y11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4"/>
      <c r="C116" s="128"/>
      <c r="D116" s="133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Y11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4"/>
      <c r="C117" s="128"/>
      <c r="D117" s="133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Y11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4"/>
      <c r="C118" s="128"/>
      <c r="D118" s="133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Y11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4"/>
      <c r="C119" s="128"/>
      <c r="D119" s="133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Y11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4"/>
      <c r="C120" s="128"/>
      <c r="D120" s="133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Y120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4"/>
      <c r="C121" s="128"/>
      <c r="D121" s="133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Y121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4"/>
      <c r="C122" s="128"/>
      <c r="D122" s="133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Y122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4"/>
      <c r="C123" s="128"/>
      <c r="D123" s="133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Y123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4"/>
      <c r="C124" s="128"/>
      <c r="D124" s="133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Y124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4"/>
      <c r="C125" s="128"/>
      <c r="D125" s="133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Y125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4"/>
      <c r="C126" s="128"/>
      <c r="D126" s="133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Y126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4"/>
      <c r="C127" s="128"/>
      <c r="D127" s="133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Y127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4"/>
      <c r="C128" s="128"/>
      <c r="D128" s="133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Y128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4"/>
      <c r="C129" s="128"/>
      <c r="D129" s="133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Y129" s="129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4"/>
      <c r="C130" s="128"/>
      <c r="D130" s="133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Y130" s="129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4"/>
      <c r="C131" s="128"/>
      <c r="D131" s="133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Y13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4"/>
      <c r="C132" s="128"/>
      <c r="D132" s="133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Y13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4"/>
      <c r="C133" s="128"/>
      <c r="D133" s="133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Y13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4"/>
      <c r="C134" s="128"/>
      <c r="D134" s="133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Y13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4"/>
      <c r="C135" s="128"/>
      <c r="D135" s="133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Y13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4"/>
      <c r="C136" s="128"/>
      <c r="D136" s="133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Y13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4"/>
      <c r="C137" s="128"/>
      <c r="D137" s="133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Y13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4"/>
      <c r="C138" s="128"/>
      <c r="D138" s="133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Y13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4"/>
      <c r="C139" s="128"/>
      <c r="D139" s="133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Y139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4"/>
      <c r="C140" s="128"/>
      <c r="D140" s="133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Y140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4"/>
      <c r="C141" s="128"/>
      <c r="D141" s="133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Y141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4"/>
      <c r="C142" s="128"/>
      <c r="D142" s="133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Y142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4"/>
      <c r="C143" s="128"/>
      <c r="D143" s="133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Y143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4"/>
      <c r="C144" s="128"/>
      <c r="D144" s="133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Y144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4"/>
      <c r="C145" s="128"/>
      <c r="D145" s="133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Y145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4"/>
      <c r="C146" s="128"/>
      <c r="D146" s="133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Y146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4"/>
      <c r="C147" s="128"/>
      <c r="D147" s="133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Y147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4"/>
      <c r="C148" s="128"/>
      <c r="D148" s="133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Y148" s="129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case definition</vt:lpstr>
      <vt:lpstr>Load definition</vt:lpstr>
      <vt:lpstr>Load combination</vt:lpstr>
      <vt:lpstr>Screen capture</vt:lpstr>
      <vt:lpstr>LaTeX code</vt:lpstr>
      <vt:lpstr>LaTeX load combs apndx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Woliński</dc:creator>
  <cp:keywords/>
  <dc:description/>
  <cp:lastModifiedBy>Marcin Woliński</cp:lastModifiedBy>
  <cp:revision/>
  <dcterms:created xsi:type="dcterms:W3CDTF">2012-02-13T12:43:12Z</dcterms:created>
  <dcterms:modified xsi:type="dcterms:W3CDTF">2024-08-26T10:14:05Z</dcterms:modified>
  <cp:category/>
  <cp:contentStatus/>
</cp:coreProperties>
</file>