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28800" windowHeight="12345" tabRatio="856" activeTab="8"/>
  </bookViews>
  <sheets>
    <sheet name="Intake" sheetId="2" r:id="rId1"/>
    <sheet name="PVC Curb 20 00 EP" sheetId="10" r:id="rId2"/>
    <sheet name="PVC Curb 20 00 EP-S" sheetId="12" r:id="rId3"/>
    <sheet name="20 00 EP+iWindow" sheetId="9" r:id="rId4"/>
    <sheet name="Glass iWindow" sheetId="14" r:id="rId5"/>
    <sheet name="PVC Curb 16 20 EP" sheetId="3" r:id="rId6"/>
    <sheet name="PVC Curb 30 20" sheetId="13" r:id="rId7"/>
    <sheet name="PVC curb16 20 EP + hybrid iDome" sheetId="8" r:id="rId8"/>
    <sheet name="PVC curb 16 20 EP + SW Dome" sheetId="15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9" i="15" l="1"/>
  <c r="AA220" i="15"/>
  <c r="AA221" i="15"/>
  <c r="AA222" i="15"/>
  <c r="AA223" i="15"/>
  <c r="AA224" i="15"/>
  <c r="AA225" i="15"/>
  <c r="AA226" i="15"/>
  <c r="AA227" i="15"/>
  <c r="AA228" i="15"/>
  <c r="AA229" i="15"/>
  <c r="AA230" i="15"/>
  <c r="AA231" i="15"/>
  <c r="AA232" i="15"/>
  <c r="AA233" i="15"/>
  <c r="AA234" i="15"/>
  <c r="AA235" i="15"/>
  <c r="AA236" i="15"/>
  <c r="AA237" i="15"/>
  <c r="AA238" i="15"/>
  <c r="AA239" i="15"/>
  <c r="AA240" i="15"/>
  <c r="AA241" i="15"/>
  <c r="AA242" i="15"/>
  <c r="AA243" i="15"/>
  <c r="AA244" i="15"/>
  <c r="AA245" i="15"/>
  <c r="AA246" i="15"/>
  <c r="AA247" i="15"/>
  <c r="AA248" i="15"/>
  <c r="AA249" i="15"/>
  <c r="AA250" i="15"/>
  <c r="AA251" i="15"/>
  <c r="AA252" i="15"/>
  <c r="AA253" i="15"/>
  <c r="AA254" i="15"/>
  <c r="AA255" i="15"/>
  <c r="AA256" i="15"/>
  <c r="AA257" i="15"/>
  <c r="AA258" i="15"/>
  <c r="AA259" i="15"/>
  <c r="AA260" i="15"/>
  <c r="AA261" i="15"/>
  <c r="AA262" i="15"/>
  <c r="AA263" i="15"/>
  <c r="AA264" i="15"/>
  <c r="AA265" i="15"/>
  <c r="AA266" i="15"/>
  <c r="AA267" i="15"/>
  <c r="AA268" i="15"/>
  <c r="AA269" i="15"/>
  <c r="AA270" i="15"/>
  <c r="AA271" i="15"/>
  <c r="AA272" i="15"/>
  <c r="AA273" i="15"/>
  <c r="AA274" i="15"/>
  <c r="AA275" i="15"/>
  <c r="AA276" i="15"/>
  <c r="AA277" i="15"/>
  <c r="AA278" i="15"/>
  <c r="AA279" i="15"/>
  <c r="AA280" i="15"/>
  <c r="AA281" i="15"/>
  <c r="AA282" i="15"/>
  <c r="AA283" i="15"/>
  <c r="AA284" i="15"/>
  <c r="AA285" i="15"/>
  <c r="AA286" i="15"/>
  <c r="AA287" i="15"/>
  <c r="AA288" i="15"/>
  <c r="AA289" i="15"/>
  <c r="AA290" i="15"/>
  <c r="AA291" i="15"/>
  <c r="AA292" i="15"/>
  <c r="AA293" i="15"/>
  <c r="AA294" i="15"/>
  <c r="AA295" i="15"/>
  <c r="AA296" i="15"/>
  <c r="AA297" i="15"/>
  <c r="AA298" i="15"/>
  <c r="AA299" i="15"/>
  <c r="AA300" i="15"/>
  <c r="AA301" i="15"/>
  <c r="AA302" i="15"/>
  <c r="AA303" i="15"/>
  <c r="AA304" i="15"/>
  <c r="AA305" i="15"/>
  <c r="AA306" i="15"/>
  <c r="AA307" i="15"/>
  <c r="AA308" i="15"/>
  <c r="AA309" i="15"/>
  <c r="AA310" i="15"/>
  <c r="AA311" i="15"/>
  <c r="AA312" i="15"/>
  <c r="AA313" i="15"/>
  <c r="AA314" i="15"/>
  <c r="AA315" i="15"/>
  <c r="AA316" i="15"/>
  <c r="AA317" i="15"/>
  <c r="AA318" i="15"/>
  <c r="AA319" i="15"/>
  <c r="AA320" i="15"/>
  <c r="AA218" i="15"/>
  <c r="AA114" i="15"/>
  <c r="AA115" i="15"/>
  <c r="AA116" i="15"/>
  <c r="AA117" i="15"/>
  <c r="AA118" i="15"/>
  <c r="AA119" i="15"/>
  <c r="AA120" i="15"/>
  <c r="AA121" i="15"/>
  <c r="AA122" i="15"/>
  <c r="AA123" i="15"/>
  <c r="AA124" i="15"/>
  <c r="AA125" i="15"/>
  <c r="AA126" i="15"/>
  <c r="AA127" i="15"/>
  <c r="AA128" i="15"/>
  <c r="AA129" i="15"/>
  <c r="AA130" i="15"/>
  <c r="AA131" i="15"/>
  <c r="AA132" i="15"/>
  <c r="AA133" i="15"/>
  <c r="AA134" i="15"/>
  <c r="AA135" i="15"/>
  <c r="AA136" i="15"/>
  <c r="AA137" i="15"/>
  <c r="AA138" i="15"/>
  <c r="AA139" i="15"/>
  <c r="AA140" i="15"/>
  <c r="AA141" i="15"/>
  <c r="AA142" i="15"/>
  <c r="AA143" i="15"/>
  <c r="AA144" i="15"/>
  <c r="AA145" i="15"/>
  <c r="AA146" i="15"/>
  <c r="AA147" i="15"/>
  <c r="AA148" i="15"/>
  <c r="AA149" i="15"/>
  <c r="AA150" i="15"/>
  <c r="AA151" i="15"/>
  <c r="AA152" i="15"/>
  <c r="AA153" i="15"/>
  <c r="AA154" i="15"/>
  <c r="AA155" i="15"/>
  <c r="AA156" i="15"/>
  <c r="AA157" i="15"/>
  <c r="AA158" i="15"/>
  <c r="AA159" i="15"/>
  <c r="AA160" i="15"/>
  <c r="AA161" i="15"/>
  <c r="AA162" i="15"/>
  <c r="AA163" i="15"/>
  <c r="AA164" i="15"/>
  <c r="AA165" i="15"/>
  <c r="AA166" i="15"/>
  <c r="AA167" i="15"/>
  <c r="AA168" i="15"/>
  <c r="AA169" i="15"/>
  <c r="AA170" i="15"/>
  <c r="AA171" i="15"/>
  <c r="AA172" i="15"/>
  <c r="AA173" i="15"/>
  <c r="AA174" i="15"/>
  <c r="AA175" i="15"/>
  <c r="AA176" i="15"/>
  <c r="AA177" i="15"/>
  <c r="AA178" i="15"/>
  <c r="AA179" i="15"/>
  <c r="AA180" i="15"/>
  <c r="AA181" i="15"/>
  <c r="AA182" i="15"/>
  <c r="AA183" i="15"/>
  <c r="AA184" i="15"/>
  <c r="AA185" i="15"/>
  <c r="AA186" i="15"/>
  <c r="AA187" i="15"/>
  <c r="AA188" i="15"/>
  <c r="AA189" i="15"/>
  <c r="AA190" i="15"/>
  <c r="AA191" i="15"/>
  <c r="AA192" i="15"/>
  <c r="AA193" i="15"/>
  <c r="AA194" i="15"/>
  <c r="AA195" i="15"/>
  <c r="AA196" i="15"/>
  <c r="AA197" i="15"/>
  <c r="AA198" i="15"/>
  <c r="AA199" i="15"/>
  <c r="AA200" i="15"/>
  <c r="AA201" i="15"/>
  <c r="AA202" i="15"/>
  <c r="AA203" i="15"/>
  <c r="AA204" i="15"/>
  <c r="AA205" i="15"/>
  <c r="AA206" i="15"/>
  <c r="AA207" i="15"/>
  <c r="AA208" i="15"/>
  <c r="AA209" i="15"/>
  <c r="AA210" i="15"/>
  <c r="AA211" i="15"/>
  <c r="AA212" i="15"/>
  <c r="AA213" i="15"/>
  <c r="AA214" i="15"/>
  <c r="AA215" i="15"/>
  <c r="AA113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67" i="15"/>
  <c r="AA68" i="15"/>
  <c r="AA69" i="15"/>
  <c r="AA70" i="15"/>
  <c r="AA71" i="15"/>
  <c r="AA72" i="15"/>
  <c r="AA73" i="15"/>
  <c r="AA74" i="15"/>
  <c r="AA75" i="15"/>
  <c r="AA76" i="15"/>
  <c r="AA77" i="15"/>
  <c r="AA78" i="15"/>
  <c r="AA79" i="15"/>
  <c r="AA80" i="15"/>
  <c r="AA81" i="15"/>
  <c r="AA82" i="15"/>
  <c r="AA83" i="15"/>
  <c r="AA84" i="15"/>
  <c r="AA85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A110" i="15"/>
  <c r="AA9" i="15"/>
  <c r="AA8" i="15"/>
  <c r="L8" i="15"/>
  <c r="L104" i="15"/>
  <c r="L107" i="15"/>
  <c r="F320" i="15"/>
  <c r="J320" i="15" s="1"/>
  <c r="E320" i="15"/>
  <c r="L320" i="15" s="1"/>
  <c r="F319" i="15"/>
  <c r="E319" i="15"/>
  <c r="L319" i="15" s="1"/>
  <c r="F318" i="15"/>
  <c r="J318" i="15" s="1"/>
  <c r="E318" i="15"/>
  <c r="L318" i="15" s="1"/>
  <c r="F317" i="15"/>
  <c r="J317" i="15" s="1"/>
  <c r="E317" i="15"/>
  <c r="L317" i="15" s="1"/>
  <c r="F316" i="15"/>
  <c r="J316" i="15" s="1"/>
  <c r="E316" i="15"/>
  <c r="L316" i="15" s="1"/>
  <c r="F315" i="15"/>
  <c r="J315" i="15" s="1"/>
  <c r="E315" i="15"/>
  <c r="L315" i="15" s="1"/>
  <c r="F314" i="15"/>
  <c r="J314" i="15" s="1"/>
  <c r="E314" i="15"/>
  <c r="F313" i="15"/>
  <c r="E313" i="15"/>
  <c r="L313" i="15" s="1"/>
  <c r="F312" i="15"/>
  <c r="J312" i="15" s="1"/>
  <c r="E312" i="15"/>
  <c r="F311" i="15"/>
  <c r="J311" i="15" s="1"/>
  <c r="E311" i="15"/>
  <c r="L311" i="15" s="1"/>
  <c r="F310" i="15"/>
  <c r="J310" i="15" s="1"/>
  <c r="E310" i="15"/>
  <c r="F309" i="15"/>
  <c r="J309" i="15" s="1"/>
  <c r="E309" i="15"/>
  <c r="L309" i="15" s="1"/>
  <c r="F308" i="15"/>
  <c r="J308" i="15" s="1"/>
  <c r="E308" i="15"/>
  <c r="L308" i="15" s="1"/>
  <c r="F307" i="15"/>
  <c r="J307" i="15" s="1"/>
  <c r="E307" i="15"/>
  <c r="L307" i="15" s="1"/>
  <c r="F306" i="15"/>
  <c r="J306" i="15" s="1"/>
  <c r="E306" i="15"/>
  <c r="L306" i="15" s="1"/>
  <c r="F305" i="15"/>
  <c r="J305" i="15" s="1"/>
  <c r="E305" i="15"/>
  <c r="L305" i="15" s="1"/>
  <c r="F304" i="15"/>
  <c r="J304" i="15" s="1"/>
  <c r="E304" i="15"/>
  <c r="L304" i="15" s="1"/>
  <c r="F303" i="15"/>
  <c r="E303" i="15"/>
  <c r="L303" i="15" s="1"/>
  <c r="F302" i="15"/>
  <c r="J302" i="15" s="1"/>
  <c r="E302" i="15"/>
  <c r="L302" i="15" s="1"/>
  <c r="F301" i="15"/>
  <c r="J301" i="15" s="1"/>
  <c r="E301" i="15"/>
  <c r="L301" i="15" s="1"/>
  <c r="F300" i="15"/>
  <c r="J300" i="15" s="1"/>
  <c r="E300" i="15"/>
  <c r="L300" i="15" s="1"/>
  <c r="F299" i="15"/>
  <c r="J299" i="15" s="1"/>
  <c r="E299" i="15"/>
  <c r="L299" i="15" s="1"/>
  <c r="F298" i="15"/>
  <c r="J298" i="15" s="1"/>
  <c r="E298" i="15"/>
  <c r="F297" i="15"/>
  <c r="J297" i="15" s="1"/>
  <c r="E297" i="15"/>
  <c r="L297" i="15" s="1"/>
  <c r="F296" i="15"/>
  <c r="J296" i="15" s="1"/>
  <c r="E296" i="15"/>
  <c r="F295" i="15"/>
  <c r="J295" i="15" s="1"/>
  <c r="E295" i="15"/>
  <c r="L295" i="15" s="1"/>
  <c r="F294" i="15"/>
  <c r="J294" i="15" s="1"/>
  <c r="E294" i="15"/>
  <c r="F293" i="15"/>
  <c r="J293" i="15" s="1"/>
  <c r="E293" i="15"/>
  <c r="L293" i="15" s="1"/>
  <c r="F292" i="15"/>
  <c r="J292" i="15" s="1"/>
  <c r="E292" i="15"/>
  <c r="L292" i="15" s="1"/>
  <c r="F291" i="15"/>
  <c r="J291" i="15" s="1"/>
  <c r="E291" i="15"/>
  <c r="L291" i="15" s="1"/>
  <c r="F290" i="15"/>
  <c r="J290" i="15" s="1"/>
  <c r="E290" i="15"/>
  <c r="L290" i="15" s="1"/>
  <c r="F289" i="15"/>
  <c r="J289" i="15" s="1"/>
  <c r="E289" i="15"/>
  <c r="L289" i="15" s="1"/>
  <c r="F288" i="15"/>
  <c r="J288" i="15" s="1"/>
  <c r="E288" i="15"/>
  <c r="L288" i="15" s="1"/>
  <c r="F287" i="15"/>
  <c r="J287" i="15" s="1"/>
  <c r="E287" i="15"/>
  <c r="L287" i="15" s="1"/>
  <c r="F286" i="15"/>
  <c r="J286" i="15" s="1"/>
  <c r="E286" i="15"/>
  <c r="L286" i="15" s="1"/>
  <c r="F285" i="15"/>
  <c r="J285" i="15" s="1"/>
  <c r="E285" i="15"/>
  <c r="F284" i="15"/>
  <c r="J284" i="15" s="1"/>
  <c r="E284" i="15"/>
  <c r="L284" i="15" s="1"/>
  <c r="F283" i="15"/>
  <c r="J283" i="15" s="1"/>
  <c r="E283" i="15"/>
  <c r="F282" i="15"/>
  <c r="J282" i="15" s="1"/>
  <c r="E282" i="15"/>
  <c r="F281" i="15"/>
  <c r="J281" i="15" s="1"/>
  <c r="E281" i="15"/>
  <c r="L281" i="15" s="1"/>
  <c r="F280" i="15"/>
  <c r="J280" i="15" s="1"/>
  <c r="E280" i="15"/>
  <c r="F279" i="15"/>
  <c r="J279" i="15" s="1"/>
  <c r="E279" i="15"/>
  <c r="L279" i="15" s="1"/>
  <c r="F278" i="15"/>
  <c r="J278" i="15" s="1"/>
  <c r="E278" i="15"/>
  <c r="F277" i="15"/>
  <c r="E277" i="15"/>
  <c r="L277" i="15" s="1"/>
  <c r="F276" i="15"/>
  <c r="J276" i="15" s="1"/>
  <c r="E276" i="15"/>
  <c r="F275" i="15"/>
  <c r="E275" i="15"/>
  <c r="L275" i="15" s="1"/>
  <c r="F274" i="15"/>
  <c r="J274" i="15" s="1"/>
  <c r="E274" i="15"/>
  <c r="F273" i="15"/>
  <c r="J273" i="15" s="1"/>
  <c r="E273" i="15"/>
  <c r="F272" i="15"/>
  <c r="J272" i="15" s="1"/>
  <c r="E272" i="15"/>
  <c r="L272" i="15" s="1"/>
  <c r="F271" i="15"/>
  <c r="J271" i="15" s="1"/>
  <c r="E271" i="15"/>
  <c r="L271" i="15" s="1"/>
  <c r="F270" i="15"/>
  <c r="J270" i="15" s="1"/>
  <c r="E270" i="15"/>
  <c r="F269" i="15"/>
  <c r="E269" i="15"/>
  <c r="L269" i="15" s="1"/>
  <c r="F268" i="15"/>
  <c r="J268" i="15" s="1"/>
  <c r="E268" i="15"/>
  <c r="F267" i="15"/>
  <c r="J267" i="15" s="1"/>
  <c r="E267" i="15"/>
  <c r="L267" i="15" s="1"/>
  <c r="F266" i="15"/>
  <c r="J266" i="15" s="1"/>
  <c r="E266" i="15"/>
  <c r="F265" i="15"/>
  <c r="J265" i="15" s="1"/>
  <c r="E265" i="15"/>
  <c r="F264" i="15"/>
  <c r="J264" i="15" s="1"/>
  <c r="E264" i="15"/>
  <c r="L264" i="15" s="1"/>
  <c r="F263" i="15"/>
  <c r="J263" i="15" s="1"/>
  <c r="E263" i="15"/>
  <c r="F262" i="15"/>
  <c r="J262" i="15" s="1"/>
  <c r="E262" i="15"/>
  <c r="I262" i="15" s="1"/>
  <c r="F261" i="15"/>
  <c r="J261" i="15" s="1"/>
  <c r="E261" i="15"/>
  <c r="L261" i="15" s="1"/>
  <c r="F260" i="15"/>
  <c r="J260" i="15" s="1"/>
  <c r="E260" i="15"/>
  <c r="L260" i="15" s="1"/>
  <c r="F259" i="15"/>
  <c r="J259" i="15" s="1"/>
  <c r="E259" i="15"/>
  <c r="L259" i="15" s="1"/>
  <c r="F258" i="15"/>
  <c r="J258" i="15" s="1"/>
  <c r="E258" i="15"/>
  <c r="F257" i="15"/>
  <c r="J257" i="15" s="1"/>
  <c r="E257" i="15"/>
  <c r="L257" i="15" s="1"/>
  <c r="F256" i="15"/>
  <c r="J256" i="15" s="1"/>
  <c r="E256" i="15"/>
  <c r="F255" i="15"/>
  <c r="J255" i="15" s="1"/>
  <c r="E255" i="15"/>
  <c r="F254" i="15"/>
  <c r="J254" i="15" s="1"/>
  <c r="E254" i="15"/>
  <c r="I254" i="15" s="1"/>
  <c r="F253" i="15"/>
  <c r="J253" i="15" s="1"/>
  <c r="E253" i="15"/>
  <c r="F252" i="15"/>
  <c r="J252" i="15" s="1"/>
  <c r="E252" i="15"/>
  <c r="L252" i="15" s="1"/>
  <c r="F251" i="15"/>
  <c r="J251" i="15" s="1"/>
  <c r="E251" i="15"/>
  <c r="F250" i="15"/>
  <c r="J250" i="15" s="1"/>
  <c r="E250" i="15"/>
  <c r="I250" i="15" s="1"/>
  <c r="F249" i="15"/>
  <c r="J249" i="15" s="1"/>
  <c r="E249" i="15"/>
  <c r="F248" i="15"/>
  <c r="J248" i="15" s="1"/>
  <c r="E248" i="15"/>
  <c r="F247" i="15"/>
  <c r="J247" i="15" s="1"/>
  <c r="E247" i="15"/>
  <c r="F246" i="15"/>
  <c r="J246" i="15" s="1"/>
  <c r="E246" i="15"/>
  <c r="F245" i="15"/>
  <c r="J245" i="15" s="1"/>
  <c r="E245" i="15"/>
  <c r="F244" i="15"/>
  <c r="J244" i="15" s="1"/>
  <c r="E244" i="15"/>
  <c r="I244" i="15" s="1"/>
  <c r="F243" i="15"/>
  <c r="J243" i="15" s="1"/>
  <c r="E243" i="15"/>
  <c r="F242" i="15"/>
  <c r="J242" i="15" s="1"/>
  <c r="E242" i="15"/>
  <c r="I242" i="15" s="1"/>
  <c r="F241" i="15"/>
  <c r="J241" i="15" s="1"/>
  <c r="E241" i="15"/>
  <c r="F240" i="15"/>
  <c r="J240" i="15" s="1"/>
  <c r="E240" i="15"/>
  <c r="L240" i="15" s="1"/>
  <c r="F239" i="15"/>
  <c r="J239" i="15" s="1"/>
  <c r="E239" i="15"/>
  <c r="F238" i="15"/>
  <c r="J238" i="15" s="1"/>
  <c r="E238" i="15"/>
  <c r="L238" i="15" s="1"/>
  <c r="F237" i="15"/>
  <c r="J237" i="15" s="1"/>
  <c r="E237" i="15"/>
  <c r="F236" i="15"/>
  <c r="J236" i="15" s="1"/>
  <c r="E236" i="15"/>
  <c r="F235" i="15"/>
  <c r="J235" i="15" s="1"/>
  <c r="E235" i="15"/>
  <c r="F234" i="15"/>
  <c r="J234" i="15" s="1"/>
  <c r="E234" i="15"/>
  <c r="L234" i="15" s="1"/>
  <c r="F233" i="15"/>
  <c r="J233" i="15" s="1"/>
  <c r="E233" i="15"/>
  <c r="F232" i="15"/>
  <c r="J232" i="15" s="1"/>
  <c r="E232" i="15"/>
  <c r="F231" i="15"/>
  <c r="J231" i="15" s="1"/>
  <c r="E231" i="15"/>
  <c r="F230" i="15"/>
  <c r="J230" i="15" s="1"/>
  <c r="E230" i="15"/>
  <c r="F229" i="15"/>
  <c r="J229" i="15" s="1"/>
  <c r="E229" i="15"/>
  <c r="F228" i="15"/>
  <c r="J228" i="15" s="1"/>
  <c r="E228" i="15"/>
  <c r="I228" i="15" s="1"/>
  <c r="F227" i="15"/>
  <c r="J227" i="15" s="1"/>
  <c r="E227" i="15"/>
  <c r="F226" i="15"/>
  <c r="J226" i="15" s="1"/>
  <c r="E226" i="15"/>
  <c r="F225" i="15"/>
  <c r="J225" i="15" s="1"/>
  <c r="E225" i="15"/>
  <c r="L225" i="15" s="1"/>
  <c r="F224" i="15"/>
  <c r="J224" i="15" s="1"/>
  <c r="E224" i="15"/>
  <c r="L224" i="15" s="1"/>
  <c r="F223" i="15"/>
  <c r="J223" i="15" s="1"/>
  <c r="E223" i="15"/>
  <c r="F222" i="15"/>
  <c r="J222" i="15" s="1"/>
  <c r="E222" i="15"/>
  <c r="L222" i="15" s="1"/>
  <c r="F221" i="15"/>
  <c r="J221" i="15" s="1"/>
  <c r="E221" i="15"/>
  <c r="F220" i="15"/>
  <c r="J220" i="15" s="1"/>
  <c r="E220" i="15"/>
  <c r="F219" i="15"/>
  <c r="J219" i="15" s="1"/>
  <c r="E219" i="15"/>
  <c r="L219" i="15" s="1"/>
  <c r="F218" i="15"/>
  <c r="E218" i="15"/>
  <c r="F215" i="15"/>
  <c r="J215" i="15" s="1"/>
  <c r="E215" i="15"/>
  <c r="L215" i="15" s="1"/>
  <c r="F214" i="15"/>
  <c r="J214" i="15" s="1"/>
  <c r="E214" i="15"/>
  <c r="I214" i="15" s="1"/>
  <c r="F213" i="15"/>
  <c r="J213" i="15" s="1"/>
  <c r="E213" i="15"/>
  <c r="F212" i="15"/>
  <c r="J212" i="15" s="1"/>
  <c r="E212" i="15"/>
  <c r="I212" i="15" s="1"/>
  <c r="F211" i="15"/>
  <c r="J211" i="15" s="1"/>
  <c r="E211" i="15"/>
  <c r="F210" i="15"/>
  <c r="J210" i="15" s="1"/>
  <c r="E210" i="15"/>
  <c r="L210" i="15" s="1"/>
  <c r="F209" i="15"/>
  <c r="J209" i="15" s="1"/>
  <c r="E209" i="15"/>
  <c r="F208" i="15"/>
  <c r="E208" i="15"/>
  <c r="I208" i="15" s="1"/>
  <c r="F207" i="15"/>
  <c r="J207" i="15" s="1"/>
  <c r="E207" i="15"/>
  <c r="F206" i="15"/>
  <c r="J206" i="15" s="1"/>
  <c r="E206" i="15"/>
  <c r="F205" i="15"/>
  <c r="J205" i="15" s="1"/>
  <c r="E205" i="15"/>
  <c r="L205" i="15" s="1"/>
  <c r="F204" i="15"/>
  <c r="J204" i="15" s="1"/>
  <c r="E204" i="15"/>
  <c r="F203" i="15"/>
  <c r="J203" i="15" s="1"/>
  <c r="E203" i="15"/>
  <c r="F202" i="15"/>
  <c r="J202" i="15" s="1"/>
  <c r="E202" i="15"/>
  <c r="F201" i="15"/>
  <c r="J201" i="15" s="1"/>
  <c r="E201" i="15"/>
  <c r="L201" i="15" s="1"/>
  <c r="F200" i="15"/>
  <c r="J200" i="15" s="1"/>
  <c r="E200" i="15"/>
  <c r="F199" i="15"/>
  <c r="J199" i="15" s="1"/>
  <c r="E199" i="15"/>
  <c r="L199" i="15" s="1"/>
  <c r="F198" i="15"/>
  <c r="J198" i="15" s="1"/>
  <c r="E198" i="15"/>
  <c r="L198" i="15" s="1"/>
  <c r="F197" i="15"/>
  <c r="J197" i="15" s="1"/>
  <c r="E197" i="15"/>
  <c r="F196" i="15"/>
  <c r="E196" i="15"/>
  <c r="I196" i="15" s="1"/>
  <c r="F195" i="15"/>
  <c r="E195" i="15"/>
  <c r="L195" i="15" s="1"/>
  <c r="F194" i="15"/>
  <c r="J194" i="15" s="1"/>
  <c r="E194" i="15"/>
  <c r="F193" i="15"/>
  <c r="J193" i="15" s="1"/>
  <c r="E193" i="15"/>
  <c r="F192" i="15"/>
  <c r="J192" i="15" s="1"/>
  <c r="E192" i="15"/>
  <c r="F191" i="15"/>
  <c r="E191" i="15"/>
  <c r="L191" i="15" s="1"/>
  <c r="F190" i="15"/>
  <c r="J190" i="15" s="1"/>
  <c r="E190" i="15"/>
  <c r="F189" i="15"/>
  <c r="J189" i="15" s="1"/>
  <c r="E189" i="15"/>
  <c r="L189" i="15" s="1"/>
  <c r="F188" i="15"/>
  <c r="J188" i="15" s="1"/>
  <c r="E188" i="15"/>
  <c r="F187" i="15"/>
  <c r="J187" i="15" s="1"/>
  <c r="E187" i="15"/>
  <c r="F186" i="15"/>
  <c r="J186" i="15" s="1"/>
  <c r="E186" i="15"/>
  <c r="L186" i="15" s="1"/>
  <c r="F185" i="15"/>
  <c r="J185" i="15" s="1"/>
  <c r="E185" i="15"/>
  <c r="F184" i="15"/>
  <c r="J184" i="15" s="1"/>
  <c r="E184" i="15"/>
  <c r="F183" i="15"/>
  <c r="J183" i="15" s="1"/>
  <c r="E183" i="15"/>
  <c r="F182" i="15"/>
  <c r="J182" i="15" s="1"/>
  <c r="E182" i="15"/>
  <c r="F181" i="15"/>
  <c r="J181" i="15" s="1"/>
  <c r="E181" i="15"/>
  <c r="F180" i="15"/>
  <c r="J180" i="15" s="1"/>
  <c r="E180" i="15"/>
  <c r="I180" i="15" s="1"/>
  <c r="F179" i="15"/>
  <c r="E179" i="15"/>
  <c r="L179" i="15" s="1"/>
  <c r="F178" i="15"/>
  <c r="J178" i="15" s="1"/>
  <c r="E178" i="15"/>
  <c r="F177" i="15"/>
  <c r="J177" i="15" s="1"/>
  <c r="E177" i="15"/>
  <c r="F176" i="15"/>
  <c r="E176" i="15"/>
  <c r="I176" i="15" s="1"/>
  <c r="F175" i="15"/>
  <c r="J175" i="15" s="1"/>
  <c r="E175" i="15"/>
  <c r="L175" i="15" s="1"/>
  <c r="F174" i="15"/>
  <c r="J174" i="15" s="1"/>
  <c r="E174" i="15"/>
  <c r="F173" i="15"/>
  <c r="J173" i="15" s="1"/>
  <c r="E173" i="15"/>
  <c r="F172" i="15"/>
  <c r="J172" i="15" s="1"/>
  <c r="E172" i="15"/>
  <c r="F171" i="15"/>
  <c r="J171" i="15" s="1"/>
  <c r="E171" i="15"/>
  <c r="F170" i="15"/>
  <c r="E170" i="15"/>
  <c r="L170" i="15" s="1"/>
  <c r="F169" i="15"/>
  <c r="J169" i="15" s="1"/>
  <c r="E169" i="15"/>
  <c r="L169" i="15" s="1"/>
  <c r="F168" i="15"/>
  <c r="J168" i="15" s="1"/>
  <c r="E168" i="15"/>
  <c r="F167" i="15"/>
  <c r="J167" i="15" s="1"/>
  <c r="E167" i="15"/>
  <c r="L167" i="15" s="1"/>
  <c r="F166" i="15"/>
  <c r="J166" i="15" s="1"/>
  <c r="E166" i="15"/>
  <c r="L166" i="15" s="1"/>
  <c r="F165" i="15"/>
  <c r="J165" i="15" s="1"/>
  <c r="E165" i="15"/>
  <c r="F164" i="15"/>
  <c r="E164" i="15"/>
  <c r="F163" i="15"/>
  <c r="J163" i="15" s="1"/>
  <c r="E163" i="15"/>
  <c r="F162" i="15"/>
  <c r="J162" i="15" s="1"/>
  <c r="E162" i="15"/>
  <c r="L162" i="15" s="1"/>
  <c r="F161" i="15"/>
  <c r="J161" i="15" s="1"/>
  <c r="E161" i="15"/>
  <c r="F160" i="15"/>
  <c r="J160" i="15" s="1"/>
  <c r="E160" i="15"/>
  <c r="F159" i="15"/>
  <c r="J159" i="15" s="1"/>
  <c r="E159" i="15"/>
  <c r="L159" i="15" s="1"/>
  <c r="F158" i="15"/>
  <c r="J158" i="15" s="1"/>
  <c r="E158" i="15"/>
  <c r="F157" i="15"/>
  <c r="J157" i="15" s="1"/>
  <c r="E157" i="15"/>
  <c r="L157" i="15" s="1"/>
  <c r="F156" i="15"/>
  <c r="J156" i="15" s="1"/>
  <c r="E156" i="15"/>
  <c r="F155" i="15"/>
  <c r="J155" i="15" s="1"/>
  <c r="E155" i="15"/>
  <c r="F154" i="15"/>
  <c r="J154" i="15" s="1"/>
  <c r="E154" i="15"/>
  <c r="L154" i="15" s="1"/>
  <c r="F153" i="15"/>
  <c r="J153" i="15" s="1"/>
  <c r="E153" i="15"/>
  <c r="L153" i="15" s="1"/>
  <c r="F152" i="15"/>
  <c r="J152" i="15" s="1"/>
  <c r="E152" i="15"/>
  <c r="F151" i="15"/>
  <c r="J151" i="15" s="1"/>
  <c r="E151" i="15"/>
  <c r="F150" i="15"/>
  <c r="J150" i="15" s="1"/>
  <c r="E150" i="15"/>
  <c r="F149" i="15"/>
  <c r="J149" i="15" s="1"/>
  <c r="E149" i="15"/>
  <c r="L149" i="15" s="1"/>
  <c r="F148" i="15"/>
  <c r="J148" i="15" s="1"/>
  <c r="E148" i="15"/>
  <c r="F147" i="15"/>
  <c r="J147" i="15" s="1"/>
  <c r="E147" i="15"/>
  <c r="F146" i="15"/>
  <c r="J146" i="15" s="1"/>
  <c r="E146" i="15"/>
  <c r="F145" i="15"/>
  <c r="J145" i="15" s="1"/>
  <c r="E145" i="15"/>
  <c r="L145" i="15" s="1"/>
  <c r="F144" i="15"/>
  <c r="J144" i="15" s="1"/>
  <c r="E144" i="15"/>
  <c r="F143" i="15"/>
  <c r="J143" i="15" s="1"/>
  <c r="E143" i="15"/>
  <c r="L143" i="15" s="1"/>
  <c r="F142" i="15"/>
  <c r="J142" i="15" s="1"/>
  <c r="E142" i="15"/>
  <c r="F141" i="15"/>
  <c r="J141" i="15" s="1"/>
  <c r="E141" i="15"/>
  <c r="L141" i="15" s="1"/>
  <c r="F140" i="15"/>
  <c r="J140" i="15" s="1"/>
  <c r="E140" i="15"/>
  <c r="F139" i="15"/>
  <c r="J139" i="15" s="1"/>
  <c r="E139" i="15"/>
  <c r="L139" i="15" s="1"/>
  <c r="F138" i="15"/>
  <c r="J138" i="15" s="1"/>
  <c r="E138" i="15"/>
  <c r="F137" i="15"/>
  <c r="E137" i="15"/>
  <c r="L137" i="15" s="1"/>
  <c r="F136" i="15"/>
  <c r="J136" i="15" s="1"/>
  <c r="E136" i="15"/>
  <c r="F135" i="15"/>
  <c r="J135" i="15" s="1"/>
  <c r="E135" i="15"/>
  <c r="L135" i="15" s="1"/>
  <c r="F134" i="15"/>
  <c r="J134" i="15" s="1"/>
  <c r="E134" i="15"/>
  <c r="L134" i="15" s="1"/>
  <c r="F133" i="15"/>
  <c r="J133" i="15" s="1"/>
  <c r="E133" i="15"/>
  <c r="F132" i="15"/>
  <c r="J132" i="15" s="1"/>
  <c r="E132" i="15"/>
  <c r="F131" i="15"/>
  <c r="J131" i="15" s="1"/>
  <c r="E131" i="15"/>
  <c r="F130" i="15"/>
  <c r="J130" i="15" s="1"/>
  <c r="E130" i="15"/>
  <c r="I130" i="15" s="1"/>
  <c r="F129" i="15"/>
  <c r="J129" i="15" s="1"/>
  <c r="E129" i="15"/>
  <c r="F128" i="15"/>
  <c r="J128" i="15" s="1"/>
  <c r="E128" i="15"/>
  <c r="L128" i="15" s="1"/>
  <c r="F127" i="15"/>
  <c r="J127" i="15" s="1"/>
  <c r="E127" i="15"/>
  <c r="F126" i="15"/>
  <c r="J126" i="15" s="1"/>
  <c r="E126" i="15"/>
  <c r="I126" i="15" s="1"/>
  <c r="F125" i="15"/>
  <c r="J125" i="15" s="1"/>
  <c r="E125" i="15"/>
  <c r="F124" i="15"/>
  <c r="J124" i="15" s="1"/>
  <c r="E124" i="15"/>
  <c r="L124" i="15" s="1"/>
  <c r="F123" i="15"/>
  <c r="J123" i="15" s="1"/>
  <c r="E123" i="15"/>
  <c r="F122" i="15"/>
  <c r="J122" i="15" s="1"/>
  <c r="E122" i="15"/>
  <c r="F121" i="15"/>
  <c r="J121" i="15" s="1"/>
  <c r="E121" i="15"/>
  <c r="F120" i="15"/>
  <c r="J120" i="15" s="1"/>
  <c r="E120" i="15"/>
  <c r="L120" i="15" s="1"/>
  <c r="F119" i="15"/>
  <c r="J119" i="15" s="1"/>
  <c r="E119" i="15"/>
  <c r="F118" i="15"/>
  <c r="J118" i="15" s="1"/>
  <c r="E118" i="15"/>
  <c r="I118" i="15" s="1"/>
  <c r="F117" i="15"/>
  <c r="J117" i="15" s="1"/>
  <c r="E117" i="15"/>
  <c r="F116" i="15"/>
  <c r="J116" i="15" s="1"/>
  <c r="E116" i="15"/>
  <c r="F115" i="15"/>
  <c r="J115" i="15" s="1"/>
  <c r="E115" i="15"/>
  <c r="F114" i="15"/>
  <c r="J114" i="15" s="1"/>
  <c r="E114" i="15"/>
  <c r="F113" i="15"/>
  <c r="J113" i="15" s="1"/>
  <c r="E113" i="15"/>
  <c r="I113" i="15" s="1"/>
  <c r="F110" i="15"/>
  <c r="J110" i="15" s="1"/>
  <c r="E110" i="15"/>
  <c r="L110" i="15" s="1"/>
  <c r="F109" i="15"/>
  <c r="J109" i="15" s="1"/>
  <c r="E109" i="15"/>
  <c r="L109" i="15" s="1"/>
  <c r="F108" i="15"/>
  <c r="E108" i="15"/>
  <c r="L108" i="15" s="1"/>
  <c r="F107" i="15"/>
  <c r="E107" i="15"/>
  <c r="F106" i="15"/>
  <c r="J106" i="15" s="1"/>
  <c r="E106" i="15"/>
  <c r="I106" i="15" s="1"/>
  <c r="F105" i="15"/>
  <c r="J105" i="15" s="1"/>
  <c r="E105" i="15"/>
  <c r="I105" i="15" s="1"/>
  <c r="F104" i="15"/>
  <c r="E104" i="15"/>
  <c r="F103" i="15"/>
  <c r="J103" i="15" s="1"/>
  <c r="E103" i="15"/>
  <c r="L103" i="15" s="1"/>
  <c r="F102" i="15"/>
  <c r="J102" i="15" s="1"/>
  <c r="E102" i="15"/>
  <c r="L102" i="15" s="1"/>
  <c r="F101" i="15"/>
  <c r="J101" i="15" s="1"/>
  <c r="E101" i="15"/>
  <c r="L101" i="15" s="1"/>
  <c r="F100" i="15"/>
  <c r="E100" i="15"/>
  <c r="L100" i="15" s="1"/>
  <c r="F99" i="15"/>
  <c r="E99" i="15"/>
  <c r="L99" i="15" s="1"/>
  <c r="F98" i="15"/>
  <c r="J98" i="15" s="1"/>
  <c r="E98" i="15"/>
  <c r="I98" i="15" s="1"/>
  <c r="F97" i="15"/>
  <c r="J97" i="15" s="1"/>
  <c r="E97" i="15"/>
  <c r="L97" i="15" s="1"/>
  <c r="F96" i="15"/>
  <c r="E96" i="15"/>
  <c r="L96" i="15" s="1"/>
  <c r="F95" i="15"/>
  <c r="J95" i="15" s="1"/>
  <c r="E95" i="15"/>
  <c r="L95" i="15" s="1"/>
  <c r="F94" i="15"/>
  <c r="J94" i="15" s="1"/>
  <c r="E94" i="15"/>
  <c r="L94" i="15" s="1"/>
  <c r="F93" i="15"/>
  <c r="J93" i="15" s="1"/>
  <c r="E93" i="15"/>
  <c r="L93" i="15" s="1"/>
  <c r="F92" i="15"/>
  <c r="E92" i="15"/>
  <c r="I92" i="15" s="1"/>
  <c r="F91" i="15"/>
  <c r="J91" i="15" s="1"/>
  <c r="E91" i="15"/>
  <c r="L91" i="15" s="1"/>
  <c r="F90" i="15"/>
  <c r="J90" i="15" s="1"/>
  <c r="E90" i="15"/>
  <c r="I90" i="15" s="1"/>
  <c r="F89" i="15"/>
  <c r="J89" i="15" s="1"/>
  <c r="E89" i="15"/>
  <c r="I89" i="15" s="1"/>
  <c r="F88" i="15"/>
  <c r="E88" i="15"/>
  <c r="L88" i="15" s="1"/>
  <c r="F87" i="15"/>
  <c r="J87" i="15" s="1"/>
  <c r="E87" i="15"/>
  <c r="I87" i="15" s="1"/>
  <c r="F86" i="15"/>
  <c r="J86" i="15" s="1"/>
  <c r="E86" i="15"/>
  <c r="I86" i="15" s="1"/>
  <c r="F85" i="15"/>
  <c r="J85" i="15" s="1"/>
  <c r="E85" i="15"/>
  <c r="L85" i="15" s="1"/>
  <c r="F84" i="15"/>
  <c r="J84" i="15" s="1"/>
  <c r="E84" i="15"/>
  <c r="I84" i="15" s="1"/>
  <c r="F83" i="15"/>
  <c r="J83" i="15" s="1"/>
  <c r="E83" i="15"/>
  <c r="L83" i="15" s="1"/>
  <c r="F82" i="15"/>
  <c r="J82" i="15" s="1"/>
  <c r="E82" i="15"/>
  <c r="L82" i="15" s="1"/>
  <c r="F81" i="15"/>
  <c r="J81" i="15" s="1"/>
  <c r="E81" i="15"/>
  <c r="L81" i="15" s="1"/>
  <c r="F80" i="15"/>
  <c r="J80" i="15" s="1"/>
  <c r="E80" i="15"/>
  <c r="I80" i="15" s="1"/>
  <c r="F79" i="15"/>
  <c r="J79" i="15" s="1"/>
  <c r="E79" i="15"/>
  <c r="L79" i="15" s="1"/>
  <c r="F78" i="15"/>
  <c r="J78" i="15" s="1"/>
  <c r="E78" i="15"/>
  <c r="L78" i="15" s="1"/>
  <c r="F77" i="15"/>
  <c r="J77" i="15" s="1"/>
  <c r="E77" i="15"/>
  <c r="L77" i="15" s="1"/>
  <c r="F76" i="15"/>
  <c r="J76" i="15" s="1"/>
  <c r="E76" i="15"/>
  <c r="L76" i="15" s="1"/>
  <c r="F75" i="15"/>
  <c r="J75" i="15" s="1"/>
  <c r="E75" i="15"/>
  <c r="L75" i="15" s="1"/>
  <c r="F74" i="15"/>
  <c r="J74" i="15" s="1"/>
  <c r="E74" i="15"/>
  <c r="L74" i="15" s="1"/>
  <c r="F73" i="15"/>
  <c r="J73" i="15" s="1"/>
  <c r="E73" i="15"/>
  <c r="L73" i="15" s="1"/>
  <c r="F72" i="15"/>
  <c r="J72" i="15" s="1"/>
  <c r="E72" i="15"/>
  <c r="I72" i="15" s="1"/>
  <c r="F71" i="15"/>
  <c r="J71" i="15" s="1"/>
  <c r="E71" i="15"/>
  <c r="L71" i="15" s="1"/>
  <c r="F70" i="15"/>
  <c r="E70" i="15"/>
  <c r="L70" i="15" s="1"/>
  <c r="F69" i="15"/>
  <c r="J69" i="15" s="1"/>
  <c r="E69" i="15"/>
  <c r="L69" i="15" s="1"/>
  <c r="F68" i="15"/>
  <c r="J68" i="15" s="1"/>
  <c r="E68" i="15"/>
  <c r="I68" i="15" s="1"/>
  <c r="F67" i="15"/>
  <c r="J67" i="15" s="1"/>
  <c r="E67" i="15"/>
  <c r="L67" i="15" s="1"/>
  <c r="F66" i="15"/>
  <c r="E66" i="15"/>
  <c r="I66" i="15" s="1"/>
  <c r="F65" i="15"/>
  <c r="J65" i="15" s="1"/>
  <c r="E65" i="15"/>
  <c r="L65" i="15" s="1"/>
  <c r="F64" i="15"/>
  <c r="J64" i="15" s="1"/>
  <c r="E64" i="15"/>
  <c r="L64" i="15" s="1"/>
  <c r="F63" i="15"/>
  <c r="J63" i="15" s="1"/>
  <c r="E63" i="15"/>
  <c r="L63" i="15" s="1"/>
  <c r="F62" i="15"/>
  <c r="E62" i="15"/>
  <c r="L62" i="15" s="1"/>
  <c r="F61" i="15"/>
  <c r="J61" i="15" s="1"/>
  <c r="E61" i="15"/>
  <c r="L61" i="15" s="1"/>
  <c r="F60" i="15"/>
  <c r="J60" i="15" s="1"/>
  <c r="E60" i="15"/>
  <c r="L60" i="15" s="1"/>
  <c r="F59" i="15"/>
  <c r="J59" i="15" s="1"/>
  <c r="E59" i="15"/>
  <c r="I59" i="15" s="1"/>
  <c r="F58" i="15"/>
  <c r="J58" i="15" s="1"/>
  <c r="E58" i="15"/>
  <c r="L58" i="15" s="1"/>
  <c r="F57" i="15"/>
  <c r="J57" i="15" s="1"/>
  <c r="E57" i="15"/>
  <c r="L57" i="15" s="1"/>
  <c r="F56" i="15"/>
  <c r="J56" i="15" s="1"/>
  <c r="E56" i="15"/>
  <c r="L56" i="15" s="1"/>
  <c r="F55" i="15"/>
  <c r="J55" i="15" s="1"/>
  <c r="E55" i="15"/>
  <c r="L55" i="15" s="1"/>
  <c r="F54" i="15"/>
  <c r="J54" i="15" s="1"/>
  <c r="E54" i="15"/>
  <c r="I54" i="15" s="1"/>
  <c r="F53" i="15"/>
  <c r="J53" i="15" s="1"/>
  <c r="E53" i="15"/>
  <c r="L53" i="15" s="1"/>
  <c r="F52" i="15"/>
  <c r="J52" i="15" s="1"/>
  <c r="E52" i="15"/>
  <c r="L52" i="15" s="1"/>
  <c r="F51" i="15"/>
  <c r="E51" i="15"/>
  <c r="I51" i="15" s="1"/>
  <c r="F50" i="15"/>
  <c r="J50" i="15" s="1"/>
  <c r="E50" i="15"/>
  <c r="L50" i="15" s="1"/>
  <c r="F49" i="15"/>
  <c r="E49" i="15"/>
  <c r="L49" i="15" s="1"/>
  <c r="F48" i="15"/>
  <c r="J48" i="15" s="1"/>
  <c r="E48" i="15"/>
  <c r="L48" i="15" s="1"/>
  <c r="F47" i="15"/>
  <c r="J47" i="15" s="1"/>
  <c r="E47" i="15"/>
  <c r="L47" i="15" s="1"/>
  <c r="F46" i="15"/>
  <c r="J46" i="15" s="1"/>
  <c r="E46" i="15"/>
  <c r="I46" i="15" s="1"/>
  <c r="F45" i="15"/>
  <c r="J45" i="15" s="1"/>
  <c r="E45" i="15"/>
  <c r="L45" i="15" s="1"/>
  <c r="F44" i="15"/>
  <c r="J44" i="15" s="1"/>
  <c r="E44" i="15"/>
  <c r="L44" i="15" s="1"/>
  <c r="F43" i="15"/>
  <c r="J43" i="15" s="1"/>
  <c r="E43" i="15"/>
  <c r="L43" i="15" s="1"/>
  <c r="F42" i="15"/>
  <c r="J42" i="15" s="1"/>
  <c r="E42" i="15"/>
  <c r="L42" i="15" s="1"/>
  <c r="F41" i="15"/>
  <c r="J41" i="15" s="1"/>
  <c r="E41" i="15"/>
  <c r="L41" i="15" s="1"/>
  <c r="F40" i="15"/>
  <c r="J40" i="15" s="1"/>
  <c r="E40" i="15"/>
  <c r="L40" i="15" s="1"/>
  <c r="F39" i="15"/>
  <c r="J39" i="15" s="1"/>
  <c r="E39" i="15"/>
  <c r="I39" i="15" s="1"/>
  <c r="F38" i="15"/>
  <c r="J38" i="15" s="1"/>
  <c r="E38" i="15"/>
  <c r="L38" i="15" s="1"/>
  <c r="F37" i="15"/>
  <c r="J37" i="15" s="1"/>
  <c r="E37" i="15"/>
  <c r="L37" i="15" s="1"/>
  <c r="F36" i="15"/>
  <c r="J36" i="15" s="1"/>
  <c r="E36" i="15"/>
  <c r="L36" i="15" s="1"/>
  <c r="F35" i="15"/>
  <c r="E35" i="15"/>
  <c r="I35" i="15" s="1"/>
  <c r="F34" i="15"/>
  <c r="J34" i="15" s="1"/>
  <c r="E34" i="15"/>
  <c r="I34" i="15" s="1"/>
  <c r="F33" i="15"/>
  <c r="J33" i="15" s="1"/>
  <c r="E33" i="15"/>
  <c r="L33" i="15" s="1"/>
  <c r="F32" i="15"/>
  <c r="J32" i="15" s="1"/>
  <c r="E32" i="15"/>
  <c r="L32" i="15" s="1"/>
  <c r="F31" i="15"/>
  <c r="J31" i="15" s="1"/>
  <c r="E31" i="15"/>
  <c r="L31" i="15" s="1"/>
  <c r="F30" i="15"/>
  <c r="E30" i="15"/>
  <c r="L30" i="15" s="1"/>
  <c r="F29" i="15"/>
  <c r="J29" i="15" s="1"/>
  <c r="E29" i="15"/>
  <c r="L29" i="15" s="1"/>
  <c r="F28" i="15"/>
  <c r="J28" i="15" s="1"/>
  <c r="E28" i="15"/>
  <c r="L28" i="15" s="1"/>
  <c r="F27" i="15"/>
  <c r="J27" i="15" s="1"/>
  <c r="E27" i="15"/>
  <c r="L27" i="15" s="1"/>
  <c r="F26" i="15"/>
  <c r="J26" i="15" s="1"/>
  <c r="E26" i="15"/>
  <c r="I26" i="15" s="1"/>
  <c r="F25" i="15"/>
  <c r="J25" i="15" s="1"/>
  <c r="E25" i="15"/>
  <c r="L25" i="15" s="1"/>
  <c r="F24" i="15"/>
  <c r="J24" i="15" s="1"/>
  <c r="E24" i="15"/>
  <c r="L24" i="15" s="1"/>
  <c r="F23" i="15"/>
  <c r="J23" i="15" s="1"/>
  <c r="E23" i="15"/>
  <c r="L23" i="15" s="1"/>
  <c r="F22" i="15"/>
  <c r="J22" i="15" s="1"/>
  <c r="E22" i="15"/>
  <c r="I22" i="15" s="1"/>
  <c r="F21" i="15"/>
  <c r="J21" i="15" s="1"/>
  <c r="E21" i="15"/>
  <c r="L21" i="15" s="1"/>
  <c r="F20" i="15"/>
  <c r="J20" i="15" s="1"/>
  <c r="E20" i="15"/>
  <c r="L20" i="15" s="1"/>
  <c r="F19" i="15"/>
  <c r="J19" i="15" s="1"/>
  <c r="E19" i="15"/>
  <c r="L19" i="15" s="1"/>
  <c r="F18" i="15"/>
  <c r="J18" i="15" s="1"/>
  <c r="E18" i="15"/>
  <c r="I18" i="15" s="1"/>
  <c r="F17" i="15"/>
  <c r="J17" i="15" s="1"/>
  <c r="E17" i="15"/>
  <c r="L17" i="15" s="1"/>
  <c r="F16" i="15"/>
  <c r="J16" i="15" s="1"/>
  <c r="E16" i="15"/>
  <c r="L16" i="15" s="1"/>
  <c r="F15" i="15"/>
  <c r="J15" i="15" s="1"/>
  <c r="E15" i="15"/>
  <c r="L15" i="15" s="1"/>
  <c r="F14" i="15"/>
  <c r="J14" i="15" s="1"/>
  <c r="E14" i="15"/>
  <c r="L14" i="15" s="1"/>
  <c r="F13" i="15"/>
  <c r="E13" i="15"/>
  <c r="L13" i="15" s="1"/>
  <c r="F12" i="15"/>
  <c r="J12" i="15" s="1"/>
  <c r="E12" i="15"/>
  <c r="L12" i="15" s="1"/>
  <c r="F11" i="15"/>
  <c r="J11" i="15" s="1"/>
  <c r="E11" i="15"/>
  <c r="L11" i="15" s="1"/>
  <c r="F10" i="15"/>
  <c r="E10" i="15"/>
  <c r="L10" i="15" s="1"/>
  <c r="F9" i="15"/>
  <c r="J9" i="15" s="1"/>
  <c r="E9" i="15"/>
  <c r="L9" i="15" s="1"/>
  <c r="F8" i="15"/>
  <c r="J8" i="15" s="1"/>
  <c r="E8" i="15"/>
  <c r="L106" i="15" l="1"/>
  <c r="L90" i="15"/>
  <c r="L87" i="15"/>
  <c r="L98" i="15"/>
  <c r="L105" i="15"/>
  <c r="L89" i="15"/>
  <c r="L22" i="15"/>
  <c r="H179" i="15"/>
  <c r="L86" i="15"/>
  <c r="I313" i="15"/>
  <c r="L18" i="15"/>
  <c r="L92" i="15"/>
  <c r="L80" i="15"/>
  <c r="L72" i="15"/>
  <c r="L39" i="15"/>
  <c r="L54" i="15"/>
  <c r="L46" i="15"/>
  <c r="I128" i="15"/>
  <c r="L84" i="15"/>
  <c r="L68" i="15"/>
  <c r="L59" i="15"/>
  <c r="L51" i="15"/>
  <c r="L35" i="15"/>
  <c r="L66" i="15"/>
  <c r="L34" i="15"/>
  <c r="L26" i="15"/>
  <c r="L242" i="15"/>
  <c r="H109" i="15"/>
  <c r="H95" i="15"/>
  <c r="H86" i="15"/>
  <c r="H103" i="15"/>
  <c r="I219" i="15"/>
  <c r="H303" i="15"/>
  <c r="I88" i="15"/>
  <c r="L208" i="15"/>
  <c r="H63" i="15"/>
  <c r="H71" i="15"/>
  <c r="I205" i="15"/>
  <c r="H208" i="15"/>
  <c r="I124" i="15"/>
  <c r="I222" i="15"/>
  <c r="H35" i="15"/>
  <c r="H92" i="15"/>
  <c r="I95" i="15"/>
  <c r="I83" i="15"/>
  <c r="L118" i="15"/>
  <c r="H176" i="15"/>
  <c r="I309" i="15"/>
  <c r="H57" i="15"/>
  <c r="L176" i="15"/>
  <c r="I10" i="15"/>
  <c r="I43" i="15"/>
  <c r="I169" i="15"/>
  <c r="J179" i="15"/>
  <c r="L254" i="15"/>
  <c r="H277" i="15"/>
  <c r="H319" i="15"/>
  <c r="I14" i="15"/>
  <c r="H123" i="15"/>
  <c r="I167" i="15"/>
  <c r="L228" i="15"/>
  <c r="I319" i="15"/>
  <c r="J176" i="15"/>
  <c r="I275" i="15"/>
  <c r="H10" i="15"/>
  <c r="I78" i="15"/>
  <c r="L196" i="15"/>
  <c r="I199" i="15"/>
  <c r="I100" i="15"/>
  <c r="H137" i="15"/>
  <c r="H182" i="15"/>
  <c r="H249" i="15"/>
  <c r="I277" i="15"/>
  <c r="I305" i="15"/>
  <c r="H79" i="15"/>
  <c r="H101" i="15"/>
  <c r="I137" i="15"/>
  <c r="H163" i="15"/>
  <c r="H231" i="15"/>
  <c r="I281" i="15"/>
  <c r="H14" i="15"/>
  <c r="H51" i="15"/>
  <c r="H145" i="15"/>
  <c r="I210" i="15"/>
  <c r="H232" i="15"/>
  <c r="H243" i="15"/>
  <c r="I257" i="15"/>
  <c r="I303" i="15"/>
  <c r="H269" i="15"/>
  <c r="J35" i="15"/>
  <c r="I38" i="15"/>
  <c r="H133" i="15"/>
  <c r="H150" i="15"/>
  <c r="H196" i="15"/>
  <c r="I269" i="15"/>
  <c r="I307" i="15"/>
  <c r="H159" i="15"/>
  <c r="H13" i="15"/>
  <c r="I240" i="15"/>
  <c r="I287" i="15"/>
  <c r="L182" i="15"/>
  <c r="H261" i="15"/>
  <c r="H279" i="15"/>
  <c r="H301" i="15"/>
  <c r="H22" i="15"/>
  <c r="H42" i="15"/>
  <c r="I47" i="15"/>
  <c r="I74" i="15"/>
  <c r="I82" i="15"/>
  <c r="H96" i="15"/>
  <c r="I104" i="15"/>
  <c r="L126" i="15"/>
  <c r="H154" i="15"/>
  <c r="I163" i="15"/>
  <c r="I166" i="15"/>
  <c r="I186" i="15"/>
  <c r="I195" i="15"/>
  <c r="L214" i="15"/>
  <c r="I238" i="15"/>
  <c r="I261" i="15"/>
  <c r="H291" i="15"/>
  <c r="H295" i="15"/>
  <c r="J51" i="15"/>
  <c r="I67" i="15"/>
  <c r="J10" i="15"/>
  <c r="I191" i="15"/>
  <c r="H195" i="15"/>
  <c r="I234" i="15"/>
  <c r="H317" i="15"/>
  <c r="I25" i="15"/>
  <c r="I42" i="15"/>
  <c r="I50" i="15"/>
  <c r="H55" i="15"/>
  <c r="I58" i="15"/>
  <c r="H75" i="15"/>
  <c r="H83" i="15"/>
  <c r="I96" i="15"/>
  <c r="I99" i="15"/>
  <c r="H115" i="15"/>
  <c r="L163" i="15"/>
  <c r="I189" i="15"/>
  <c r="J195" i="15"/>
  <c r="I224" i="15"/>
  <c r="I232" i="15"/>
  <c r="H244" i="15"/>
  <c r="L250" i="15"/>
  <c r="H259" i="15"/>
  <c r="I291" i="15"/>
  <c r="H299" i="15"/>
  <c r="H315" i="15"/>
  <c r="H228" i="15"/>
  <c r="I21" i="15"/>
  <c r="H54" i="15"/>
  <c r="I70" i="15"/>
  <c r="I13" i="15"/>
  <c r="H47" i="15"/>
  <c r="H20" i="15"/>
  <c r="L133" i="15"/>
  <c r="H271" i="15"/>
  <c r="H297" i="15"/>
  <c r="H26" i="15"/>
  <c r="J208" i="15"/>
  <c r="H120" i="15"/>
  <c r="I182" i="15"/>
  <c r="H191" i="15"/>
  <c r="H214" i="15"/>
  <c r="I79" i="15"/>
  <c r="I120" i="15"/>
  <c r="H141" i="15"/>
  <c r="H28" i="15"/>
  <c r="H167" i="15"/>
  <c r="H181" i="15"/>
  <c r="L244" i="15"/>
  <c r="H275" i="15"/>
  <c r="H289" i="15"/>
  <c r="I297" i="15"/>
  <c r="H305" i="15"/>
  <c r="H307" i="15"/>
  <c r="H313" i="15"/>
  <c r="L218" i="15"/>
  <c r="I218" i="15"/>
  <c r="H33" i="15"/>
  <c r="H38" i="15"/>
  <c r="J49" i="15"/>
  <c r="H49" i="15"/>
  <c r="H66" i="15"/>
  <c r="I117" i="15"/>
  <c r="H117" i="15"/>
  <c r="H125" i="15"/>
  <c r="L125" i="15"/>
  <c r="H218" i="15"/>
  <c r="J218" i="15"/>
  <c r="H241" i="15"/>
  <c r="L247" i="15"/>
  <c r="I247" i="15"/>
  <c r="I274" i="15"/>
  <c r="L274" i="15"/>
  <c r="J13" i="15"/>
  <c r="H39" i="15"/>
  <c r="H43" i="15"/>
  <c r="H59" i="15"/>
  <c r="H69" i="15"/>
  <c r="H170" i="15"/>
  <c r="J170" i="15"/>
  <c r="I192" i="15"/>
  <c r="H192" i="15"/>
  <c r="L211" i="15"/>
  <c r="I211" i="15"/>
  <c r="H235" i="15"/>
  <c r="L235" i="15"/>
  <c r="L245" i="15"/>
  <c r="I245" i="15"/>
  <c r="I9" i="15"/>
  <c r="H18" i="15"/>
  <c r="I55" i="15"/>
  <c r="I62" i="15"/>
  <c r="I121" i="15"/>
  <c r="L121" i="15"/>
  <c r="J137" i="15"/>
  <c r="I157" i="15"/>
  <c r="I160" i="15"/>
  <c r="L160" i="15"/>
  <c r="H160" i="15"/>
  <c r="I170" i="15"/>
  <c r="I179" i="15"/>
  <c r="H222" i="15"/>
  <c r="I225" i="15"/>
  <c r="H225" i="15"/>
  <c r="L249" i="15"/>
  <c r="I249" i="15"/>
  <c r="I259" i="15"/>
  <c r="H267" i="15"/>
  <c r="J269" i="15"/>
  <c r="J277" i="15"/>
  <c r="H293" i="15"/>
  <c r="I295" i="15"/>
  <c r="I30" i="15"/>
  <c r="H58" i="15"/>
  <c r="I75" i="15"/>
  <c r="H104" i="15"/>
  <c r="I107" i="15"/>
  <c r="H138" i="15"/>
  <c r="L138" i="15"/>
  <c r="I138" i="15"/>
  <c r="H146" i="15"/>
  <c r="L146" i="15"/>
  <c r="I146" i="15"/>
  <c r="H166" i="15"/>
  <c r="L185" i="15"/>
  <c r="I185" i="15"/>
  <c r="L192" i="15"/>
  <c r="I198" i="15"/>
  <c r="H198" i="15"/>
  <c r="H211" i="15"/>
  <c r="L232" i="15"/>
  <c r="I235" i="15"/>
  <c r="L241" i="15"/>
  <c r="I241" i="15"/>
  <c r="H257" i="15"/>
  <c r="I267" i="15"/>
  <c r="J275" i="15"/>
  <c r="I293" i="15"/>
  <c r="J303" i="15"/>
  <c r="L255" i="15"/>
  <c r="I255" i="15"/>
  <c r="I17" i="15"/>
  <c r="H31" i="15"/>
  <c r="I63" i="15"/>
  <c r="I76" i="15"/>
  <c r="I103" i="15"/>
  <c r="H134" i="15"/>
  <c r="I134" i="15"/>
  <c r="I150" i="15"/>
  <c r="H164" i="15"/>
  <c r="J164" i="15"/>
  <c r="I183" i="15"/>
  <c r="H183" i="15"/>
  <c r="H255" i="15"/>
  <c r="L263" i="15"/>
  <c r="I263" i="15"/>
  <c r="L285" i="15"/>
  <c r="I285" i="15"/>
  <c r="H285" i="15"/>
  <c r="H311" i="15"/>
  <c r="J313" i="15"/>
  <c r="L231" i="15"/>
  <c r="I231" i="15"/>
  <c r="I164" i="15"/>
  <c r="L164" i="15"/>
  <c r="I31" i="15"/>
  <c r="I71" i="15"/>
  <c r="I108" i="15"/>
  <c r="L117" i="15"/>
  <c r="I125" i="15"/>
  <c r="H142" i="15"/>
  <c r="L142" i="15"/>
  <c r="I142" i="15"/>
  <c r="I153" i="15"/>
  <c r="L173" i="15"/>
  <c r="I173" i="15"/>
  <c r="H173" i="15"/>
  <c r="L194" i="15"/>
  <c r="I194" i="15"/>
  <c r="I201" i="15"/>
  <c r="L212" i="15"/>
  <c r="H215" i="15"/>
  <c r="I215" i="15"/>
  <c r="I229" i="15"/>
  <c r="L229" i="15"/>
  <c r="H247" i="15"/>
  <c r="H274" i="15"/>
  <c r="I311" i="15"/>
  <c r="L132" i="15"/>
  <c r="I132" i="15"/>
  <c r="H132" i="15"/>
  <c r="L150" i="15"/>
  <c r="L183" i="15"/>
  <c r="H189" i="15"/>
  <c r="J191" i="15"/>
  <c r="H202" i="15"/>
  <c r="L202" i="15"/>
  <c r="I202" i="15"/>
  <c r="L251" i="15"/>
  <c r="I251" i="15"/>
  <c r="H251" i="15"/>
  <c r="H263" i="15"/>
  <c r="L283" i="15"/>
  <c r="I283" i="15"/>
  <c r="H283" i="15"/>
  <c r="H309" i="15"/>
  <c r="J319" i="15"/>
  <c r="H70" i="15"/>
  <c r="H93" i="15"/>
  <c r="H100" i="15"/>
  <c r="H30" i="15"/>
  <c r="H94" i="15"/>
  <c r="H128" i="15"/>
  <c r="H130" i="15"/>
  <c r="I149" i="15"/>
  <c r="I154" i="15"/>
  <c r="H180" i="15"/>
  <c r="H186" i="15"/>
  <c r="J196" i="15"/>
  <c r="H205" i="15"/>
  <c r="H219" i="15"/>
  <c r="H238" i="15"/>
  <c r="H262" i="15"/>
  <c r="H281" i="15"/>
  <c r="H287" i="15"/>
  <c r="H12" i="15"/>
  <c r="H41" i="15"/>
  <c r="H62" i="15"/>
  <c r="H67" i="15"/>
  <c r="H108" i="15"/>
  <c r="L113" i="15"/>
  <c r="L130" i="15"/>
  <c r="I141" i="15"/>
  <c r="I145" i="15"/>
  <c r="I159" i="15"/>
  <c r="L180" i="15"/>
  <c r="H199" i="15"/>
  <c r="L262" i="15"/>
  <c r="I271" i="15"/>
  <c r="I279" i="15"/>
  <c r="I289" i="15"/>
  <c r="I299" i="15"/>
  <c r="I301" i="15"/>
  <c r="I315" i="15"/>
  <c r="I317" i="15"/>
  <c r="I37" i="15"/>
  <c r="I172" i="15"/>
  <c r="L172" i="15"/>
  <c r="L227" i="15"/>
  <c r="I227" i="15"/>
  <c r="H227" i="15"/>
  <c r="I256" i="15"/>
  <c r="H256" i="15"/>
  <c r="L256" i="15"/>
  <c r="H17" i="15"/>
  <c r="H46" i="15"/>
  <c r="I102" i="15"/>
  <c r="H110" i="15"/>
  <c r="L136" i="15"/>
  <c r="I136" i="15"/>
  <c r="H136" i="15"/>
  <c r="I64" i="15"/>
  <c r="H64" i="15"/>
  <c r="H78" i="15"/>
  <c r="I151" i="15"/>
  <c r="H151" i="15"/>
  <c r="L151" i="15"/>
  <c r="H21" i="15"/>
  <c r="J30" i="15"/>
  <c r="I29" i="15"/>
  <c r="I45" i="15"/>
  <c r="I61" i="15"/>
  <c r="J66" i="15"/>
  <c r="H85" i="15"/>
  <c r="I85" i="15"/>
  <c r="I114" i="15"/>
  <c r="H114" i="15"/>
  <c r="L114" i="15"/>
  <c r="H129" i="15"/>
  <c r="L129" i="15"/>
  <c r="I129" i="15"/>
  <c r="I147" i="15"/>
  <c r="H147" i="15"/>
  <c r="L147" i="15"/>
  <c r="I187" i="15"/>
  <c r="H187" i="15"/>
  <c r="L187" i="15"/>
  <c r="H210" i="15"/>
  <c r="L230" i="15"/>
  <c r="I230" i="15"/>
  <c r="I8" i="15"/>
  <c r="H97" i="15"/>
  <c r="I174" i="15"/>
  <c r="H174" i="15"/>
  <c r="L174" i="15"/>
  <c r="H246" i="15"/>
  <c r="I91" i="15"/>
  <c r="H91" i="15"/>
  <c r="H34" i="15"/>
  <c r="H50" i="15"/>
  <c r="J62" i="15"/>
  <c r="H74" i="15"/>
  <c r="I16" i="15"/>
  <c r="I36" i="15"/>
  <c r="H36" i="15"/>
  <c r="I52" i="15"/>
  <c r="H52" i="15"/>
  <c r="I65" i="15"/>
  <c r="J70" i="15"/>
  <c r="I81" i="15"/>
  <c r="H81" i="15"/>
  <c r="J100" i="15"/>
  <c r="H107" i="15"/>
  <c r="J107" i="15"/>
  <c r="L127" i="15"/>
  <c r="I127" i="15"/>
  <c r="H127" i="15"/>
  <c r="L165" i="15"/>
  <c r="I165" i="15"/>
  <c r="H165" i="15"/>
  <c r="L178" i="15"/>
  <c r="I178" i="15"/>
  <c r="H185" i="15"/>
  <c r="I206" i="15"/>
  <c r="H206" i="15"/>
  <c r="L206" i="15"/>
  <c r="I236" i="15"/>
  <c r="H236" i="15"/>
  <c r="L236" i="15"/>
  <c r="I270" i="15"/>
  <c r="H270" i="15"/>
  <c r="L270" i="15"/>
  <c r="L140" i="15"/>
  <c r="I140" i="15"/>
  <c r="H140" i="15"/>
  <c r="I310" i="15"/>
  <c r="H310" i="15"/>
  <c r="L310" i="15"/>
  <c r="I312" i="15"/>
  <c r="H312" i="15"/>
  <c r="L312" i="15"/>
  <c r="I15" i="15"/>
  <c r="H15" i="15"/>
  <c r="H254" i="15"/>
  <c r="H37" i="15"/>
  <c r="I41" i="15"/>
  <c r="I57" i="15"/>
  <c r="I122" i="15"/>
  <c r="L122" i="15"/>
  <c r="H122" i="15"/>
  <c r="H172" i="15"/>
  <c r="I19" i="15"/>
  <c r="H19" i="15"/>
  <c r="I94" i="15"/>
  <c r="I168" i="15"/>
  <c r="L168" i="15"/>
  <c r="H168" i="15"/>
  <c r="I221" i="15"/>
  <c r="L221" i="15"/>
  <c r="H221" i="15"/>
  <c r="L239" i="15"/>
  <c r="I239" i="15"/>
  <c r="H239" i="15"/>
  <c r="H9" i="15"/>
  <c r="H25" i="15"/>
  <c r="H16" i="15"/>
  <c r="H29" i="15"/>
  <c r="I33" i="15"/>
  <c r="H45" i="15"/>
  <c r="I49" i="15"/>
  <c r="H61" i="15"/>
  <c r="I69" i="15"/>
  <c r="I77" i="15"/>
  <c r="H77" i="15"/>
  <c r="H105" i="15"/>
  <c r="L161" i="15"/>
  <c r="I161" i="15"/>
  <c r="H161" i="15"/>
  <c r="H204" i="15"/>
  <c r="H230" i="15"/>
  <c r="H234" i="15"/>
  <c r="I24" i="15"/>
  <c r="I53" i="15"/>
  <c r="I155" i="15"/>
  <c r="H155" i="15"/>
  <c r="L155" i="15"/>
  <c r="I44" i="15"/>
  <c r="H44" i="15"/>
  <c r="I60" i="15"/>
  <c r="H60" i="15"/>
  <c r="H82" i="15"/>
  <c r="H153" i="15"/>
  <c r="H8" i="15"/>
  <c r="I12" i="15"/>
  <c r="H24" i="15"/>
  <c r="I28" i="15"/>
  <c r="H53" i="15"/>
  <c r="I97" i="15"/>
  <c r="L193" i="15"/>
  <c r="I193" i="15"/>
  <c r="H193" i="15"/>
  <c r="L197" i="15"/>
  <c r="I197" i="15"/>
  <c r="H197" i="15"/>
  <c r="I32" i="15"/>
  <c r="H32" i="15"/>
  <c r="I48" i="15"/>
  <c r="H48" i="15"/>
  <c r="H102" i="15"/>
  <c r="J108" i="15"/>
  <c r="L116" i="15"/>
  <c r="I116" i="15"/>
  <c r="H116" i="15"/>
  <c r="H149" i="15"/>
  <c r="I23" i="15"/>
  <c r="H23" i="15"/>
  <c r="I20" i="15"/>
  <c r="I11" i="15"/>
  <c r="H11" i="15"/>
  <c r="I27" i="15"/>
  <c r="H27" i="15"/>
  <c r="I40" i="15"/>
  <c r="H40" i="15"/>
  <c r="I56" i="15"/>
  <c r="H56" i="15"/>
  <c r="H65" i="15"/>
  <c r="I73" i="15"/>
  <c r="H73" i="15"/>
  <c r="J88" i="15"/>
  <c r="H88" i="15"/>
  <c r="J92" i="15"/>
  <c r="H99" i="15"/>
  <c r="J99" i="15"/>
  <c r="I110" i="15"/>
  <c r="L119" i="15"/>
  <c r="I119" i="15"/>
  <c r="H119" i="15"/>
  <c r="H178" i="15"/>
  <c r="I200" i="15"/>
  <c r="L200" i="15"/>
  <c r="H200" i="15"/>
  <c r="L207" i="15"/>
  <c r="I207" i="15"/>
  <c r="H207" i="15"/>
  <c r="I246" i="15"/>
  <c r="L246" i="15"/>
  <c r="I248" i="15"/>
  <c r="H248" i="15"/>
  <c r="L248" i="15"/>
  <c r="I258" i="15"/>
  <c r="L258" i="15"/>
  <c r="H258" i="15"/>
  <c r="I266" i="15"/>
  <c r="L266" i="15"/>
  <c r="H266" i="15"/>
  <c r="H124" i="15"/>
  <c r="L131" i="15"/>
  <c r="I131" i="15"/>
  <c r="L148" i="15"/>
  <c r="I148" i="15"/>
  <c r="I188" i="15"/>
  <c r="L188" i="15"/>
  <c r="H201" i="15"/>
  <c r="I203" i="15"/>
  <c r="H203" i="15"/>
  <c r="L203" i="15"/>
  <c r="L209" i="15"/>
  <c r="I209" i="15"/>
  <c r="H209" i="15"/>
  <c r="I278" i="15"/>
  <c r="H278" i="15"/>
  <c r="L278" i="15"/>
  <c r="I280" i="15"/>
  <c r="H280" i="15"/>
  <c r="L280" i="15"/>
  <c r="L144" i="15"/>
  <c r="I144" i="15"/>
  <c r="I223" i="15"/>
  <c r="H223" i="15"/>
  <c r="L223" i="15"/>
  <c r="I282" i="15"/>
  <c r="H282" i="15"/>
  <c r="L282" i="15"/>
  <c r="H68" i="15"/>
  <c r="H72" i="15"/>
  <c r="H76" i="15"/>
  <c r="H80" i="15"/>
  <c r="H84" i="15"/>
  <c r="H87" i="15"/>
  <c r="H113" i="15"/>
  <c r="H121" i="15"/>
  <c r="I135" i="15"/>
  <c r="H135" i="15"/>
  <c r="H144" i="15"/>
  <c r="L152" i="15"/>
  <c r="I152" i="15"/>
  <c r="I156" i="15"/>
  <c r="L156" i="15"/>
  <c r="I158" i="15"/>
  <c r="H158" i="15"/>
  <c r="L158" i="15"/>
  <c r="H169" i="15"/>
  <c r="I171" i="15"/>
  <c r="H171" i="15"/>
  <c r="L171" i="15"/>
  <c r="H175" i="15"/>
  <c r="L177" i="15"/>
  <c r="I177" i="15"/>
  <c r="H177" i="15"/>
  <c r="I184" i="15"/>
  <c r="L184" i="15"/>
  <c r="H184" i="15"/>
  <c r="I190" i="15"/>
  <c r="H190" i="15"/>
  <c r="L190" i="15"/>
  <c r="L213" i="15"/>
  <c r="I213" i="15"/>
  <c r="I237" i="15"/>
  <c r="L237" i="15"/>
  <c r="L253" i="15"/>
  <c r="I253" i="15"/>
  <c r="H253" i="15"/>
  <c r="L273" i="15"/>
  <c r="I273" i="15"/>
  <c r="I292" i="15"/>
  <c r="H292" i="15"/>
  <c r="I298" i="15"/>
  <c r="H298" i="15"/>
  <c r="L298" i="15"/>
  <c r="I276" i="15"/>
  <c r="H276" i="15"/>
  <c r="H90" i="15"/>
  <c r="I93" i="15"/>
  <c r="J96" i="15"/>
  <c r="H98" i="15"/>
  <c r="I101" i="15"/>
  <c r="J104" i="15"/>
  <c r="H106" i="15"/>
  <c r="I109" i="15"/>
  <c r="L115" i="15"/>
  <c r="I115" i="15"/>
  <c r="L123" i="15"/>
  <c r="I123" i="15"/>
  <c r="H126" i="15"/>
  <c r="H131" i="15"/>
  <c r="I139" i="15"/>
  <c r="H139" i="15"/>
  <c r="H148" i="15"/>
  <c r="H162" i="15"/>
  <c r="I175" i="15"/>
  <c r="L181" i="15"/>
  <c r="I181" i="15"/>
  <c r="H188" i="15"/>
  <c r="H194" i="15"/>
  <c r="I233" i="15"/>
  <c r="L233" i="15"/>
  <c r="H233" i="15"/>
  <c r="L276" i="15"/>
  <c r="I294" i="15"/>
  <c r="H294" i="15"/>
  <c r="L294" i="15"/>
  <c r="I296" i="15"/>
  <c r="H296" i="15"/>
  <c r="L296" i="15"/>
  <c r="L243" i="15"/>
  <c r="I243" i="15"/>
  <c r="I268" i="15"/>
  <c r="H268" i="15"/>
  <c r="L268" i="15"/>
  <c r="H89" i="15"/>
  <c r="H118" i="15"/>
  <c r="I133" i="15"/>
  <c r="I143" i="15"/>
  <c r="H143" i="15"/>
  <c r="H152" i="15"/>
  <c r="H156" i="15"/>
  <c r="I162" i="15"/>
  <c r="I204" i="15"/>
  <c r="L204" i="15"/>
  <c r="H213" i="15"/>
  <c r="I220" i="15"/>
  <c r="H220" i="15"/>
  <c r="L220" i="15"/>
  <c r="H224" i="15"/>
  <c r="L226" i="15"/>
  <c r="I226" i="15"/>
  <c r="H226" i="15"/>
  <c r="H237" i="15"/>
  <c r="H240" i="15"/>
  <c r="L265" i="15"/>
  <c r="I265" i="15"/>
  <c r="H265" i="15"/>
  <c r="H273" i="15"/>
  <c r="I308" i="15"/>
  <c r="H308" i="15"/>
  <c r="I314" i="15"/>
  <c r="H314" i="15"/>
  <c r="L314" i="15"/>
  <c r="H157" i="15"/>
  <c r="I264" i="15"/>
  <c r="H264" i="15"/>
  <c r="I290" i="15"/>
  <c r="H290" i="15"/>
  <c r="I306" i="15"/>
  <c r="H306" i="15"/>
  <c r="I260" i="15"/>
  <c r="H260" i="15"/>
  <c r="I284" i="15"/>
  <c r="H284" i="15"/>
  <c r="I300" i="15"/>
  <c r="H300" i="15"/>
  <c r="I316" i="15"/>
  <c r="H316" i="15"/>
  <c r="I272" i="15"/>
  <c r="H272" i="15"/>
  <c r="I286" i="15"/>
  <c r="H286" i="15"/>
  <c r="I302" i="15"/>
  <c r="H302" i="15"/>
  <c r="I318" i="15"/>
  <c r="H318" i="15"/>
  <c r="H212" i="15"/>
  <c r="H229" i="15"/>
  <c r="H242" i="15"/>
  <c r="H245" i="15"/>
  <c r="H250" i="15"/>
  <c r="I252" i="15"/>
  <c r="H252" i="15"/>
  <c r="I288" i="15"/>
  <c r="H288" i="15"/>
  <c r="I304" i="15"/>
  <c r="H304" i="15"/>
  <c r="I320" i="15"/>
  <c r="H320" i="15"/>
  <c r="U9" i="8" l="1"/>
  <c r="V9" i="8"/>
  <c r="U10" i="8"/>
  <c r="V10" i="8"/>
  <c r="U11" i="8"/>
  <c r="V11" i="8"/>
  <c r="U12" i="8"/>
  <c r="V12" i="8"/>
  <c r="U13" i="8"/>
  <c r="V13" i="8"/>
  <c r="U14" i="8"/>
  <c r="V14" i="8"/>
  <c r="U15" i="8"/>
  <c r="V15" i="8"/>
  <c r="U16" i="8"/>
  <c r="V16" i="8"/>
  <c r="U17" i="8"/>
  <c r="V17" i="8"/>
  <c r="U18" i="8"/>
  <c r="V18" i="8"/>
  <c r="U19" i="8"/>
  <c r="V19" i="8"/>
  <c r="U20" i="8"/>
  <c r="V20" i="8"/>
  <c r="U21" i="8"/>
  <c r="V21" i="8"/>
  <c r="V8" i="8"/>
  <c r="U8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30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8" i="1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30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8" i="3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34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33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11" i="12"/>
  <c r="G10" i="10"/>
  <c r="F21" i="8"/>
  <c r="E21" i="8"/>
  <c r="I21" i="8" s="1"/>
  <c r="F20" i="8"/>
  <c r="J20" i="8" s="1"/>
  <c r="E20" i="8"/>
  <c r="G20" i="8" s="1"/>
  <c r="F19" i="8"/>
  <c r="E19" i="8"/>
  <c r="L19" i="8" s="1"/>
  <c r="F18" i="8"/>
  <c r="J18" i="8" s="1"/>
  <c r="E18" i="8"/>
  <c r="F17" i="8"/>
  <c r="E17" i="8"/>
  <c r="L17" i="8" s="1"/>
  <c r="F16" i="8"/>
  <c r="J16" i="8" s="1"/>
  <c r="E16" i="8"/>
  <c r="G16" i="8" s="1"/>
  <c r="F15" i="8"/>
  <c r="E15" i="8"/>
  <c r="L15" i="8" s="1"/>
  <c r="F14" i="8"/>
  <c r="J14" i="8" s="1"/>
  <c r="E14" i="8"/>
  <c r="F13" i="8"/>
  <c r="E13" i="8"/>
  <c r="I13" i="8" s="1"/>
  <c r="F12" i="8"/>
  <c r="J12" i="8" s="1"/>
  <c r="E12" i="8"/>
  <c r="G12" i="8" s="1"/>
  <c r="F11" i="8"/>
  <c r="E11" i="8"/>
  <c r="L11" i="8" s="1"/>
  <c r="F10" i="8"/>
  <c r="J10" i="8" s="1"/>
  <c r="E10" i="8"/>
  <c r="F9" i="8"/>
  <c r="E9" i="8"/>
  <c r="L9" i="8" s="1"/>
  <c r="F8" i="8"/>
  <c r="J8" i="8" s="1"/>
  <c r="E8" i="8"/>
  <c r="G8" i="8" s="1"/>
  <c r="G10" i="8" l="1"/>
  <c r="G14" i="8"/>
  <c r="G18" i="8"/>
  <c r="G11" i="8"/>
  <c r="G15" i="8"/>
  <c r="G19" i="8"/>
  <c r="I19" i="8"/>
  <c r="I16" i="8"/>
  <c r="I15" i="8"/>
  <c r="I12" i="8"/>
  <c r="I11" i="8"/>
  <c r="L18" i="8"/>
  <c r="I20" i="8"/>
  <c r="L10" i="8"/>
  <c r="G13" i="8"/>
  <c r="I18" i="8"/>
  <c r="I14" i="8"/>
  <c r="I10" i="8"/>
  <c r="L14" i="8"/>
  <c r="L16" i="8"/>
  <c r="I8" i="8"/>
  <c r="G9" i="8"/>
  <c r="G17" i="8"/>
  <c r="G21" i="8"/>
  <c r="J21" i="8"/>
  <c r="J17" i="8"/>
  <c r="J13" i="8"/>
  <c r="J9" i="8"/>
  <c r="L21" i="8"/>
  <c r="L13" i="8"/>
  <c r="I17" i="8"/>
  <c r="I9" i="8"/>
  <c r="L20" i="8"/>
  <c r="L12" i="8"/>
  <c r="J19" i="8"/>
  <c r="J15" i="8"/>
  <c r="J11" i="8"/>
  <c r="F31" i="14" l="1"/>
  <c r="E31" i="14"/>
  <c r="I31" i="14" s="1"/>
  <c r="D31" i="14"/>
  <c r="F30" i="14"/>
  <c r="E30" i="14"/>
  <c r="I30" i="14" s="1"/>
  <c r="D30" i="14"/>
  <c r="F29" i="14"/>
  <c r="E29" i="14"/>
  <c r="I29" i="14" s="1"/>
  <c r="D29" i="14"/>
  <c r="F28" i="14"/>
  <c r="E28" i="14"/>
  <c r="I28" i="14" s="1"/>
  <c r="D28" i="14"/>
  <c r="F27" i="14"/>
  <c r="E27" i="14"/>
  <c r="G27" i="14" s="1"/>
  <c r="D27" i="14"/>
  <c r="F26" i="14"/>
  <c r="E26" i="14"/>
  <c r="I26" i="14" s="1"/>
  <c r="D26" i="14"/>
  <c r="I23" i="14"/>
  <c r="F23" i="14"/>
  <c r="E23" i="14"/>
  <c r="G23" i="14" s="1"/>
  <c r="D23" i="14"/>
  <c r="F22" i="14"/>
  <c r="E22" i="14"/>
  <c r="I22" i="14" s="1"/>
  <c r="D22" i="14"/>
  <c r="I21" i="14"/>
  <c r="F21" i="14"/>
  <c r="E21" i="14"/>
  <c r="G21" i="14" s="1"/>
  <c r="D21" i="14"/>
  <c r="F20" i="14"/>
  <c r="E20" i="14"/>
  <c r="I20" i="14" s="1"/>
  <c r="D20" i="14"/>
  <c r="F19" i="14"/>
  <c r="E19" i="14"/>
  <c r="I19" i="14" s="1"/>
  <c r="D19" i="14"/>
  <c r="F18" i="14"/>
  <c r="E18" i="14"/>
  <c r="I18" i="14" s="1"/>
  <c r="D18" i="14"/>
  <c r="F17" i="14"/>
  <c r="E17" i="14"/>
  <c r="D17" i="14"/>
  <c r="F16" i="14"/>
  <c r="E16" i="14"/>
  <c r="I16" i="14" s="1"/>
  <c r="D16" i="14"/>
  <c r="F15" i="14"/>
  <c r="E15" i="14"/>
  <c r="I15" i="14" s="1"/>
  <c r="D15" i="14"/>
  <c r="F14" i="14"/>
  <c r="E14" i="14"/>
  <c r="I14" i="14" s="1"/>
  <c r="D14" i="14"/>
  <c r="I13" i="14"/>
  <c r="F13" i="14"/>
  <c r="E13" i="14"/>
  <c r="D13" i="14"/>
  <c r="F12" i="14"/>
  <c r="E12" i="14"/>
  <c r="I12" i="14" s="1"/>
  <c r="D12" i="14"/>
  <c r="F11" i="14"/>
  <c r="E11" i="14"/>
  <c r="I11" i="14" s="1"/>
  <c r="D11" i="14"/>
  <c r="F10" i="14"/>
  <c r="E10" i="14"/>
  <c r="G10" i="14" s="1"/>
  <c r="D10" i="14"/>
  <c r="F111" i="13"/>
  <c r="J111" i="13" s="1"/>
  <c r="E111" i="13"/>
  <c r="L111" i="13" s="1"/>
  <c r="F110" i="13"/>
  <c r="J110" i="13" s="1"/>
  <c r="E110" i="13"/>
  <c r="F109" i="13"/>
  <c r="J109" i="13" s="1"/>
  <c r="E109" i="13"/>
  <c r="L109" i="13" s="1"/>
  <c r="I108" i="13"/>
  <c r="F108" i="13"/>
  <c r="J108" i="13" s="1"/>
  <c r="E108" i="13"/>
  <c r="L108" i="13" s="1"/>
  <c r="F107" i="13"/>
  <c r="J107" i="13" s="1"/>
  <c r="E107" i="13"/>
  <c r="I107" i="13" s="1"/>
  <c r="F106" i="13"/>
  <c r="J106" i="13" s="1"/>
  <c r="E106" i="13"/>
  <c r="I106" i="13" s="1"/>
  <c r="F105" i="13"/>
  <c r="J105" i="13" s="1"/>
  <c r="E105" i="13"/>
  <c r="L105" i="13" s="1"/>
  <c r="F104" i="13"/>
  <c r="J104" i="13" s="1"/>
  <c r="E104" i="13"/>
  <c r="I104" i="13" s="1"/>
  <c r="F103" i="13"/>
  <c r="J103" i="13" s="1"/>
  <c r="E103" i="13"/>
  <c r="I103" i="13" s="1"/>
  <c r="F102" i="13"/>
  <c r="J102" i="13" s="1"/>
  <c r="E102" i="13"/>
  <c r="I101" i="13"/>
  <c r="F101" i="13"/>
  <c r="J101" i="13" s="1"/>
  <c r="E101" i="13"/>
  <c r="L101" i="13" s="1"/>
  <c r="F100" i="13"/>
  <c r="J100" i="13" s="1"/>
  <c r="E100" i="13"/>
  <c r="L100" i="13" s="1"/>
  <c r="F99" i="13"/>
  <c r="J99" i="13" s="1"/>
  <c r="E99" i="13"/>
  <c r="I99" i="13" s="1"/>
  <c r="F98" i="13"/>
  <c r="J98" i="13" s="1"/>
  <c r="E98" i="13"/>
  <c r="L98" i="13" s="1"/>
  <c r="F97" i="13"/>
  <c r="J97" i="13" s="1"/>
  <c r="E97" i="13"/>
  <c r="L97" i="13" s="1"/>
  <c r="F96" i="13"/>
  <c r="J96" i="13" s="1"/>
  <c r="E96" i="13"/>
  <c r="I96" i="13" s="1"/>
  <c r="F95" i="13"/>
  <c r="J95" i="13" s="1"/>
  <c r="E95" i="13"/>
  <c r="L95" i="13" s="1"/>
  <c r="F94" i="13"/>
  <c r="J94" i="13" s="1"/>
  <c r="E94" i="13"/>
  <c r="F93" i="13"/>
  <c r="J93" i="13" s="1"/>
  <c r="E93" i="13"/>
  <c r="L93" i="13" s="1"/>
  <c r="F92" i="13"/>
  <c r="J92" i="13" s="1"/>
  <c r="E92" i="13"/>
  <c r="L92" i="13" s="1"/>
  <c r="F91" i="13"/>
  <c r="J91" i="13" s="1"/>
  <c r="E91" i="13"/>
  <c r="F90" i="13"/>
  <c r="J90" i="13" s="1"/>
  <c r="E90" i="13"/>
  <c r="L90" i="13" s="1"/>
  <c r="F89" i="13"/>
  <c r="J89" i="13" s="1"/>
  <c r="E89" i="13"/>
  <c r="F88" i="13"/>
  <c r="J88" i="13" s="1"/>
  <c r="E88" i="13"/>
  <c r="I88" i="13" s="1"/>
  <c r="F87" i="13"/>
  <c r="J87" i="13" s="1"/>
  <c r="E87" i="13"/>
  <c r="L87" i="13" s="1"/>
  <c r="F86" i="13"/>
  <c r="J86" i="13" s="1"/>
  <c r="E86" i="13"/>
  <c r="F85" i="13"/>
  <c r="J85" i="13" s="1"/>
  <c r="E85" i="13"/>
  <c r="I85" i="13" s="1"/>
  <c r="F84" i="13"/>
  <c r="J84" i="13" s="1"/>
  <c r="E84" i="13"/>
  <c r="L84" i="13" s="1"/>
  <c r="F83" i="13"/>
  <c r="J83" i="13" s="1"/>
  <c r="E83" i="13"/>
  <c r="I83" i="13" s="1"/>
  <c r="F82" i="13"/>
  <c r="J82" i="13" s="1"/>
  <c r="E82" i="13"/>
  <c r="I82" i="13" s="1"/>
  <c r="F81" i="13"/>
  <c r="J81" i="13" s="1"/>
  <c r="E81" i="13"/>
  <c r="L81" i="13" s="1"/>
  <c r="F80" i="13"/>
  <c r="J80" i="13" s="1"/>
  <c r="E80" i="13"/>
  <c r="I80" i="13" s="1"/>
  <c r="F79" i="13"/>
  <c r="J79" i="13" s="1"/>
  <c r="E79" i="13"/>
  <c r="F78" i="13"/>
  <c r="J78" i="13" s="1"/>
  <c r="E78" i="13"/>
  <c r="F77" i="13"/>
  <c r="J77" i="13" s="1"/>
  <c r="E77" i="13"/>
  <c r="L77" i="13" s="1"/>
  <c r="F76" i="13"/>
  <c r="J76" i="13" s="1"/>
  <c r="E76" i="13"/>
  <c r="L76" i="13" s="1"/>
  <c r="F75" i="13"/>
  <c r="J75" i="13" s="1"/>
  <c r="E75" i="13"/>
  <c r="F74" i="13"/>
  <c r="J74" i="13" s="1"/>
  <c r="E74" i="13"/>
  <c r="L74" i="13" s="1"/>
  <c r="F73" i="13"/>
  <c r="J73" i="13" s="1"/>
  <c r="E73" i="13"/>
  <c r="L73" i="13" s="1"/>
  <c r="F72" i="13"/>
  <c r="J72" i="13" s="1"/>
  <c r="E72" i="13"/>
  <c r="L72" i="13" s="1"/>
  <c r="F71" i="13"/>
  <c r="J71" i="13" s="1"/>
  <c r="E71" i="13"/>
  <c r="L71" i="13" s="1"/>
  <c r="F70" i="13"/>
  <c r="J70" i="13" s="1"/>
  <c r="E70" i="13"/>
  <c r="F69" i="13"/>
  <c r="J69" i="13" s="1"/>
  <c r="E69" i="13"/>
  <c r="L69" i="13" s="1"/>
  <c r="F68" i="13"/>
  <c r="J68" i="13" s="1"/>
  <c r="E68" i="13"/>
  <c r="L68" i="13" s="1"/>
  <c r="F67" i="13"/>
  <c r="J67" i="13" s="1"/>
  <c r="E67" i="13"/>
  <c r="I67" i="13" s="1"/>
  <c r="F66" i="13"/>
  <c r="J66" i="13" s="1"/>
  <c r="E66" i="13"/>
  <c r="L66" i="13" s="1"/>
  <c r="F65" i="13"/>
  <c r="J65" i="13" s="1"/>
  <c r="E65" i="13"/>
  <c r="F64" i="13"/>
  <c r="J64" i="13" s="1"/>
  <c r="E64" i="13"/>
  <c r="I64" i="13" s="1"/>
  <c r="F63" i="13"/>
  <c r="J63" i="13" s="1"/>
  <c r="E63" i="13"/>
  <c r="L63" i="13" s="1"/>
  <c r="F62" i="13"/>
  <c r="J62" i="13" s="1"/>
  <c r="E62" i="13"/>
  <c r="F61" i="13"/>
  <c r="J61" i="13" s="1"/>
  <c r="E61" i="13"/>
  <c r="L61" i="13" s="1"/>
  <c r="F60" i="13"/>
  <c r="J60" i="13" s="1"/>
  <c r="E60" i="13"/>
  <c r="L60" i="13" s="1"/>
  <c r="F59" i="13"/>
  <c r="J59" i="13" s="1"/>
  <c r="E59" i="13"/>
  <c r="F58" i="13"/>
  <c r="J58" i="13" s="1"/>
  <c r="E58" i="13"/>
  <c r="L58" i="13" s="1"/>
  <c r="F57" i="13"/>
  <c r="J57" i="13" s="1"/>
  <c r="E57" i="13"/>
  <c r="L57" i="13" s="1"/>
  <c r="F56" i="13"/>
  <c r="J56" i="13" s="1"/>
  <c r="E56" i="13"/>
  <c r="L56" i="13" s="1"/>
  <c r="F55" i="13"/>
  <c r="J55" i="13" s="1"/>
  <c r="E55" i="13"/>
  <c r="L55" i="13" s="1"/>
  <c r="F54" i="13"/>
  <c r="J54" i="13" s="1"/>
  <c r="E54" i="13"/>
  <c r="F53" i="13"/>
  <c r="J53" i="13" s="1"/>
  <c r="E53" i="13"/>
  <c r="L53" i="13" s="1"/>
  <c r="F52" i="13"/>
  <c r="J52" i="13" s="1"/>
  <c r="E52" i="13"/>
  <c r="L52" i="13" s="1"/>
  <c r="F51" i="13"/>
  <c r="J51" i="13" s="1"/>
  <c r="E51" i="13"/>
  <c r="I51" i="13" s="1"/>
  <c r="L50" i="13"/>
  <c r="F50" i="13"/>
  <c r="J50" i="13" s="1"/>
  <c r="E50" i="13"/>
  <c r="I50" i="13" s="1"/>
  <c r="F49" i="13"/>
  <c r="J49" i="13" s="1"/>
  <c r="E49" i="13"/>
  <c r="L49" i="13" s="1"/>
  <c r="F48" i="13"/>
  <c r="J48" i="13" s="1"/>
  <c r="E48" i="13"/>
  <c r="L48" i="13" s="1"/>
  <c r="F47" i="13"/>
  <c r="J47" i="13" s="1"/>
  <c r="E47" i="13"/>
  <c r="L47" i="13" s="1"/>
  <c r="F46" i="13"/>
  <c r="J46" i="13" s="1"/>
  <c r="E46" i="13"/>
  <c r="F45" i="13"/>
  <c r="J45" i="13" s="1"/>
  <c r="E45" i="13"/>
  <c r="L45" i="13" s="1"/>
  <c r="F44" i="13"/>
  <c r="J44" i="13" s="1"/>
  <c r="E44" i="13"/>
  <c r="L44" i="13" s="1"/>
  <c r="F43" i="13"/>
  <c r="J43" i="13" s="1"/>
  <c r="E43" i="13"/>
  <c r="I43" i="13" s="1"/>
  <c r="F42" i="13"/>
  <c r="J42" i="13" s="1"/>
  <c r="E42" i="13"/>
  <c r="L42" i="13" s="1"/>
  <c r="F41" i="13"/>
  <c r="J41" i="13" s="1"/>
  <c r="E41" i="13"/>
  <c r="L41" i="13" s="1"/>
  <c r="F40" i="13"/>
  <c r="J40" i="13" s="1"/>
  <c r="E40" i="13"/>
  <c r="L40" i="13" s="1"/>
  <c r="F39" i="13"/>
  <c r="J39" i="13" s="1"/>
  <c r="E39" i="13"/>
  <c r="I39" i="13" s="1"/>
  <c r="F38" i="13"/>
  <c r="J38" i="13" s="1"/>
  <c r="E38" i="13"/>
  <c r="F37" i="13"/>
  <c r="J37" i="13" s="1"/>
  <c r="E37" i="13"/>
  <c r="L37" i="13" s="1"/>
  <c r="F36" i="13"/>
  <c r="J36" i="13" s="1"/>
  <c r="E36" i="13"/>
  <c r="F35" i="13"/>
  <c r="J35" i="13" s="1"/>
  <c r="E35" i="13"/>
  <c r="I35" i="13" s="1"/>
  <c r="F34" i="13"/>
  <c r="J34" i="13" s="1"/>
  <c r="E34" i="13"/>
  <c r="I34" i="13" s="1"/>
  <c r="F33" i="13"/>
  <c r="J33" i="13" s="1"/>
  <c r="E33" i="13"/>
  <c r="L33" i="13" s="1"/>
  <c r="F32" i="13"/>
  <c r="J32" i="13" s="1"/>
  <c r="E32" i="13"/>
  <c r="L32" i="13" s="1"/>
  <c r="F31" i="13"/>
  <c r="J31" i="13" s="1"/>
  <c r="E31" i="13"/>
  <c r="L31" i="13" s="1"/>
  <c r="F30" i="13"/>
  <c r="J30" i="13" s="1"/>
  <c r="E30" i="13"/>
  <c r="F28" i="13"/>
  <c r="J28" i="13" s="1"/>
  <c r="E28" i="13"/>
  <c r="I28" i="13" s="1"/>
  <c r="F27" i="13"/>
  <c r="J27" i="13" s="1"/>
  <c r="E27" i="13"/>
  <c r="L27" i="13" s="1"/>
  <c r="F26" i="13"/>
  <c r="J26" i="13" s="1"/>
  <c r="E26" i="13"/>
  <c r="F25" i="13"/>
  <c r="J25" i="13" s="1"/>
  <c r="E25" i="13"/>
  <c r="L25" i="13" s="1"/>
  <c r="F24" i="13"/>
  <c r="J24" i="13" s="1"/>
  <c r="E24" i="13"/>
  <c r="F23" i="13"/>
  <c r="J23" i="13" s="1"/>
  <c r="E23" i="13"/>
  <c r="I23" i="13" s="1"/>
  <c r="F22" i="13"/>
  <c r="J22" i="13" s="1"/>
  <c r="E22" i="13"/>
  <c r="L22" i="13" s="1"/>
  <c r="F21" i="13"/>
  <c r="J21" i="13" s="1"/>
  <c r="E21" i="13"/>
  <c r="F20" i="13"/>
  <c r="J20" i="13" s="1"/>
  <c r="E20" i="13"/>
  <c r="I20" i="13" s="1"/>
  <c r="F19" i="13"/>
  <c r="J19" i="13" s="1"/>
  <c r="E19" i="13"/>
  <c r="L19" i="13" s="1"/>
  <c r="F18" i="13"/>
  <c r="J18" i="13" s="1"/>
  <c r="E18" i="13"/>
  <c r="I18" i="13" s="1"/>
  <c r="F17" i="13"/>
  <c r="J17" i="13" s="1"/>
  <c r="E17" i="13"/>
  <c r="L17" i="13" s="1"/>
  <c r="F16" i="13"/>
  <c r="J16" i="13" s="1"/>
  <c r="E16" i="13"/>
  <c r="L16" i="13" s="1"/>
  <c r="I15" i="13"/>
  <c r="F15" i="13"/>
  <c r="J15" i="13" s="1"/>
  <c r="E15" i="13"/>
  <c r="L15" i="13" s="1"/>
  <c r="F14" i="13"/>
  <c r="J14" i="13" s="1"/>
  <c r="E14" i="13"/>
  <c r="F13" i="13"/>
  <c r="J13" i="13" s="1"/>
  <c r="E13" i="13"/>
  <c r="F12" i="13"/>
  <c r="J12" i="13" s="1"/>
  <c r="E12" i="13"/>
  <c r="L12" i="13" s="1"/>
  <c r="F11" i="13"/>
  <c r="J11" i="13" s="1"/>
  <c r="E11" i="13"/>
  <c r="L11" i="13" s="1"/>
  <c r="F10" i="13"/>
  <c r="J10" i="13" s="1"/>
  <c r="E10" i="13"/>
  <c r="F9" i="13"/>
  <c r="J9" i="13" s="1"/>
  <c r="E9" i="13"/>
  <c r="I9" i="13" s="1"/>
  <c r="F8" i="13"/>
  <c r="J8" i="13" s="1"/>
  <c r="E8" i="13"/>
  <c r="L8" i="13" s="1"/>
  <c r="I12" i="13" l="1"/>
  <c r="I41" i="13"/>
  <c r="I56" i="13"/>
  <c r="G12" i="14"/>
  <c r="G31" i="14"/>
  <c r="I10" i="14"/>
  <c r="G15" i="14"/>
  <c r="G13" i="14"/>
  <c r="G30" i="14"/>
  <c r="G20" i="14"/>
  <c r="G28" i="14"/>
  <c r="G18" i="14"/>
  <c r="G17" i="14"/>
  <c r="G14" i="14"/>
  <c r="I17" i="14"/>
  <c r="G22" i="14"/>
  <c r="I27" i="14"/>
  <c r="G11" i="14"/>
  <c r="G19" i="14"/>
  <c r="G29" i="14"/>
  <c r="G16" i="14"/>
  <c r="G26" i="14"/>
  <c r="L23" i="13"/>
  <c r="I105" i="13"/>
  <c r="L20" i="13"/>
  <c r="I92" i="13"/>
  <c r="L99" i="13"/>
  <c r="I58" i="13"/>
  <c r="L96" i="13"/>
  <c r="L39" i="13"/>
  <c r="I90" i="13"/>
  <c r="I37" i="13"/>
  <c r="I42" i="13"/>
  <c r="I32" i="13"/>
  <c r="I74" i="13"/>
  <c r="I76" i="13"/>
  <c r="L82" i="13"/>
  <c r="L28" i="13"/>
  <c r="I40" i="13"/>
  <c r="I63" i="13"/>
  <c r="I69" i="13"/>
  <c r="L85" i="13"/>
  <c r="L9" i="13"/>
  <c r="I48" i="13"/>
  <c r="L64" i="13"/>
  <c r="I87" i="13"/>
  <c r="L34" i="13"/>
  <c r="I19" i="13"/>
  <c r="I17" i="13"/>
  <c r="L35" i="13"/>
  <c r="I55" i="13"/>
  <c r="I72" i="13"/>
  <c r="L107" i="13"/>
  <c r="L43" i="13"/>
  <c r="I52" i="13"/>
  <c r="I61" i="13"/>
  <c r="L80" i="13"/>
  <c r="I53" i="13"/>
  <c r="I68" i="13"/>
  <c r="I45" i="13"/>
  <c r="I57" i="13"/>
  <c r="I66" i="13"/>
  <c r="I77" i="13"/>
  <c r="I93" i="13"/>
  <c r="I47" i="13"/>
  <c r="I11" i="13"/>
  <c r="I25" i="13"/>
  <c r="L51" i="13"/>
  <c r="I84" i="13"/>
  <c r="L88" i="13"/>
  <c r="I98" i="13"/>
  <c r="I100" i="13"/>
  <c r="L104" i="13"/>
  <c r="I109" i="13"/>
  <c r="L106" i="13"/>
  <c r="I49" i="13"/>
  <c r="I60" i="13"/>
  <c r="L24" i="13"/>
  <c r="I24" i="13"/>
  <c r="L94" i="13"/>
  <c r="I94" i="13"/>
  <c r="I22" i="13"/>
  <c r="L30" i="13"/>
  <c r="I30" i="13"/>
  <c r="L54" i="13"/>
  <c r="I54" i="13"/>
  <c r="L14" i="13"/>
  <c r="I14" i="13"/>
  <c r="I71" i="13"/>
  <c r="I75" i="13"/>
  <c r="L75" i="13"/>
  <c r="L103" i="13"/>
  <c r="L110" i="13"/>
  <c r="I110" i="13"/>
  <c r="I27" i="13"/>
  <c r="L65" i="13"/>
  <c r="I65" i="13"/>
  <c r="L86" i="13"/>
  <c r="I86" i="13"/>
  <c r="I10" i="13"/>
  <c r="L10" i="13"/>
  <c r="L36" i="13"/>
  <c r="I36" i="13"/>
  <c r="L38" i="13"/>
  <c r="I38" i="13"/>
  <c r="I44" i="13"/>
  <c r="I59" i="13"/>
  <c r="L59" i="13"/>
  <c r="L67" i="13"/>
  <c r="I73" i="13"/>
  <c r="L21" i="13"/>
  <c r="I21" i="13"/>
  <c r="I91" i="13"/>
  <c r="L91" i="13"/>
  <c r="L102" i="13"/>
  <c r="I102" i="13"/>
  <c r="L79" i="13"/>
  <c r="I79" i="13"/>
  <c r="I8" i="13"/>
  <c r="I26" i="13"/>
  <c r="L26" i="13"/>
  <c r="L89" i="13"/>
  <c r="I89" i="13"/>
  <c r="L46" i="13"/>
  <c r="I46" i="13"/>
  <c r="I16" i="13"/>
  <c r="I31" i="13"/>
  <c r="L62" i="13"/>
  <c r="I62" i="13"/>
  <c r="I81" i="13"/>
  <c r="I95" i="13"/>
  <c r="I111" i="13"/>
  <c r="L18" i="13"/>
  <c r="L70" i="13"/>
  <c r="I70" i="13"/>
  <c r="L83" i="13"/>
  <c r="L13" i="13"/>
  <c r="I13" i="13"/>
  <c r="I33" i="13"/>
  <c r="L78" i="13"/>
  <c r="I78" i="13"/>
  <c r="I97" i="13"/>
  <c r="F12" i="9" l="1"/>
  <c r="E12" i="9"/>
  <c r="I12" i="9" s="1"/>
  <c r="D12" i="9"/>
  <c r="D31" i="9"/>
  <c r="D30" i="9"/>
  <c r="D29" i="9"/>
  <c r="D28" i="9"/>
  <c r="D27" i="9"/>
  <c r="D26" i="9"/>
  <c r="D23" i="9"/>
  <c r="D22" i="9"/>
  <c r="D21" i="9"/>
  <c r="D20" i="9"/>
  <c r="D19" i="9"/>
  <c r="D18" i="9"/>
  <c r="D17" i="9"/>
  <c r="D16" i="9"/>
  <c r="D15" i="9"/>
  <c r="D14" i="9"/>
  <c r="D13" i="9"/>
  <c r="D11" i="9"/>
  <c r="D10" i="9"/>
  <c r="F22" i="9"/>
  <c r="F21" i="9"/>
  <c r="F20" i="9"/>
  <c r="E22" i="9"/>
  <c r="I22" i="9" s="1"/>
  <c r="E21" i="9"/>
  <c r="G21" i="9" s="1"/>
  <c r="E20" i="9"/>
  <c r="I20" i="9" s="1"/>
  <c r="F19" i="9"/>
  <c r="E19" i="9"/>
  <c r="G19" i="9" s="1"/>
  <c r="F18" i="9"/>
  <c r="F17" i="9"/>
  <c r="E18" i="9"/>
  <c r="I18" i="9" s="1"/>
  <c r="E17" i="9"/>
  <c r="I17" i="9" s="1"/>
  <c r="F10" i="9"/>
  <c r="E10" i="9"/>
  <c r="I10" i="9" s="1"/>
  <c r="G12" i="9" l="1"/>
  <c r="I21" i="9"/>
  <c r="G22" i="9"/>
  <c r="G20" i="9"/>
  <c r="I19" i="9"/>
  <c r="G18" i="9"/>
  <c r="G17" i="9"/>
  <c r="G10" i="9"/>
  <c r="F118" i="12" l="1"/>
  <c r="J118" i="12" s="1"/>
  <c r="E118" i="12"/>
  <c r="L118" i="12" s="1"/>
  <c r="F117" i="12"/>
  <c r="J117" i="12" s="1"/>
  <c r="E117" i="12"/>
  <c r="F116" i="12"/>
  <c r="J116" i="12" s="1"/>
  <c r="E116" i="12"/>
  <c r="L116" i="12" s="1"/>
  <c r="F115" i="12"/>
  <c r="J115" i="12" s="1"/>
  <c r="E115" i="12"/>
  <c r="L115" i="12" s="1"/>
  <c r="F114" i="12"/>
  <c r="J114" i="12" s="1"/>
  <c r="E114" i="12"/>
  <c r="I114" i="12" s="1"/>
  <c r="F113" i="12"/>
  <c r="J113" i="12" s="1"/>
  <c r="E113" i="12"/>
  <c r="I113" i="12" s="1"/>
  <c r="F112" i="12"/>
  <c r="J112" i="12" s="1"/>
  <c r="E112" i="12"/>
  <c r="F111" i="12"/>
  <c r="J111" i="12" s="1"/>
  <c r="E111" i="12"/>
  <c r="L111" i="12" s="1"/>
  <c r="I110" i="12"/>
  <c r="F110" i="12"/>
  <c r="J110" i="12" s="1"/>
  <c r="E110" i="12"/>
  <c r="L110" i="12" s="1"/>
  <c r="F109" i="12"/>
  <c r="J109" i="12" s="1"/>
  <c r="E109" i="12"/>
  <c r="F108" i="12"/>
  <c r="J108" i="12" s="1"/>
  <c r="E108" i="12"/>
  <c r="L108" i="12" s="1"/>
  <c r="F107" i="12"/>
  <c r="J107" i="12" s="1"/>
  <c r="E107" i="12"/>
  <c r="L107" i="12" s="1"/>
  <c r="J106" i="12"/>
  <c r="F106" i="12"/>
  <c r="E106" i="12"/>
  <c r="I106" i="12" s="1"/>
  <c r="F105" i="12"/>
  <c r="J105" i="12" s="1"/>
  <c r="E105" i="12"/>
  <c r="L105" i="12" s="1"/>
  <c r="F104" i="12"/>
  <c r="J104" i="12" s="1"/>
  <c r="E104" i="12"/>
  <c r="L104" i="12" s="1"/>
  <c r="J103" i="12"/>
  <c r="F103" i="12"/>
  <c r="E103" i="12"/>
  <c r="L103" i="12" s="1"/>
  <c r="F102" i="12"/>
  <c r="J102" i="12" s="1"/>
  <c r="E102" i="12"/>
  <c r="I102" i="12" s="1"/>
  <c r="F101" i="12"/>
  <c r="J101" i="12" s="1"/>
  <c r="E101" i="12"/>
  <c r="J100" i="12"/>
  <c r="F100" i="12"/>
  <c r="E100" i="12"/>
  <c r="I100" i="12" s="1"/>
  <c r="F99" i="12"/>
  <c r="J99" i="12" s="1"/>
  <c r="E99" i="12"/>
  <c r="L99" i="12" s="1"/>
  <c r="J98" i="12"/>
  <c r="F98" i="12"/>
  <c r="E98" i="12"/>
  <c r="I98" i="12" s="1"/>
  <c r="F97" i="12"/>
  <c r="J97" i="12" s="1"/>
  <c r="E97" i="12"/>
  <c r="L97" i="12" s="1"/>
  <c r="F96" i="12"/>
  <c r="J96" i="12" s="1"/>
  <c r="E96" i="12"/>
  <c r="L96" i="12" s="1"/>
  <c r="L95" i="12"/>
  <c r="I95" i="12"/>
  <c r="F95" i="12"/>
  <c r="J95" i="12" s="1"/>
  <c r="E95" i="12"/>
  <c r="F94" i="12"/>
  <c r="J94" i="12" s="1"/>
  <c r="E94" i="12"/>
  <c r="L94" i="12" s="1"/>
  <c r="F93" i="12"/>
  <c r="J93" i="12" s="1"/>
  <c r="E93" i="12"/>
  <c r="F92" i="12"/>
  <c r="J92" i="12" s="1"/>
  <c r="E92" i="12"/>
  <c r="L92" i="12" s="1"/>
  <c r="F91" i="12"/>
  <c r="J91" i="12" s="1"/>
  <c r="E91" i="12"/>
  <c r="L91" i="12" s="1"/>
  <c r="F90" i="12"/>
  <c r="J90" i="12" s="1"/>
  <c r="E90" i="12"/>
  <c r="I90" i="12" s="1"/>
  <c r="F89" i="12"/>
  <c r="J89" i="12" s="1"/>
  <c r="E89" i="12"/>
  <c r="L89" i="12" s="1"/>
  <c r="F88" i="12"/>
  <c r="J88" i="12" s="1"/>
  <c r="E88" i="12"/>
  <c r="L88" i="12" s="1"/>
  <c r="L87" i="12"/>
  <c r="F87" i="12"/>
  <c r="J87" i="12" s="1"/>
  <c r="E87" i="12"/>
  <c r="I87" i="12" s="1"/>
  <c r="F86" i="12"/>
  <c r="J86" i="12" s="1"/>
  <c r="E86" i="12"/>
  <c r="L86" i="12" s="1"/>
  <c r="F85" i="12"/>
  <c r="J85" i="12" s="1"/>
  <c r="E85" i="12"/>
  <c r="F84" i="12"/>
  <c r="J84" i="12" s="1"/>
  <c r="E84" i="12"/>
  <c r="L84" i="12" s="1"/>
  <c r="I83" i="12"/>
  <c r="F83" i="12"/>
  <c r="J83" i="12" s="1"/>
  <c r="E83" i="12"/>
  <c r="L83" i="12" s="1"/>
  <c r="F82" i="12"/>
  <c r="J82" i="12" s="1"/>
  <c r="E82" i="12"/>
  <c r="I82" i="12" s="1"/>
  <c r="F81" i="12"/>
  <c r="J81" i="12" s="1"/>
  <c r="E81" i="12"/>
  <c r="I81" i="12" s="1"/>
  <c r="I80" i="12"/>
  <c r="F80" i="12"/>
  <c r="J80" i="12" s="1"/>
  <c r="E80" i="12"/>
  <c r="L80" i="12" s="1"/>
  <c r="F79" i="12"/>
  <c r="J79" i="12" s="1"/>
  <c r="E79" i="12"/>
  <c r="I79" i="12" s="1"/>
  <c r="F78" i="12"/>
  <c r="J78" i="12" s="1"/>
  <c r="E78" i="12"/>
  <c r="I78" i="12" s="1"/>
  <c r="F77" i="12"/>
  <c r="J77" i="12" s="1"/>
  <c r="E77" i="12"/>
  <c r="F76" i="12"/>
  <c r="J76" i="12" s="1"/>
  <c r="E76" i="12"/>
  <c r="L76" i="12" s="1"/>
  <c r="I75" i="12"/>
  <c r="F75" i="12"/>
  <c r="J75" i="12" s="1"/>
  <c r="E75" i="12"/>
  <c r="L75" i="12" s="1"/>
  <c r="F74" i="12"/>
  <c r="J74" i="12" s="1"/>
  <c r="E74" i="12"/>
  <c r="I74" i="12" s="1"/>
  <c r="L73" i="12"/>
  <c r="I73" i="12"/>
  <c r="F73" i="12"/>
  <c r="J73" i="12" s="1"/>
  <c r="E73" i="12"/>
  <c r="F72" i="12"/>
  <c r="J72" i="12" s="1"/>
  <c r="E72" i="12"/>
  <c r="L72" i="12" s="1"/>
  <c r="F71" i="12"/>
  <c r="J71" i="12" s="1"/>
  <c r="E71" i="12"/>
  <c r="L71" i="12" s="1"/>
  <c r="F70" i="12"/>
  <c r="J70" i="12" s="1"/>
  <c r="E70" i="12"/>
  <c r="I70" i="12" s="1"/>
  <c r="F69" i="12"/>
  <c r="J69" i="12" s="1"/>
  <c r="E69" i="12"/>
  <c r="F68" i="12"/>
  <c r="J68" i="12" s="1"/>
  <c r="E68" i="12"/>
  <c r="L68" i="12" s="1"/>
  <c r="I67" i="12"/>
  <c r="F67" i="12"/>
  <c r="J67" i="12" s="1"/>
  <c r="E67" i="12"/>
  <c r="L67" i="12" s="1"/>
  <c r="F66" i="12"/>
  <c r="J66" i="12" s="1"/>
  <c r="E66" i="12"/>
  <c r="I66" i="12" s="1"/>
  <c r="I65" i="12"/>
  <c r="F65" i="12"/>
  <c r="J65" i="12" s="1"/>
  <c r="E65" i="12"/>
  <c r="L65" i="12" s="1"/>
  <c r="F64" i="12"/>
  <c r="J64" i="12" s="1"/>
  <c r="E64" i="12"/>
  <c r="L64" i="12" s="1"/>
  <c r="F63" i="12"/>
  <c r="J63" i="12" s="1"/>
  <c r="E63" i="12"/>
  <c r="I63" i="12" s="1"/>
  <c r="F62" i="12"/>
  <c r="J62" i="12" s="1"/>
  <c r="E62" i="12"/>
  <c r="L62" i="12" s="1"/>
  <c r="F61" i="12"/>
  <c r="J61" i="12" s="1"/>
  <c r="E61" i="12"/>
  <c r="F60" i="12"/>
  <c r="J60" i="12" s="1"/>
  <c r="E60" i="12"/>
  <c r="L60" i="12" s="1"/>
  <c r="I59" i="12"/>
  <c r="F59" i="12"/>
  <c r="J59" i="12" s="1"/>
  <c r="E59" i="12"/>
  <c r="L59" i="12" s="1"/>
  <c r="F58" i="12"/>
  <c r="J58" i="12" s="1"/>
  <c r="E58" i="12"/>
  <c r="I58" i="12" s="1"/>
  <c r="L57" i="12"/>
  <c r="I57" i="12"/>
  <c r="F57" i="12"/>
  <c r="J57" i="12" s="1"/>
  <c r="E57" i="12"/>
  <c r="F56" i="12"/>
  <c r="J56" i="12" s="1"/>
  <c r="E56" i="12"/>
  <c r="L56" i="12" s="1"/>
  <c r="F55" i="12"/>
  <c r="J55" i="12" s="1"/>
  <c r="E55" i="12"/>
  <c r="L55" i="12" s="1"/>
  <c r="F54" i="12"/>
  <c r="J54" i="12" s="1"/>
  <c r="E54" i="12"/>
  <c r="L54" i="12" s="1"/>
  <c r="F53" i="12"/>
  <c r="J53" i="12" s="1"/>
  <c r="E53" i="12"/>
  <c r="F52" i="12"/>
  <c r="J52" i="12" s="1"/>
  <c r="E52" i="12"/>
  <c r="L52" i="12" s="1"/>
  <c r="J51" i="12"/>
  <c r="F51" i="12"/>
  <c r="E51" i="12"/>
  <c r="L51" i="12" s="1"/>
  <c r="J50" i="12"/>
  <c r="F50" i="12"/>
  <c r="E50" i="12"/>
  <c r="I50" i="12" s="1"/>
  <c r="F49" i="12"/>
  <c r="J49" i="12" s="1"/>
  <c r="E49" i="12"/>
  <c r="L49" i="12" s="1"/>
  <c r="F48" i="12"/>
  <c r="J48" i="12" s="1"/>
  <c r="E48" i="12"/>
  <c r="L48" i="12" s="1"/>
  <c r="F47" i="12"/>
  <c r="J47" i="12" s="1"/>
  <c r="E47" i="12"/>
  <c r="L47" i="12" s="1"/>
  <c r="F46" i="12"/>
  <c r="J46" i="12" s="1"/>
  <c r="E46" i="12"/>
  <c r="I46" i="12" s="1"/>
  <c r="F45" i="12"/>
  <c r="J45" i="12" s="1"/>
  <c r="E45" i="12"/>
  <c r="J44" i="12"/>
  <c r="F44" i="12"/>
  <c r="E44" i="12"/>
  <c r="L44" i="12" s="1"/>
  <c r="J43" i="12"/>
  <c r="I43" i="12"/>
  <c r="F43" i="12"/>
  <c r="E43" i="12"/>
  <c r="L43" i="12" s="1"/>
  <c r="F42" i="12"/>
  <c r="J42" i="12" s="1"/>
  <c r="E42" i="12"/>
  <c r="I42" i="12" s="1"/>
  <c r="L41" i="12"/>
  <c r="I41" i="12"/>
  <c r="F41" i="12"/>
  <c r="J41" i="12" s="1"/>
  <c r="E41" i="12"/>
  <c r="F40" i="12"/>
  <c r="J40" i="12" s="1"/>
  <c r="E40" i="12"/>
  <c r="L40" i="12" s="1"/>
  <c r="F39" i="12"/>
  <c r="J39" i="12" s="1"/>
  <c r="E39" i="12"/>
  <c r="L39" i="12" s="1"/>
  <c r="L38" i="12"/>
  <c r="I38" i="12"/>
  <c r="F38" i="12"/>
  <c r="J38" i="12" s="1"/>
  <c r="E38" i="12"/>
  <c r="F37" i="12"/>
  <c r="J37" i="12" s="1"/>
  <c r="E37" i="12"/>
  <c r="F36" i="12"/>
  <c r="J36" i="12" s="1"/>
  <c r="E36" i="12"/>
  <c r="I36" i="12" s="1"/>
  <c r="F35" i="12"/>
  <c r="J35" i="12" s="1"/>
  <c r="E35" i="12"/>
  <c r="L35" i="12" s="1"/>
  <c r="F34" i="12"/>
  <c r="J34" i="12" s="1"/>
  <c r="E34" i="12"/>
  <c r="I34" i="12" s="1"/>
  <c r="F32" i="12"/>
  <c r="J32" i="12" s="1"/>
  <c r="E32" i="12"/>
  <c r="I32" i="12" s="1"/>
  <c r="F31" i="12"/>
  <c r="J31" i="12" s="1"/>
  <c r="E31" i="12"/>
  <c r="L31" i="12" s="1"/>
  <c r="J30" i="12"/>
  <c r="F30" i="12"/>
  <c r="E30" i="12"/>
  <c r="I30" i="12" s="1"/>
  <c r="I29" i="12"/>
  <c r="F29" i="12"/>
  <c r="J29" i="12" s="1"/>
  <c r="E29" i="12"/>
  <c r="L29" i="12" s="1"/>
  <c r="F28" i="12"/>
  <c r="J28" i="12" s="1"/>
  <c r="E28" i="12"/>
  <c r="F27" i="12"/>
  <c r="J27" i="12" s="1"/>
  <c r="E27" i="12"/>
  <c r="L27" i="12" s="1"/>
  <c r="F26" i="12"/>
  <c r="J26" i="12" s="1"/>
  <c r="E26" i="12"/>
  <c r="L26" i="12" s="1"/>
  <c r="J25" i="12"/>
  <c r="F25" i="12"/>
  <c r="E25" i="12"/>
  <c r="I25" i="12" s="1"/>
  <c r="F24" i="12"/>
  <c r="J24" i="12" s="1"/>
  <c r="E24" i="12"/>
  <c r="I24" i="12" s="1"/>
  <c r="I23" i="12"/>
  <c r="F23" i="12"/>
  <c r="J23" i="12" s="1"/>
  <c r="E23" i="12"/>
  <c r="L23" i="12" s="1"/>
  <c r="F22" i="12"/>
  <c r="J22" i="12" s="1"/>
  <c r="E22" i="12"/>
  <c r="L22" i="12" s="1"/>
  <c r="F21" i="12"/>
  <c r="J21" i="12" s="1"/>
  <c r="E21" i="12"/>
  <c r="L21" i="12" s="1"/>
  <c r="F20" i="12"/>
  <c r="J20" i="12" s="1"/>
  <c r="E20" i="12"/>
  <c r="F19" i="12"/>
  <c r="J19" i="12" s="1"/>
  <c r="E19" i="12"/>
  <c r="L19" i="12" s="1"/>
  <c r="F18" i="12"/>
  <c r="J18" i="12" s="1"/>
  <c r="E18" i="12"/>
  <c r="L18" i="12" s="1"/>
  <c r="F17" i="12"/>
  <c r="J17" i="12" s="1"/>
  <c r="E17" i="12"/>
  <c r="I17" i="12" s="1"/>
  <c r="F16" i="12"/>
  <c r="J16" i="12" s="1"/>
  <c r="E16" i="12"/>
  <c r="L16" i="12" s="1"/>
  <c r="I15" i="12"/>
  <c r="F15" i="12"/>
  <c r="J15" i="12" s="1"/>
  <c r="E15" i="12"/>
  <c r="L15" i="12" s="1"/>
  <c r="F14" i="12"/>
  <c r="J14" i="12" s="1"/>
  <c r="E14" i="12"/>
  <c r="L14" i="12" s="1"/>
  <c r="F13" i="12"/>
  <c r="J13" i="12" s="1"/>
  <c r="E13" i="12"/>
  <c r="L13" i="12" s="1"/>
  <c r="F12" i="12"/>
  <c r="J12" i="12" s="1"/>
  <c r="E12" i="12"/>
  <c r="L11" i="12"/>
  <c r="J11" i="12"/>
  <c r="I11" i="12"/>
  <c r="F11" i="12"/>
  <c r="E11" i="12"/>
  <c r="F117" i="10"/>
  <c r="J117" i="10" s="1"/>
  <c r="E117" i="10"/>
  <c r="L116" i="10"/>
  <c r="F116" i="10"/>
  <c r="J116" i="10" s="1"/>
  <c r="E116" i="10"/>
  <c r="I116" i="10" s="1"/>
  <c r="F115" i="10"/>
  <c r="J115" i="10" s="1"/>
  <c r="E115" i="10"/>
  <c r="I115" i="10" s="1"/>
  <c r="F114" i="10"/>
  <c r="J114" i="10" s="1"/>
  <c r="E114" i="10"/>
  <c r="F113" i="10"/>
  <c r="J113" i="10" s="1"/>
  <c r="E113" i="10"/>
  <c r="I113" i="10" s="1"/>
  <c r="F112" i="10"/>
  <c r="J112" i="10" s="1"/>
  <c r="E112" i="10"/>
  <c r="F111" i="10"/>
  <c r="J111" i="10" s="1"/>
  <c r="E111" i="10"/>
  <c r="I111" i="10" s="1"/>
  <c r="F110" i="10"/>
  <c r="J110" i="10" s="1"/>
  <c r="E110" i="10"/>
  <c r="F109" i="10"/>
  <c r="J109" i="10" s="1"/>
  <c r="E109" i="10"/>
  <c r="L109" i="10" s="1"/>
  <c r="F108" i="10"/>
  <c r="J108" i="10" s="1"/>
  <c r="E108" i="10"/>
  <c r="I108" i="10" s="1"/>
  <c r="F107" i="10"/>
  <c r="J107" i="10" s="1"/>
  <c r="E107" i="10"/>
  <c r="L107" i="10" s="1"/>
  <c r="F106" i="10"/>
  <c r="J106" i="10" s="1"/>
  <c r="E106" i="10"/>
  <c r="L106" i="10" s="1"/>
  <c r="F105" i="10"/>
  <c r="J105" i="10" s="1"/>
  <c r="E105" i="10"/>
  <c r="F104" i="10"/>
  <c r="J104" i="10" s="1"/>
  <c r="E104" i="10"/>
  <c r="L104" i="10" s="1"/>
  <c r="F103" i="10"/>
  <c r="J103" i="10" s="1"/>
  <c r="E103" i="10"/>
  <c r="F102" i="10"/>
  <c r="J102" i="10" s="1"/>
  <c r="E102" i="10"/>
  <c r="L102" i="10" s="1"/>
  <c r="F101" i="10"/>
  <c r="J101" i="10" s="1"/>
  <c r="E101" i="10"/>
  <c r="I101" i="10" s="1"/>
  <c r="F100" i="10"/>
  <c r="J100" i="10" s="1"/>
  <c r="E100" i="10"/>
  <c r="F99" i="10"/>
  <c r="J99" i="10" s="1"/>
  <c r="E99" i="10"/>
  <c r="L99" i="10" s="1"/>
  <c r="F98" i="10"/>
  <c r="J98" i="10" s="1"/>
  <c r="E98" i="10"/>
  <c r="I98" i="10" s="1"/>
  <c r="F97" i="10"/>
  <c r="J97" i="10" s="1"/>
  <c r="E97" i="10"/>
  <c r="L97" i="10" s="1"/>
  <c r="F96" i="10"/>
  <c r="J96" i="10" s="1"/>
  <c r="E96" i="10"/>
  <c r="F95" i="10"/>
  <c r="J95" i="10" s="1"/>
  <c r="E95" i="10"/>
  <c r="L95" i="10" s="1"/>
  <c r="F94" i="10"/>
  <c r="J94" i="10" s="1"/>
  <c r="E94" i="10"/>
  <c r="F93" i="10"/>
  <c r="J93" i="10" s="1"/>
  <c r="E93" i="10"/>
  <c r="L93" i="10" s="1"/>
  <c r="L92" i="10"/>
  <c r="F92" i="10"/>
  <c r="J92" i="10" s="1"/>
  <c r="E92" i="10"/>
  <c r="I92" i="10" s="1"/>
  <c r="F91" i="10"/>
  <c r="J91" i="10" s="1"/>
  <c r="E91" i="10"/>
  <c r="L91" i="10" s="1"/>
  <c r="F90" i="10"/>
  <c r="J90" i="10" s="1"/>
  <c r="E90" i="10"/>
  <c r="I90" i="10" s="1"/>
  <c r="F89" i="10"/>
  <c r="J89" i="10" s="1"/>
  <c r="E89" i="10"/>
  <c r="F88" i="10"/>
  <c r="J88" i="10" s="1"/>
  <c r="E88" i="10"/>
  <c r="L88" i="10" s="1"/>
  <c r="F87" i="10"/>
  <c r="J87" i="10" s="1"/>
  <c r="E87" i="10"/>
  <c r="I87" i="10" s="1"/>
  <c r="F86" i="10"/>
  <c r="J86" i="10" s="1"/>
  <c r="E86" i="10"/>
  <c r="F85" i="10"/>
  <c r="J85" i="10" s="1"/>
  <c r="E85" i="10"/>
  <c r="L85" i="10" s="1"/>
  <c r="F84" i="10"/>
  <c r="J84" i="10" s="1"/>
  <c r="E84" i="10"/>
  <c r="L84" i="10" s="1"/>
  <c r="F83" i="10"/>
  <c r="J83" i="10" s="1"/>
  <c r="E83" i="10"/>
  <c r="I83" i="10" s="1"/>
  <c r="F82" i="10"/>
  <c r="J82" i="10" s="1"/>
  <c r="E82" i="10"/>
  <c r="I82" i="10" s="1"/>
  <c r="F81" i="10"/>
  <c r="J81" i="10" s="1"/>
  <c r="E81" i="10"/>
  <c r="L81" i="10" s="1"/>
  <c r="F80" i="10"/>
  <c r="J80" i="10" s="1"/>
  <c r="E80" i="10"/>
  <c r="L80" i="10" s="1"/>
  <c r="F79" i="10"/>
  <c r="J79" i="10" s="1"/>
  <c r="E79" i="10"/>
  <c r="F78" i="10"/>
  <c r="J78" i="10" s="1"/>
  <c r="E78" i="10"/>
  <c r="L78" i="10" s="1"/>
  <c r="F77" i="10"/>
  <c r="J77" i="10" s="1"/>
  <c r="E77" i="10"/>
  <c r="L77" i="10" s="1"/>
  <c r="F76" i="10"/>
  <c r="J76" i="10" s="1"/>
  <c r="E76" i="10"/>
  <c r="F75" i="10"/>
  <c r="J75" i="10" s="1"/>
  <c r="E75" i="10"/>
  <c r="I75" i="10" s="1"/>
  <c r="F74" i="10"/>
  <c r="J74" i="10" s="1"/>
  <c r="E74" i="10"/>
  <c r="I74" i="10" s="1"/>
  <c r="F73" i="10"/>
  <c r="J73" i="10" s="1"/>
  <c r="E73" i="10"/>
  <c r="L73" i="10" s="1"/>
  <c r="F72" i="10"/>
  <c r="J72" i="10" s="1"/>
  <c r="E72" i="10"/>
  <c r="L72" i="10" s="1"/>
  <c r="F71" i="10"/>
  <c r="J71" i="10" s="1"/>
  <c r="E71" i="10"/>
  <c r="L71" i="10" s="1"/>
  <c r="F70" i="10"/>
  <c r="J70" i="10" s="1"/>
  <c r="E70" i="10"/>
  <c r="I70" i="10" s="1"/>
  <c r="F69" i="10"/>
  <c r="J69" i="10" s="1"/>
  <c r="E69" i="10"/>
  <c r="L69" i="10" s="1"/>
  <c r="F68" i="10"/>
  <c r="J68" i="10" s="1"/>
  <c r="E68" i="10"/>
  <c r="I68" i="10" s="1"/>
  <c r="F67" i="10"/>
  <c r="J67" i="10" s="1"/>
  <c r="E67" i="10"/>
  <c r="L67" i="10" s="1"/>
  <c r="F66" i="10"/>
  <c r="J66" i="10" s="1"/>
  <c r="E66" i="10"/>
  <c r="I66" i="10" s="1"/>
  <c r="L65" i="10"/>
  <c r="F65" i="10"/>
  <c r="J65" i="10" s="1"/>
  <c r="E65" i="10"/>
  <c r="I65" i="10" s="1"/>
  <c r="F64" i="10"/>
  <c r="J64" i="10" s="1"/>
  <c r="E64" i="10"/>
  <c r="L64" i="10" s="1"/>
  <c r="F63" i="10"/>
  <c r="J63" i="10" s="1"/>
  <c r="E63" i="10"/>
  <c r="L63" i="10" s="1"/>
  <c r="F62" i="10"/>
  <c r="J62" i="10" s="1"/>
  <c r="E62" i="10"/>
  <c r="I62" i="10" s="1"/>
  <c r="F61" i="10"/>
  <c r="J61" i="10" s="1"/>
  <c r="E61" i="10"/>
  <c r="L61" i="10" s="1"/>
  <c r="F60" i="10"/>
  <c r="J60" i="10" s="1"/>
  <c r="E60" i="10"/>
  <c r="I60" i="10" s="1"/>
  <c r="F59" i="10"/>
  <c r="J59" i="10" s="1"/>
  <c r="E59" i="10"/>
  <c r="L59" i="10" s="1"/>
  <c r="F58" i="10"/>
  <c r="J58" i="10" s="1"/>
  <c r="E58" i="10"/>
  <c r="F57" i="10"/>
  <c r="J57" i="10" s="1"/>
  <c r="E57" i="10"/>
  <c r="L57" i="10" s="1"/>
  <c r="F56" i="10"/>
  <c r="J56" i="10" s="1"/>
  <c r="E56" i="10"/>
  <c r="L56" i="10" s="1"/>
  <c r="F55" i="10"/>
  <c r="J55" i="10" s="1"/>
  <c r="E55" i="10"/>
  <c r="L55" i="10" s="1"/>
  <c r="F54" i="10"/>
  <c r="J54" i="10" s="1"/>
  <c r="E54" i="10"/>
  <c r="L54" i="10" s="1"/>
  <c r="F53" i="10"/>
  <c r="J53" i="10" s="1"/>
  <c r="E53" i="10"/>
  <c r="F52" i="10"/>
  <c r="J52" i="10" s="1"/>
  <c r="E52" i="10"/>
  <c r="I52" i="10" s="1"/>
  <c r="F51" i="10"/>
  <c r="J51" i="10" s="1"/>
  <c r="E51" i="10"/>
  <c r="F50" i="10"/>
  <c r="J50" i="10" s="1"/>
  <c r="E50" i="10"/>
  <c r="I50" i="10" s="1"/>
  <c r="F49" i="10"/>
  <c r="J49" i="10" s="1"/>
  <c r="E49" i="10"/>
  <c r="I49" i="10" s="1"/>
  <c r="F48" i="10"/>
  <c r="J48" i="10" s="1"/>
  <c r="E48" i="10"/>
  <c r="L48" i="10" s="1"/>
  <c r="F47" i="10"/>
  <c r="J47" i="10" s="1"/>
  <c r="E47" i="10"/>
  <c r="L47" i="10" s="1"/>
  <c r="F46" i="10"/>
  <c r="J46" i="10" s="1"/>
  <c r="E46" i="10"/>
  <c r="F45" i="10"/>
  <c r="J45" i="10" s="1"/>
  <c r="E45" i="10"/>
  <c r="L45" i="10" s="1"/>
  <c r="L44" i="10"/>
  <c r="F44" i="10"/>
  <c r="J44" i="10" s="1"/>
  <c r="E44" i="10"/>
  <c r="I44" i="10" s="1"/>
  <c r="F43" i="10"/>
  <c r="J43" i="10" s="1"/>
  <c r="E43" i="10"/>
  <c r="L43" i="10" s="1"/>
  <c r="F42" i="10"/>
  <c r="J42" i="10" s="1"/>
  <c r="E42" i="10"/>
  <c r="I42" i="10" s="1"/>
  <c r="F41" i="10"/>
  <c r="J41" i="10" s="1"/>
  <c r="E41" i="10"/>
  <c r="L41" i="10" s="1"/>
  <c r="F40" i="10"/>
  <c r="J40" i="10" s="1"/>
  <c r="E40" i="10"/>
  <c r="L40" i="10" s="1"/>
  <c r="F39" i="10"/>
  <c r="J39" i="10" s="1"/>
  <c r="E39" i="10"/>
  <c r="L39" i="10" s="1"/>
  <c r="F38" i="10"/>
  <c r="J38" i="10" s="1"/>
  <c r="E38" i="10"/>
  <c r="L38" i="10" s="1"/>
  <c r="F37" i="10"/>
  <c r="J37" i="10" s="1"/>
  <c r="E37" i="10"/>
  <c r="I37" i="10" s="1"/>
  <c r="F36" i="10"/>
  <c r="J36" i="10" s="1"/>
  <c r="E36" i="10"/>
  <c r="L36" i="10" s="1"/>
  <c r="F35" i="10"/>
  <c r="J35" i="10" s="1"/>
  <c r="E35" i="10"/>
  <c r="L35" i="10" s="1"/>
  <c r="F34" i="10"/>
  <c r="J34" i="10" s="1"/>
  <c r="E34" i="10"/>
  <c r="I34" i="10" s="1"/>
  <c r="F33" i="10"/>
  <c r="J33" i="10" s="1"/>
  <c r="E33" i="10"/>
  <c r="L33" i="10" s="1"/>
  <c r="F31" i="10"/>
  <c r="J31" i="10" s="1"/>
  <c r="E31" i="10"/>
  <c r="L31" i="10" s="1"/>
  <c r="F30" i="10"/>
  <c r="J30" i="10" s="1"/>
  <c r="E30" i="10"/>
  <c r="L30" i="10" s="1"/>
  <c r="F29" i="10"/>
  <c r="J29" i="10" s="1"/>
  <c r="E29" i="10"/>
  <c r="L29" i="10" s="1"/>
  <c r="F28" i="10"/>
  <c r="J28" i="10" s="1"/>
  <c r="E28" i="10"/>
  <c r="L28" i="10" s="1"/>
  <c r="L27" i="10"/>
  <c r="F27" i="10"/>
  <c r="J27" i="10" s="1"/>
  <c r="E27" i="10"/>
  <c r="I27" i="10" s="1"/>
  <c r="F26" i="10"/>
  <c r="J26" i="10" s="1"/>
  <c r="E26" i="10"/>
  <c r="I26" i="10" s="1"/>
  <c r="F25" i="10"/>
  <c r="J25" i="10" s="1"/>
  <c r="E25" i="10"/>
  <c r="I25" i="10" s="1"/>
  <c r="F24" i="10"/>
  <c r="J24" i="10" s="1"/>
  <c r="E24" i="10"/>
  <c r="L24" i="10" s="1"/>
  <c r="F23" i="10"/>
  <c r="J23" i="10" s="1"/>
  <c r="E23" i="10"/>
  <c r="L23" i="10" s="1"/>
  <c r="F22" i="10"/>
  <c r="J22" i="10" s="1"/>
  <c r="E22" i="10"/>
  <c r="L22" i="10" s="1"/>
  <c r="F21" i="10"/>
  <c r="J21" i="10" s="1"/>
  <c r="E21" i="10"/>
  <c r="I21" i="10" s="1"/>
  <c r="F20" i="10"/>
  <c r="J20" i="10" s="1"/>
  <c r="E20" i="10"/>
  <c r="L20" i="10" s="1"/>
  <c r="F19" i="10"/>
  <c r="J19" i="10" s="1"/>
  <c r="E19" i="10"/>
  <c r="F18" i="10"/>
  <c r="J18" i="10" s="1"/>
  <c r="E18" i="10"/>
  <c r="I18" i="10" s="1"/>
  <c r="F17" i="10"/>
  <c r="J17" i="10" s="1"/>
  <c r="E17" i="10"/>
  <c r="I17" i="10" s="1"/>
  <c r="F16" i="10"/>
  <c r="J16" i="10" s="1"/>
  <c r="E16" i="10"/>
  <c r="L16" i="10" s="1"/>
  <c r="F15" i="10"/>
  <c r="J15" i="10" s="1"/>
  <c r="E15" i="10"/>
  <c r="F14" i="10"/>
  <c r="J14" i="10" s="1"/>
  <c r="E14" i="10"/>
  <c r="I14" i="10" s="1"/>
  <c r="F13" i="10"/>
  <c r="J13" i="10" s="1"/>
  <c r="E13" i="10"/>
  <c r="L13" i="10" s="1"/>
  <c r="L12" i="10"/>
  <c r="F12" i="10"/>
  <c r="J12" i="10" s="1"/>
  <c r="E12" i="10"/>
  <c r="I12" i="10" s="1"/>
  <c r="F11" i="10"/>
  <c r="J11" i="10" s="1"/>
  <c r="E11" i="10"/>
  <c r="L10" i="10"/>
  <c r="F10" i="10"/>
  <c r="J10" i="10" s="1"/>
  <c r="E10" i="10"/>
  <c r="I10" i="10" s="1"/>
  <c r="F31" i="9"/>
  <c r="E31" i="9"/>
  <c r="I31" i="9" s="1"/>
  <c r="F30" i="9"/>
  <c r="E30" i="9"/>
  <c r="G30" i="9" s="1"/>
  <c r="F29" i="9"/>
  <c r="E29" i="9"/>
  <c r="I29" i="9" s="1"/>
  <c r="F28" i="9"/>
  <c r="E28" i="9"/>
  <c r="I28" i="9" s="1"/>
  <c r="F27" i="9"/>
  <c r="E27" i="9"/>
  <c r="I27" i="9" s="1"/>
  <c r="F26" i="9"/>
  <c r="E26" i="9"/>
  <c r="I26" i="9" s="1"/>
  <c r="F23" i="9"/>
  <c r="E23" i="9"/>
  <c r="I23" i="9" s="1"/>
  <c r="F16" i="9"/>
  <c r="E16" i="9"/>
  <c r="F15" i="9"/>
  <c r="E15" i="9"/>
  <c r="I15" i="9" s="1"/>
  <c r="F14" i="9"/>
  <c r="E14" i="9"/>
  <c r="I14" i="9" s="1"/>
  <c r="F13" i="9"/>
  <c r="E13" i="9"/>
  <c r="I13" i="9" s="1"/>
  <c r="F11" i="9"/>
  <c r="E11" i="9"/>
  <c r="I11" i="9" s="1"/>
  <c r="I68" i="12" l="1"/>
  <c r="I116" i="12"/>
  <c r="I19" i="12"/>
  <c r="L32" i="12"/>
  <c r="L36" i="12"/>
  <c r="I47" i="12"/>
  <c r="L63" i="12"/>
  <c r="I76" i="12"/>
  <c r="I108" i="12"/>
  <c r="L79" i="12"/>
  <c r="L24" i="12"/>
  <c r="L30" i="12"/>
  <c r="L74" i="12"/>
  <c r="I92" i="12"/>
  <c r="I97" i="12"/>
  <c r="I111" i="12"/>
  <c r="I52" i="12"/>
  <c r="L81" i="12"/>
  <c r="I94" i="12"/>
  <c r="I22" i="12"/>
  <c r="I39" i="12"/>
  <c r="I55" i="12"/>
  <c r="L66" i="12"/>
  <c r="I71" i="12"/>
  <c r="L102" i="12"/>
  <c r="I86" i="12"/>
  <c r="L100" i="12"/>
  <c r="I56" i="10"/>
  <c r="L34" i="10"/>
  <c r="L60" i="10"/>
  <c r="L113" i="10"/>
  <c r="I63" i="10"/>
  <c r="G16" i="9"/>
  <c r="G29" i="9"/>
  <c r="G13" i="9"/>
  <c r="G27" i="9"/>
  <c r="G23" i="9"/>
  <c r="G15" i="9"/>
  <c r="G31" i="9"/>
  <c r="I14" i="12"/>
  <c r="I16" i="12"/>
  <c r="I27" i="12"/>
  <c r="I84" i="12"/>
  <c r="I105" i="12"/>
  <c r="I107" i="12"/>
  <c r="I21" i="12"/>
  <c r="I44" i="12"/>
  <c r="I49" i="12"/>
  <c r="I51" i="12"/>
  <c r="I60" i="12"/>
  <c r="I88" i="12"/>
  <c r="L90" i="12"/>
  <c r="I99" i="12"/>
  <c r="I103" i="12"/>
  <c r="L114" i="12"/>
  <c r="L78" i="12"/>
  <c r="L25" i="12"/>
  <c r="L82" i="12"/>
  <c r="I13" i="12"/>
  <c r="I72" i="12"/>
  <c r="I89" i="12"/>
  <c r="I91" i="12"/>
  <c r="I115" i="12"/>
  <c r="L17" i="12"/>
  <c r="L113" i="12"/>
  <c r="L61" i="12"/>
  <c r="I61" i="12"/>
  <c r="L69" i="12"/>
  <c r="I69" i="12"/>
  <c r="I96" i="12"/>
  <c r="I104" i="12"/>
  <c r="L53" i="12"/>
  <c r="I53" i="12"/>
  <c r="L70" i="12"/>
  <c r="L112" i="12"/>
  <c r="I112" i="12"/>
  <c r="L77" i="12"/>
  <c r="I77" i="12"/>
  <c r="L20" i="12"/>
  <c r="I20" i="12"/>
  <c r="I54" i="12"/>
  <c r="L85" i="12"/>
  <c r="I85" i="12"/>
  <c r="I18" i="12"/>
  <c r="L28" i="12"/>
  <c r="I28" i="12"/>
  <c r="L42" i="12"/>
  <c r="L46" i="12"/>
  <c r="I48" i="12"/>
  <c r="I62" i="12"/>
  <c r="L93" i="12"/>
  <c r="I93" i="12"/>
  <c r="L106" i="12"/>
  <c r="I31" i="12"/>
  <c r="L34" i="12"/>
  <c r="I40" i="12"/>
  <c r="I26" i="12"/>
  <c r="L37" i="12"/>
  <c r="I37" i="12"/>
  <c r="L50" i="12"/>
  <c r="I56" i="12"/>
  <c r="L101" i="12"/>
  <c r="I101" i="12"/>
  <c r="L109" i="12"/>
  <c r="I109" i="12"/>
  <c r="I118" i="12"/>
  <c r="L117" i="12"/>
  <c r="I117" i="12"/>
  <c r="L12" i="12"/>
  <c r="I12" i="12"/>
  <c r="L98" i="12"/>
  <c r="I35" i="12"/>
  <c r="L45" i="12"/>
  <c r="I45" i="12"/>
  <c r="L58" i="12"/>
  <c r="I64" i="12"/>
  <c r="I112" i="10"/>
  <c r="L112" i="10"/>
  <c r="I86" i="10"/>
  <c r="L86" i="10"/>
  <c r="I19" i="10"/>
  <c r="L19" i="10"/>
  <c r="L76" i="10"/>
  <c r="I76" i="10"/>
  <c r="I11" i="10"/>
  <c r="L11" i="10"/>
  <c r="I103" i="10"/>
  <c r="L103" i="10"/>
  <c r="L114" i="10"/>
  <c r="I114" i="10"/>
  <c r="L26" i="10"/>
  <c r="I29" i="10"/>
  <c r="L70" i="10"/>
  <c r="I84" i="10"/>
  <c r="L14" i="10"/>
  <c r="I24" i="10"/>
  <c r="L52" i="10"/>
  <c r="L98" i="10"/>
  <c r="L101" i="10"/>
  <c r="I39" i="10"/>
  <c r="L49" i="10"/>
  <c r="I107" i="10"/>
  <c r="L46" i="10"/>
  <c r="I46" i="10"/>
  <c r="L96" i="10"/>
  <c r="I96" i="10"/>
  <c r="I22" i="10"/>
  <c r="I79" i="10"/>
  <c r="L79" i="10"/>
  <c r="I89" i="10"/>
  <c r="L89" i="10"/>
  <c r="L105" i="10"/>
  <c r="I105" i="10"/>
  <c r="I58" i="10"/>
  <c r="L58" i="10"/>
  <c r="I94" i="10"/>
  <c r="L94" i="10"/>
  <c r="L117" i="10"/>
  <c r="I117" i="10"/>
  <c r="L37" i="10"/>
  <c r="L17" i="10"/>
  <c r="I31" i="10"/>
  <c r="I53" i="10"/>
  <c r="L53" i="10"/>
  <c r="I91" i="10"/>
  <c r="I110" i="10"/>
  <c r="L110" i="10"/>
  <c r="L15" i="10"/>
  <c r="I15" i="10"/>
  <c r="I51" i="10"/>
  <c r="L51" i="10"/>
  <c r="L68" i="10"/>
  <c r="I36" i="10"/>
  <c r="I67" i="10"/>
  <c r="I77" i="10"/>
  <c r="L21" i="10"/>
  <c r="I41" i="10"/>
  <c r="I72" i="10"/>
  <c r="L75" i="10"/>
  <c r="L87" i="10"/>
  <c r="L100" i="10"/>
  <c r="I100" i="10"/>
  <c r="L82" i="10"/>
  <c r="I16" i="10"/>
  <c r="I28" i="10"/>
  <c r="I43" i="10"/>
  <c r="I48" i="10"/>
  <c r="I55" i="10"/>
  <c r="I81" i="10"/>
  <c r="I93" i="10"/>
  <c r="I109" i="10"/>
  <c r="I23" i="10"/>
  <c r="I30" i="10"/>
  <c r="I38" i="10"/>
  <c r="I57" i="10"/>
  <c r="I69" i="10"/>
  <c r="I88" i="10"/>
  <c r="I95" i="10"/>
  <c r="I102" i="10"/>
  <c r="I13" i="10"/>
  <c r="I33" i="10"/>
  <c r="I45" i="10"/>
  <c r="L50" i="10"/>
  <c r="I59" i="10"/>
  <c r="L62" i="10"/>
  <c r="I64" i="10"/>
  <c r="I71" i="10"/>
  <c r="I78" i="10"/>
  <c r="I97" i="10"/>
  <c r="I104" i="10"/>
  <c r="L111" i="10"/>
  <c r="L18" i="10"/>
  <c r="I20" i="10"/>
  <c r="L25" i="10"/>
  <c r="I35" i="10"/>
  <c r="I40" i="10"/>
  <c r="I47" i="10"/>
  <c r="I54" i="10"/>
  <c r="I73" i="10"/>
  <c r="L83" i="10"/>
  <c r="I85" i="10"/>
  <c r="L90" i="10"/>
  <c r="I99" i="10"/>
  <c r="L115" i="10"/>
  <c r="L74" i="10"/>
  <c r="I61" i="10"/>
  <c r="L66" i="10"/>
  <c r="I80" i="10"/>
  <c r="I106" i="10"/>
  <c r="L42" i="10"/>
  <c r="L108" i="10"/>
  <c r="G11" i="9"/>
  <c r="I16" i="9"/>
  <c r="I30" i="9"/>
  <c r="G14" i="9"/>
  <c r="G26" i="9"/>
  <c r="G28" i="9"/>
  <c r="L8" i="8" l="1"/>
  <c r="E89" i="3" l="1"/>
  <c r="L89" i="3" s="1"/>
  <c r="F111" i="3"/>
  <c r="J111" i="3" s="1"/>
  <c r="F110" i="3"/>
  <c r="J110" i="3" s="1"/>
  <c r="F109" i="3"/>
  <c r="J109" i="3" s="1"/>
  <c r="F108" i="3"/>
  <c r="J108" i="3" s="1"/>
  <c r="F107" i="3"/>
  <c r="J107" i="3" s="1"/>
  <c r="F106" i="3"/>
  <c r="J106" i="3" s="1"/>
  <c r="F105" i="3"/>
  <c r="J105" i="3" s="1"/>
  <c r="F104" i="3"/>
  <c r="J104" i="3" s="1"/>
  <c r="F103" i="3"/>
  <c r="J103" i="3" s="1"/>
  <c r="F102" i="3"/>
  <c r="J102" i="3" s="1"/>
  <c r="F101" i="3"/>
  <c r="J101" i="3" s="1"/>
  <c r="F100" i="3"/>
  <c r="J100" i="3" s="1"/>
  <c r="F99" i="3"/>
  <c r="J99" i="3" s="1"/>
  <c r="F98" i="3"/>
  <c r="J98" i="3" s="1"/>
  <c r="F97" i="3"/>
  <c r="J97" i="3" s="1"/>
  <c r="F96" i="3"/>
  <c r="J96" i="3" s="1"/>
  <c r="F95" i="3"/>
  <c r="J95" i="3" s="1"/>
  <c r="F94" i="3"/>
  <c r="J94" i="3" s="1"/>
  <c r="F93" i="3"/>
  <c r="J93" i="3" s="1"/>
  <c r="F92" i="3"/>
  <c r="J92" i="3" s="1"/>
  <c r="F91" i="3"/>
  <c r="J91" i="3" s="1"/>
  <c r="F90" i="3"/>
  <c r="J90" i="3" s="1"/>
  <c r="F89" i="3"/>
  <c r="J89" i="3" s="1"/>
  <c r="F88" i="3"/>
  <c r="J88" i="3" s="1"/>
  <c r="F87" i="3"/>
  <c r="J87" i="3" s="1"/>
  <c r="F86" i="3"/>
  <c r="J86" i="3" s="1"/>
  <c r="F85" i="3"/>
  <c r="J85" i="3" s="1"/>
  <c r="F84" i="3"/>
  <c r="J84" i="3" s="1"/>
  <c r="F83" i="3"/>
  <c r="J83" i="3" s="1"/>
  <c r="F82" i="3"/>
  <c r="J82" i="3" s="1"/>
  <c r="F81" i="3"/>
  <c r="J81" i="3" s="1"/>
  <c r="F80" i="3"/>
  <c r="J80" i="3" s="1"/>
  <c r="F79" i="3"/>
  <c r="J79" i="3" s="1"/>
  <c r="F78" i="3"/>
  <c r="J78" i="3" s="1"/>
  <c r="F77" i="3"/>
  <c r="J77" i="3" s="1"/>
  <c r="F76" i="3"/>
  <c r="J76" i="3" s="1"/>
  <c r="F75" i="3"/>
  <c r="J75" i="3" s="1"/>
  <c r="F74" i="3"/>
  <c r="J74" i="3" s="1"/>
  <c r="F73" i="3"/>
  <c r="J73" i="3" s="1"/>
  <c r="F72" i="3"/>
  <c r="J72" i="3" s="1"/>
  <c r="F71" i="3"/>
  <c r="J71" i="3" s="1"/>
  <c r="F70" i="3"/>
  <c r="J70" i="3" s="1"/>
  <c r="F69" i="3"/>
  <c r="J69" i="3" s="1"/>
  <c r="F68" i="3"/>
  <c r="J68" i="3" s="1"/>
  <c r="F67" i="3"/>
  <c r="J67" i="3" s="1"/>
  <c r="F66" i="3"/>
  <c r="J66" i="3" s="1"/>
  <c r="F65" i="3"/>
  <c r="J65" i="3" s="1"/>
  <c r="F64" i="3"/>
  <c r="J64" i="3" s="1"/>
  <c r="F63" i="3"/>
  <c r="J63" i="3" s="1"/>
  <c r="F62" i="3"/>
  <c r="J62" i="3" s="1"/>
  <c r="F61" i="3"/>
  <c r="J61" i="3" s="1"/>
  <c r="F60" i="3"/>
  <c r="J60" i="3" s="1"/>
  <c r="E111" i="3"/>
  <c r="L111" i="3" s="1"/>
  <c r="E110" i="3"/>
  <c r="I110" i="3" s="1"/>
  <c r="E109" i="3"/>
  <c r="I109" i="3" s="1"/>
  <c r="E108" i="3"/>
  <c r="I108" i="3" s="1"/>
  <c r="E107" i="3"/>
  <c r="L107" i="3" s="1"/>
  <c r="E106" i="3"/>
  <c r="L106" i="3" s="1"/>
  <c r="E105" i="3"/>
  <c r="L105" i="3" s="1"/>
  <c r="E104" i="3"/>
  <c r="L104" i="3" s="1"/>
  <c r="E103" i="3"/>
  <c r="E102" i="3"/>
  <c r="L102" i="3" s="1"/>
  <c r="E101" i="3"/>
  <c r="L101" i="3" s="1"/>
  <c r="E100" i="3"/>
  <c r="I100" i="3" s="1"/>
  <c r="E99" i="3"/>
  <c r="I99" i="3" s="1"/>
  <c r="E98" i="3"/>
  <c r="L98" i="3" s="1"/>
  <c r="E97" i="3"/>
  <c r="L97" i="3" s="1"/>
  <c r="E96" i="3"/>
  <c r="L96" i="3" s="1"/>
  <c r="E95" i="3"/>
  <c r="E94" i="3"/>
  <c r="I94" i="3" s="1"/>
  <c r="E93" i="3"/>
  <c r="L93" i="3" s="1"/>
  <c r="E92" i="3"/>
  <c r="I92" i="3" s="1"/>
  <c r="E91" i="3"/>
  <c r="L91" i="3" s="1"/>
  <c r="E90" i="3"/>
  <c r="L90" i="3" s="1"/>
  <c r="E88" i="3"/>
  <c r="L88" i="3" s="1"/>
  <c r="E87" i="3"/>
  <c r="L87" i="3" s="1"/>
  <c r="E86" i="3"/>
  <c r="E85" i="3"/>
  <c r="I85" i="3" s="1"/>
  <c r="E84" i="3"/>
  <c r="L84" i="3" s="1"/>
  <c r="E83" i="3"/>
  <c r="L83" i="3" s="1"/>
  <c r="E82" i="3"/>
  <c r="I82" i="3" s="1"/>
  <c r="E81" i="3"/>
  <c r="L81" i="3" s="1"/>
  <c r="E80" i="3"/>
  <c r="L80" i="3" s="1"/>
  <c r="E79" i="3"/>
  <c r="L79" i="3" s="1"/>
  <c r="E78" i="3"/>
  <c r="I78" i="3" s="1"/>
  <c r="E77" i="3"/>
  <c r="I77" i="3" s="1"/>
  <c r="E76" i="3"/>
  <c r="L76" i="3" s="1"/>
  <c r="E75" i="3"/>
  <c r="L75" i="3" s="1"/>
  <c r="E74" i="3"/>
  <c r="L74" i="3" s="1"/>
  <c r="E73" i="3"/>
  <c r="L73" i="3" s="1"/>
  <c r="E72" i="3"/>
  <c r="L72" i="3" s="1"/>
  <c r="E71" i="3"/>
  <c r="L71" i="3" s="1"/>
  <c r="E70" i="3"/>
  <c r="I70" i="3" s="1"/>
  <c r="E69" i="3"/>
  <c r="I69" i="3" s="1"/>
  <c r="E68" i="3"/>
  <c r="I68" i="3" s="1"/>
  <c r="E67" i="3"/>
  <c r="L67" i="3" s="1"/>
  <c r="E66" i="3"/>
  <c r="E65" i="3"/>
  <c r="L65" i="3" s="1"/>
  <c r="E64" i="3"/>
  <c r="L64" i="3" s="1"/>
  <c r="E63" i="3"/>
  <c r="L63" i="3" s="1"/>
  <c r="E62" i="3"/>
  <c r="E61" i="3"/>
  <c r="I61" i="3" s="1"/>
  <c r="E60" i="3"/>
  <c r="L60" i="3" s="1"/>
  <c r="F59" i="3"/>
  <c r="J59" i="3" s="1"/>
  <c r="F58" i="3"/>
  <c r="J58" i="3" s="1"/>
  <c r="F57" i="3"/>
  <c r="J57" i="3" s="1"/>
  <c r="F56" i="3"/>
  <c r="J56" i="3" s="1"/>
  <c r="F55" i="3"/>
  <c r="J55" i="3" s="1"/>
  <c r="F54" i="3"/>
  <c r="J54" i="3" s="1"/>
  <c r="F53" i="3"/>
  <c r="J53" i="3" s="1"/>
  <c r="F52" i="3"/>
  <c r="J52" i="3" s="1"/>
  <c r="F51" i="3"/>
  <c r="J51" i="3" s="1"/>
  <c r="F50" i="3"/>
  <c r="J50" i="3" s="1"/>
  <c r="F49" i="3"/>
  <c r="J49" i="3" s="1"/>
  <c r="F48" i="3"/>
  <c r="J48" i="3" s="1"/>
  <c r="F47" i="3"/>
  <c r="J47" i="3" s="1"/>
  <c r="F46" i="3"/>
  <c r="J46" i="3" s="1"/>
  <c r="F45" i="3"/>
  <c r="J45" i="3" s="1"/>
  <c r="F44" i="3"/>
  <c r="J44" i="3" s="1"/>
  <c r="F43" i="3"/>
  <c r="J43" i="3" s="1"/>
  <c r="F42" i="3"/>
  <c r="J42" i="3" s="1"/>
  <c r="F41" i="3"/>
  <c r="J41" i="3" s="1"/>
  <c r="F40" i="3"/>
  <c r="J40" i="3" s="1"/>
  <c r="F39" i="3"/>
  <c r="J39" i="3" s="1"/>
  <c r="F38" i="3"/>
  <c r="J38" i="3" s="1"/>
  <c r="F37" i="3"/>
  <c r="J37" i="3" s="1"/>
  <c r="F36" i="3"/>
  <c r="J36" i="3" s="1"/>
  <c r="F35" i="3"/>
  <c r="J35" i="3" s="1"/>
  <c r="F34" i="3"/>
  <c r="J34" i="3" s="1"/>
  <c r="F33" i="3"/>
  <c r="J33" i="3" s="1"/>
  <c r="E59" i="3"/>
  <c r="L59" i="3" s="1"/>
  <c r="E58" i="3"/>
  <c r="I58" i="3" s="1"/>
  <c r="E57" i="3"/>
  <c r="I57" i="3" s="1"/>
  <c r="E56" i="3"/>
  <c r="L56" i="3" s="1"/>
  <c r="E55" i="3"/>
  <c r="L55" i="3" s="1"/>
  <c r="E54" i="3"/>
  <c r="I54" i="3" s="1"/>
  <c r="E53" i="3"/>
  <c r="I53" i="3" s="1"/>
  <c r="E52" i="3"/>
  <c r="L52" i="3" s="1"/>
  <c r="E51" i="3"/>
  <c r="L51" i="3" s="1"/>
  <c r="E50" i="3"/>
  <c r="I50" i="3" s="1"/>
  <c r="E49" i="3"/>
  <c r="I49" i="3" s="1"/>
  <c r="E48" i="3"/>
  <c r="I48" i="3" s="1"/>
  <c r="E47" i="3"/>
  <c r="I47" i="3" s="1"/>
  <c r="E46" i="3"/>
  <c r="L46" i="3" s="1"/>
  <c r="E45" i="3"/>
  <c r="I45" i="3" s="1"/>
  <c r="E44" i="3"/>
  <c r="L44" i="3" s="1"/>
  <c r="E43" i="3"/>
  <c r="L43" i="3" s="1"/>
  <c r="E42" i="3"/>
  <c r="I42" i="3" s="1"/>
  <c r="E41" i="3"/>
  <c r="I41" i="3" s="1"/>
  <c r="E40" i="3"/>
  <c r="L40" i="3" s="1"/>
  <c r="E39" i="3"/>
  <c r="L39" i="3" s="1"/>
  <c r="E38" i="3"/>
  <c r="L38" i="3" s="1"/>
  <c r="E37" i="3"/>
  <c r="I37" i="3" s="1"/>
  <c r="E36" i="3"/>
  <c r="L36" i="3" s="1"/>
  <c r="E35" i="3"/>
  <c r="L35" i="3" s="1"/>
  <c r="E34" i="3"/>
  <c r="I34" i="3" s="1"/>
  <c r="E33" i="3"/>
  <c r="I33" i="3" s="1"/>
  <c r="E11" i="3"/>
  <c r="L11" i="3" s="1"/>
  <c r="F11" i="3"/>
  <c r="J11" i="3" s="1"/>
  <c r="E12" i="3"/>
  <c r="L12" i="3" s="1"/>
  <c r="F12" i="3"/>
  <c r="J12" i="3" s="1"/>
  <c r="E13" i="3"/>
  <c r="I13" i="3" s="1"/>
  <c r="F13" i="3"/>
  <c r="J13" i="3" s="1"/>
  <c r="E14" i="3"/>
  <c r="I14" i="3" s="1"/>
  <c r="F14" i="3"/>
  <c r="J14" i="3" s="1"/>
  <c r="E15" i="3"/>
  <c r="I15" i="3" s="1"/>
  <c r="F15" i="3"/>
  <c r="J15" i="3" s="1"/>
  <c r="E16" i="3"/>
  <c r="I16" i="3" s="1"/>
  <c r="F16" i="3"/>
  <c r="J16" i="3" s="1"/>
  <c r="E17" i="3"/>
  <c r="L17" i="3" s="1"/>
  <c r="F17" i="3"/>
  <c r="J17" i="3" s="1"/>
  <c r="E18" i="3"/>
  <c r="L18" i="3" s="1"/>
  <c r="F18" i="3"/>
  <c r="J18" i="3" s="1"/>
  <c r="E19" i="3"/>
  <c r="I19" i="3" s="1"/>
  <c r="F19" i="3"/>
  <c r="J19" i="3" s="1"/>
  <c r="E20" i="3"/>
  <c r="I20" i="3" s="1"/>
  <c r="F20" i="3"/>
  <c r="J20" i="3" s="1"/>
  <c r="E21" i="3"/>
  <c r="I21" i="3" s="1"/>
  <c r="F21" i="3"/>
  <c r="J21" i="3" s="1"/>
  <c r="E22" i="3"/>
  <c r="I22" i="3" s="1"/>
  <c r="F22" i="3"/>
  <c r="J22" i="3" s="1"/>
  <c r="E23" i="3"/>
  <c r="L23" i="3" s="1"/>
  <c r="F23" i="3"/>
  <c r="J23" i="3" s="1"/>
  <c r="E24" i="3"/>
  <c r="I24" i="3" s="1"/>
  <c r="F24" i="3"/>
  <c r="J24" i="3" s="1"/>
  <c r="E25" i="3"/>
  <c r="L25" i="3" s="1"/>
  <c r="F25" i="3"/>
  <c r="J25" i="3" s="1"/>
  <c r="E26" i="3"/>
  <c r="L26" i="3" s="1"/>
  <c r="F26" i="3"/>
  <c r="J26" i="3" s="1"/>
  <c r="E27" i="3"/>
  <c r="L27" i="3" s="1"/>
  <c r="F27" i="3"/>
  <c r="J27" i="3" s="1"/>
  <c r="E28" i="3"/>
  <c r="I28" i="3" s="1"/>
  <c r="F28" i="3"/>
  <c r="J28" i="3" s="1"/>
  <c r="I11" i="3" l="1"/>
  <c r="I93" i="3"/>
  <c r="I76" i="3"/>
  <c r="I60" i="3"/>
  <c r="L68" i="3"/>
  <c r="I79" i="3"/>
  <c r="L109" i="3"/>
  <c r="L15" i="3"/>
  <c r="I83" i="3"/>
  <c r="L92" i="3"/>
  <c r="I12" i="3"/>
  <c r="I101" i="3"/>
  <c r="I63" i="3"/>
  <c r="I90" i="3"/>
  <c r="I98" i="3"/>
  <c r="L28" i="3"/>
  <c r="L100" i="3"/>
  <c r="L20" i="3"/>
  <c r="I74" i="3"/>
  <c r="L19" i="3"/>
  <c r="L16" i="3"/>
  <c r="I87" i="3"/>
  <c r="I66" i="3"/>
  <c r="L66" i="3"/>
  <c r="L99" i="3"/>
  <c r="I111" i="3"/>
  <c r="L103" i="3"/>
  <c r="I103" i="3"/>
  <c r="L78" i="3"/>
  <c r="I27" i="3"/>
  <c r="I106" i="3"/>
  <c r="I71" i="3"/>
  <c r="I62" i="3"/>
  <c r="L62" i="3"/>
  <c r="I86" i="3"/>
  <c r="L86" i="3"/>
  <c r="L95" i="3"/>
  <c r="I95" i="3"/>
  <c r="L82" i="3"/>
  <c r="I107" i="3"/>
  <c r="I91" i="3"/>
  <c r="L70" i="3"/>
  <c r="I67" i="3"/>
  <c r="L108" i="3"/>
  <c r="L24" i="3"/>
  <c r="I84" i="3"/>
  <c r="I75" i="3"/>
  <c r="I102" i="3"/>
  <c r="I104" i="3"/>
  <c r="I96" i="3"/>
  <c r="I88" i="3"/>
  <c r="I80" i="3"/>
  <c r="I72" i="3"/>
  <c r="I64" i="3"/>
  <c r="I23" i="3"/>
  <c r="I81" i="3"/>
  <c r="L110" i="3"/>
  <c r="L94" i="3"/>
  <c r="L85" i="3"/>
  <c r="L77" i="3"/>
  <c r="L69" i="3"/>
  <c r="L61" i="3"/>
  <c r="I105" i="3"/>
  <c r="I97" i="3"/>
  <c r="I89" i="3"/>
  <c r="I73" i="3"/>
  <c r="I65" i="3"/>
  <c r="L33" i="3"/>
  <c r="I59" i="3"/>
  <c r="I38" i="3"/>
  <c r="I51" i="3"/>
  <c r="L57" i="3"/>
  <c r="I46" i="3"/>
  <c r="L54" i="3"/>
  <c r="I35" i="3"/>
  <c r="L41" i="3"/>
  <c r="L49" i="3"/>
  <c r="L48" i="3"/>
  <c r="I43" i="3"/>
  <c r="I56" i="3"/>
  <c r="I52" i="3"/>
  <c r="I44" i="3"/>
  <c r="I40" i="3"/>
  <c r="I36" i="3"/>
  <c r="L58" i="3"/>
  <c r="L50" i="3"/>
  <c r="L42" i="3"/>
  <c r="L34" i="3"/>
  <c r="L47" i="3"/>
  <c r="L45" i="3"/>
  <c r="L37" i="3"/>
  <c r="I55" i="3"/>
  <c r="I39" i="3"/>
  <c r="L53" i="3"/>
  <c r="L22" i="3"/>
  <c r="L14" i="3"/>
  <c r="L21" i="3"/>
  <c r="L13" i="3"/>
  <c r="I26" i="3"/>
  <c r="I18" i="3"/>
  <c r="I25" i="3"/>
  <c r="I17" i="3"/>
  <c r="F32" i="3"/>
  <c r="J32" i="3" s="1"/>
  <c r="E32" i="3"/>
  <c r="I32" i="3" s="1"/>
  <c r="F31" i="3"/>
  <c r="J31" i="3" s="1"/>
  <c r="E31" i="3"/>
  <c r="L31" i="3" s="1"/>
  <c r="F30" i="3"/>
  <c r="J30" i="3" s="1"/>
  <c r="E30" i="3"/>
  <c r="L30" i="3" s="1"/>
  <c r="F10" i="3"/>
  <c r="J10" i="3" s="1"/>
  <c r="E10" i="3"/>
  <c r="I10" i="3" s="1"/>
  <c r="F9" i="3"/>
  <c r="J9" i="3" s="1"/>
  <c r="E9" i="3"/>
  <c r="I9" i="3" s="1"/>
  <c r="F8" i="3"/>
  <c r="J8" i="3" s="1"/>
  <c r="E8" i="3"/>
  <c r="I8" i="3" s="1"/>
  <c r="L9" i="3" l="1"/>
  <c r="L10" i="3"/>
  <c r="L32" i="3"/>
  <c r="I30" i="3"/>
  <c r="L8" i="3"/>
  <c r="I31" i="3"/>
  <c r="I31" i="2"/>
  <c r="I28" i="2"/>
  <c r="I25" i="2"/>
  <c r="I20" i="2"/>
  <c r="I17" i="2"/>
  <c r="I16" i="2"/>
  <c r="I15" i="2"/>
  <c r="I12" i="2"/>
  <c r="I11" i="2"/>
  <c r="I10" i="2"/>
</calcChain>
</file>

<file path=xl/sharedStrings.xml><?xml version="1.0" encoding="utf-8"?>
<sst xmlns="http://schemas.openxmlformats.org/spreadsheetml/2006/main" count="5630" uniqueCount="172">
  <si>
    <t>Opstand PVC</t>
  </si>
  <si>
    <t>Opstand PVC 20/00 EP</t>
  </si>
  <si>
    <t>Opstand PVC 16/20 EP</t>
  </si>
  <si>
    <t>Opstand PVC 35/30</t>
  </si>
  <si>
    <t>iWindow2</t>
  </si>
  <si>
    <t>iWindow3</t>
  </si>
  <si>
    <t>iDome</t>
  </si>
  <si>
    <t>component</t>
  </si>
  <si>
    <t>Width</t>
  </si>
  <si>
    <t>Length</t>
  </si>
  <si>
    <t>LT</t>
  </si>
  <si>
    <t>Description</t>
  </si>
  <si>
    <t>Type comments</t>
  </si>
  <si>
    <t>Model</t>
  </si>
  <si>
    <t>20/00 EP</t>
  </si>
  <si>
    <t>Assembly code</t>
  </si>
  <si>
    <t>Omniclass Number</t>
  </si>
  <si>
    <t>materiaal</t>
  </si>
  <si>
    <t>opstand - PVC</t>
  </si>
  <si>
    <t>U</t>
  </si>
  <si>
    <t>volgens TF</t>
  </si>
  <si>
    <t>opzoeken</t>
  </si>
  <si>
    <t>dakopening_length</t>
  </si>
  <si>
    <t>dakopening_width</t>
  </si>
  <si>
    <t>dagmaat_length</t>
  </si>
  <si>
    <t>dagmaat_width</t>
  </si>
  <si>
    <t>sturende parameters</t>
  </si>
  <si>
    <t>= Length</t>
  </si>
  <si>
    <t>= Width</t>
  </si>
  <si>
    <t>wordt afgeleid</t>
  </si>
  <si>
    <t>height</t>
  </si>
  <si>
    <t>opengaand</t>
  </si>
  <si>
    <t>16/00 EP</t>
  </si>
  <si>
    <t>35/30</t>
  </si>
  <si>
    <t>ENGELS</t>
  </si>
  <si>
    <t>Opp. Lichtinval</t>
  </si>
  <si>
    <t>= dagmaat_length * dagmaat_width</t>
  </si>
  <si>
    <t>Yes/No</t>
  </si>
  <si>
    <t>Koepel vlak</t>
  </si>
  <si>
    <t>Frame</t>
  </si>
  <si>
    <t>g</t>
  </si>
  <si>
    <t>rw</t>
  </si>
  <si>
    <t>frame + glas helder</t>
  </si>
  <si>
    <t>URL</t>
  </si>
  <si>
    <t>overmeten_length</t>
  </si>
  <si>
    <t>overmeten_width</t>
  </si>
  <si>
    <t>= Length + 16cm</t>
  </si>
  <si>
    <t>= Width + 16cm</t>
  </si>
  <si>
    <t>Koepel bol</t>
  </si>
  <si>
    <t>materiaal_glas</t>
  </si>
  <si>
    <t>Acrylaat</t>
  </si>
  <si>
    <t>aantal lagen glas</t>
  </si>
  <si>
    <t>EW - AC</t>
  </si>
  <si>
    <t>Opaal</t>
  </si>
  <si>
    <t>Helder</t>
  </si>
  <si>
    <t>materiaal_omschrijving</t>
  </si>
  <si>
    <t>iDome Assembly (=iWindow + koepel)</t>
  </si>
  <si>
    <t>formule componenten</t>
  </si>
  <si>
    <t>Assembly</t>
  </si>
  <si>
    <t>2 keuze parameters (opstand + koepel)</t>
  </si>
  <si>
    <t>6 afmetingen</t>
  </si>
  <si>
    <t>bolvormige koepel</t>
  </si>
  <si>
    <t>som u-waarden componenten</t>
  </si>
  <si>
    <t>Vlakke assembly</t>
  </si>
  <si>
    <t>bolvormige assembly</t>
  </si>
  <si>
    <t>keuze opstand + keuze iWindow</t>
  </si>
  <si>
    <t>iWindow</t>
  </si>
  <si>
    <t>Koepel &amp; opstand</t>
  </si>
  <si>
    <t>IFC telkens voor 1000x1000mm dagmaat</t>
  </si>
  <si>
    <t>37.20.</t>
  </si>
  <si>
    <t>Revit standaard parameter</t>
  </si>
  <si>
    <t>Height</t>
  </si>
  <si>
    <t>hulpmaat afmetingen</t>
  </si>
  <si>
    <t>veld voor berekening</t>
  </si>
  <si>
    <t>in te vullen door Bimplan</t>
  </si>
  <si>
    <t>wordt berekend</t>
  </si>
  <si>
    <t>yes/no</t>
  </si>
  <si>
    <t>Info Bimplan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</si>
  <si>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</si>
  <si>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skylux.be</t>
  </si>
  <si>
    <t>Family  PVC curb 16/20 EP</t>
  </si>
  <si>
    <t>Family PVC curb 20/00 EP</t>
  </si>
  <si>
    <t>PVC curb</t>
  </si>
  <si>
    <t>Skylux iWindow2</t>
  </si>
  <si>
    <t>Skylux iWindow3</t>
  </si>
  <si>
    <t xml:space="preserve"> + normen toevoegen !</t>
  </si>
  <si>
    <t xml:space="preserve">  + normen toevoegen</t>
  </si>
  <si>
    <t>Family PVC curb 30/20</t>
  </si>
  <si>
    <t>save also as .ifc</t>
  </si>
  <si>
    <t>save also as .ifc; the normal version and another file the Stackable version</t>
  </si>
  <si>
    <t>EN 673</t>
  </si>
  <si>
    <t>EN 410</t>
  </si>
  <si>
    <t>EN 717-1</t>
  </si>
  <si>
    <t>LT Light transmission according to EN 410</t>
  </si>
  <si>
    <t>EN 1873:2014+A1:2016</t>
  </si>
  <si>
    <t>Skylux_glass_material</t>
  </si>
  <si>
    <t>Skylux_frame_material</t>
  </si>
  <si>
    <t>custom parameter Skylux</t>
  </si>
  <si>
    <t>in te vullen door Skylux</t>
  </si>
  <si>
    <t>Skylux_daylight_width (mm)</t>
  </si>
  <si>
    <t>Skylux_daylight_length (mm)</t>
  </si>
  <si>
    <t>Skylux_light_transmitting_surface (m²)</t>
  </si>
  <si>
    <t>Skylux_#_glass_layers</t>
  </si>
  <si>
    <t>Skylux_LT_value (%)</t>
  </si>
  <si>
    <t>Skylux_g_value</t>
  </si>
  <si>
    <t>Skylux_Rw_value (dB)</t>
  </si>
  <si>
    <t>Skylux_option_openable</t>
  </si>
  <si>
    <t>Skylux_option_iFoil</t>
  </si>
  <si>
    <t>Skylux_option_inner_electrical_sunscreen</t>
  </si>
  <si>
    <t>Skylux_roof opening_width (mm)</t>
  </si>
  <si>
    <t>Skylux_roof opening_length (mm)</t>
  </si>
  <si>
    <t>Skylux - Roof curb - PVC</t>
  </si>
  <si>
    <t>Skylux_dome_material</t>
  </si>
  <si>
    <t>Skylux_dome layers</t>
  </si>
  <si>
    <t>16/20 EP Skylux</t>
  </si>
  <si>
    <t>20/00 EP Skylux</t>
  </si>
  <si>
    <t>30/20 Skylux</t>
  </si>
  <si>
    <t>Family PVC curb 20/00 EP-S</t>
  </si>
  <si>
    <t>20/00 EP-S Skylux</t>
  </si>
  <si>
    <t>PVC curb - Stackable</t>
  </si>
  <si>
    <t>Skylux - Roof curb - PVC + EPS insulation</t>
  </si>
  <si>
    <t>Skylux_frame &amp; insulation_material</t>
  </si>
  <si>
    <t>EN 10077-2:2012</t>
  </si>
  <si>
    <r>
      <t>Skylux_U</t>
    </r>
    <r>
      <rPr>
        <b/>
        <vertAlign val="subscript"/>
        <sz val="11"/>
        <color theme="1"/>
        <rFont val="Calibri"/>
        <family val="2"/>
        <scheme val="minor"/>
      </rPr>
      <t>RC</t>
    </r>
    <r>
      <rPr>
        <b/>
        <sz val="11"/>
        <color theme="1"/>
        <rFont val="Calibri"/>
        <family val="2"/>
        <scheme val="minor"/>
      </rPr>
      <t>_value (W/m²K)</t>
    </r>
  </si>
  <si>
    <r>
      <t>Skylux_U</t>
    </r>
    <r>
      <rPr>
        <b/>
        <vertAlign val="subscript"/>
        <sz val="11"/>
        <color theme="1"/>
        <rFont val="Calibri"/>
        <family val="2"/>
        <scheme val="minor"/>
      </rPr>
      <t>up</t>
    </r>
    <r>
      <rPr>
        <b/>
        <sz val="11"/>
        <color theme="1"/>
        <rFont val="Calibri"/>
        <family val="2"/>
        <scheme val="minor"/>
      </rPr>
      <t>_value (W/m²K)</t>
    </r>
  </si>
  <si>
    <t xml:space="preserve"> + juiste normen toevoegen !</t>
  </si>
  <si>
    <t xml:space="preserve">  + juiste normen toevoegen</t>
  </si>
  <si>
    <t>PVC curb 20/00 EP + Skylux iWindow2</t>
  </si>
  <si>
    <t>PVC curb 20/00 EP + Skylux iWindow3</t>
  </si>
  <si>
    <r>
      <t>U value is U</t>
    </r>
    <r>
      <rPr>
        <vertAlign val="subscript"/>
        <sz val="10"/>
        <color theme="1"/>
        <rFont val="Calibri"/>
        <family val="2"/>
        <scheme val="minor"/>
      </rPr>
      <t>RC</t>
    </r>
    <r>
      <rPr>
        <sz val="11"/>
        <color theme="1"/>
        <rFont val="Calibri"/>
        <family val="2"/>
        <scheme val="minor"/>
      </rPr>
      <t xml:space="preserve"> (Rooflight Complete) according to EN 1873:2014+A1:2016</t>
    </r>
  </si>
  <si>
    <t>Flat Rooflight - Glass</t>
  </si>
  <si>
    <t>Skylux - Rooflight - Glass_clear HR++</t>
  </si>
  <si>
    <t>Skylux - Rooflight - PVC + Aluminum</t>
  </si>
  <si>
    <t>Skylux - Rooflight - Glass_clear HR+++</t>
  </si>
  <si>
    <t>Rooflight - Spherical Dome</t>
  </si>
  <si>
    <t>Skylux - Rooflight - PMMA Acrylate_opaque</t>
  </si>
  <si>
    <t>Skylux - Rooflight - PMMA Acrylate_clear</t>
  </si>
  <si>
    <t>Skylux - Rooflight - PC  Polycarbonate_clear</t>
  </si>
  <si>
    <r>
      <t>U value is U</t>
    </r>
    <r>
      <rPr>
        <vertAlign val="subscript"/>
        <sz val="10"/>
        <color theme="1"/>
        <rFont val="Calibri"/>
        <family val="2"/>
        <scheme val="minor"/>
      </rPr>
      <t>UP</t>
    </r>
    <r>
      <rPr>
        <sz val="11"/>
        <color theme="1"/>
        <rFont val="Calibri"/>
        <family val="2"/>
        <scheme val="minor"/>
      </rPr>
      <t xml:space="preserve"> (UPSTAND) according to EN 1873:2014+A1:2016, and determined with EN 10077-2:2012</t>
    </r>
  </si>
  <si>
    <t>Airborne Sound index Rw (glass) according to EN 717-1</t>
  </si>
  <si>
    <t>EN ISO 12567-2</t>
  </si>
  <si>
    <r>
      <t>U value is U</t>
    </r>
    <r>
      <rPr>
        <vertAlign val="subscript"/>
        <sz val="10"/>
        <color theme="1"/>
        <rFont val="Calibri"/>
        <family val="2"/>
        <scheme val="minor"/>
      </rPr>
      <t>UP</t>
    </r>
    <r>
      <rPr>
        <sz val="11"/>
        <color theme="1"/>
        <rFont val="Calibri"/>
        <family val="2"/>
        <scheme val="minor"/>
      </rPr>
      <t xml:space="preserve"> (UPSTAND) according to EN 1873:2014+A1:2016, and determined with</t>
    </r>
    <r>
      <rPr>
        <sz val="11"/>
        <color rgb="FFFF0000"/>
        <rFont val="Calibri"/>
        <family val="2"/>
        <scheme val="minor"/>
      </rPr>
      <t xml:space="preserve"> EN ISO 12567-2</t>
    </r>
  </si>
  <si>
    <r>
      <t>Skylux_U</t>
    </r>
    <r>
      <rPr>
        <b/>
        <vertAlign val="subscript"/>
        <sz val="11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>_value (W/m²K)</t>
    </r>
  </si>
  <si>
    <r>
      <t>U value is U</t>
    </r>
    <r>
      <rPr>
        <vertAlign val="subscript"/>
        <sz val="10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(Glass) according to EN  673</t>
    </r>
  </si>
  <si>
    <t>Rooflight - hybrid</t>
  </si>
  <si>
    <t>Skylux_#_dome layers</t>
  </si>
  <si>
    <t xml:space="preserve"> PVC curb 16/20 EP + Skylux iDome + SW PMMA dome</t>
  </si>
  <si>
    <t>PVC curb 16/20 EP + Skylux iDome + SW PMMA dome</t>
  </si>
  <si>
    <t>EN ISO 140-3</t>
  </si>
  <si>
    <r>
      <t>Airborne Sound index Rw according to</t>
    </r>
    <r>
      <rPr>
        <sz val="11"/>
        <color rgb="FFFF0000"/>
        <rFont val="Calibri"/>
        <family val="2"/>
        <scheme val="minor"/>
      </rPr>
      <t xml:space="preserve"> EN 140-3</t>
    </r>
  </si>
  <si>
    <t>andere U-waarde voor opengaande !!!</t>
  </si>
  <si>
    <t>OR with opaque SW dome opaque</t>
  </si>
  <si>
    <r>
      <t>Skylux - Rooflight - PMMA Acrylate_</t>
    </r>
    <r>
      <rPr>
        <b/>
        <strike/>
        <sz val="11"/>
        <color theme="1"/>
        <rFont val="Calibri"/>
        <family val="2"/>
        <scheme val="minor"/>
      </rPr>
      <t>clear</t>
    </r>
  </si>
  <si>
    <r>
      <t>Skylux - Rooflight - PMMA Acrylate_</t>
    </r>
    <r>
      <rPr>
        <b/>
        <strike/>
        <sz val="11"/>
        <color theme="1"/>
        <rFont val="Calibri"/>
        <family val="2"/>
        <scheme val="minor"/>
      </rPr>
      <t>opaque</t>
    </r>
  </si>
  <si>
    <t>To start with files: 28-11-2016, deleted dimensions 07/12/2016</t>
  </si>
  <si>
    <t>To start with files: 28-11-2016  deleted dimensions 07/12/2016</t>
  </si>
  <si>
    <t>To start with files: 22-11-2016  deleted dimensions 07/12/2016</t>
  </si>
  <si>
    <t>To start with files: 28-11-2016 deleted dimensions 07/12/2016</t>
  </si>
  <si>
    <t>deleted dimensions 07/12/2016</t>
  </si>
  <si>
    <t>PVC curb 16/20 EP + SW dome</t>
  </si>
  <si>
    <t xml:space="preserve"> PVC curb 16/20 EP + Skylux SW PMMA Acrylate Opaque </t>
  </si>
  <si>
    <t xml:space="preserve"> PVC curb 16/20 EP + Skylux SW PMMA Acrylate Clear </t>
  </si>
  <si>
    <t xml:space="preserve"> PVC curb 16/20 EP + Skylux SW PC Polycarbonate Clear </t>
  </si>
  <si>
    <t>for fix version</t>
  </si>
  <si>
    <t>for openable version</t>
  </si>
  <si>
    <t xml:space="preserve"> PVC curb 16/20 EP + PVC frame  + Skylux SW PMMA Acrylate Opaque (openable) </t>
  </si>
  <si>
    <t xml:space="preserve"> PVC curb 16/20 EP + PVC frame + Skylux SW PMMA Acrylate Clear (openable)</t>
  </si>
  <si>
    <t xml:space="preserve"> PVC curb 16/20 EP + PVC frame + Skylux SW PC Polycarbonate Clear (openable)</t>
  </si>
  <si>
    <t>Solar factor g (ZTA) according to EN 410</t>
  </si>
  <si>
    <t>SW = single walled dome (1 layer)</t>
  </si>
  <si>
    <t>(PC opaque - in single walled doesn't exist)</t>
  </si>
  <si>
    <t>Airborne Sound index Rw according to EN ISO 140-3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</si>
</sst>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&quot;   &quot;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20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5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5" fillId="0" borderId="0" xfId="1" applyAlignment="1">
      <alignment horizontal="center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 textRotation="90"/>
    </xf>
    <xf numFmtId="0" fontId="4" fillId="7" borderId="0" xfId="0" applyFont="1" applyFill="1" applyAlignment="1">
      <alignment horizontal="center" textRotation="90"/>
    </xf>
    <xf numFmtId="0" fontId="4" fillId="8" borderId="0" xfId="0" applyFont="1" applyFill="1" applyAlignment="1">
      <alignment horizontal="center" textRotation="90"/>
    </xf>
    <xf numFmtId="0" fontId="4" fillId="0" borderId="0" xfId="0" applyFont="1"/>
    <xf numFmtId="0" fontId="0" fillId="0" borderId="0" xfId="0" applyFill="1" applyAlignment="1"/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5" fillId="9" borderId="0" xfId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9" borderId="0" xfId="0" applyNumberFormat="1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6" fillId="7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164" fontId="4" fillId="7" borderId="0" xfId="0" applyNumberFormat="1" applyFont="1" applyFill="1" applyAlignment="1">
      <alignment horizontal="center" textRotation="90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left"/>
    </xf>
    <xf numFmtId="0" fontId="7" fillId="10" borderId="0" xfId="0" applyFont="1" applyFill="1" applyBorder="1" applyAlignment="1">
      <alignment horizontal="right"/>
    </xf>
    <xf numFmtId="0" fontId="7" fillId="11" borderId="0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165" fontId="7" fillId="10" borderId="0" xfId="0" applyNumberFormat="1" applyFont="1" applyFill="1" applyBorder="1" applyAlignment="1">
      <alignment horizontal="right"/>
    </xf>
    <xf numFmtId="165" fontId="7" fillId="11" borderId="0" xfId="0" applyNumberFormat="1" applyFont="1" applyFill="1" applyBorder="1" applyAlignment="1">
      <alignment horizontal="right"/>
    </xf>
    <xf numFmtId="165" fontId="7" fillId="10" borderId="1" xfId="0" applyNumberFormat="1" applyFont="1" applyFill="1" applyBorder="1" applyAlignment="1">
      <alignment horizontal="right"/>
    </xf>
    <xf numFmtId="2" fontId="1" fillId="0" borderId="0" xfId="0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7" fillId="9" borderId="0" xfId="0" applyFont="1" applyFill="1" applyBorder="1" applyAlignment="1">
      <alignment horizontal="right"/>
    </xf>
    <xf numFmtId="165" fontId="7" fillId="9" borderId="0" xfId="0" applyNumberFormat="1" applyFont="1" applyFill="1" applyBorder="1" applyAlignment="1">
      <alignment horizontal="right"/>
    </xf>
    <xf numFmtId="0" fontId="8" fillId="4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7" borderId="0" xfId="0" applyFont="1" applyFill="1" applyAlignment="1">
      <alignment horizontal="center" textRotation="90"/>
    </xf>
    <xf numFmtId="0" fontId="9" fillId="9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4" fillId="7" borderId="0" xfId="0" applyNumberFormat="1" applyFont="1" applyFill="1" applyAlignment="1">
      <alignment horizontal="center" textRotation="90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left"/>
    </xf>
    <xf numFmtId="2" fontId="4" fillId="0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right"/>
    </xf>
    <xf numFmtId="0" fontId="1" fillId="2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9" borderId="0" xfId="0" applyNumberForma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9" fillId="0" borderId="0" xfId="0" applyFont="1"/>
    <xf numFmtId="0" fontId="9" fillId="0" borderId="0" xfId="0" applyFont="1" applyFill="1" applyAlignment="1">
      <alignment horizontal="center"/>
    </xf>
    <xf numFmtId="0" fontId="16" fillId="0" borderId="0" xfId="0" quotePrefix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7" fillId="0" borderId="0" xfId="1" applyFont="1" applyAlignment="1">
      <alignment horizontal="center"/>
    </xf>
    <xf numFmtId="0" fontId="18" fillId="5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15" fillId="4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3" fillId="0" borderId="2" xfId="0" applyFont="1" applyBorder="1" applyAlignment="1">
      <alignment horizontal="right" textRotation="90"/>
    </xf>
    <xf numFmtId="0" fontId="13" fillId="0" borderId="2" xfId="0" applyFont="1" applyBorder="1" applyAlignment="1">
      <alignment horizontal="left" textRotation="90"/>
    </xf>
    <xf numFmtId="0" fontId="4" fillId="0" borderId="0" xfId="0" applyFont="1" applyFill="1" applyAlignment="1">
      <alignment horizontal="center" textRotation="90"/>
    </xf>
    <xf numFmtId="0" fontId="0" fillId="9" borderId="0" xfId="0" applyFont="1" applyFill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kylux.be/" TargetMode="External"/><Relationship Id="rId21" Type="http://schemas.openxmlformats.org/officeDocument/2006/relationships/hyperlink" Target="http://skylux.be/" TargetMode="External"/><Relationship Id="rId42" Type="http://schemas.openxmlformats.org/officeDocument/2006/relationships/hyperlink" Target="http://skylux.be/" TargetMode="External"/><Relationship Id="rId47" Type="http://schemas.openxmlformats.org/officeDocument/2006/relationships/hyperlink" Target="http://skylux.be/" TargetMode="External"/><Relationship Id="rId63" Type="http://schemas.openxmlformats.org/officeDocument/2006/relationships/hyperlink" Target="http://skylux.be/" TargetMode="External"/><Relationship Id="rId68" Type="http://schemas.openxmlformats.org/officeDocument/2006/relationships/hyperlink" Target="http://skylux.be/" TargetMode="External"/><Relationship Id="rId84" Type="http://schemas.openxmlformats.org/officeDocument/2006/relationships/hyperlink" Target="http://skylux.be/" TargetMode="External"/><Relationship Id="rId89" Type="http://schemas.openxmlformats.org/officeDocument/2006/relationships/hyperlink" Target="http://skylux.be/" TargetMode="External"/><Relationship Id="rId7" Type="http://schemas.openxmlformats.org/officeDocument/2006/relationships/hyperlink" Target="http://skylux.be/" TargetMode="External"/><Relationship Id="rId71" Type="http://schemas.openxmlformats.org/officeDocument/2006/relationships/hyperlink" Target="http://skylux.be/" TargetMode="External"/><Relationship Id="rId92" Type="http://schemas.openxmlformats.org/officeDocument/2006/relationships/hyperlink" Target="http://skylux.be/" TargetMode="External"/><Relationship Id="rId2" Type="http://schemas.openxmlformats.org/officeDocument/2006/relationships/hyperlink" Target="http://skylux.be/" TargetMode="External"/><Relationship Id="rId16" Type="http://schemas.openxmlformats.org/officeDocument/2006/relationships/hyperlink" Target="http://skylux.be/" TargetMode="External"/><Relationship Id="rId29" Type="http://schemas.openxmlformats.org/officeDocument/2006/relationships/hyperlink" Target="http://skylux.be/" TargetMode="External"/><Relationship Id="rId107" Type="http://schemas.openxmlformats.org/officeDocument/2006/relationships/hyperlink" Target="http://skylux.be/" TargetMode="External"/><Relationship Id="rId11" Type="http://schemas.openxmlformats.org/officeDocument/2006/relationships/hyperlink" Target="http://skylux.be/" TargetMode="External"/><Relationship Id="rId24" Type="http://schemas.openxmlformats.org/officeDocument/2006/relationships/hyperlink" Target="http://skylux.be/" TargetMode="External"/><Relationship Id="rId32" Type="http://schemas.openxmlformats.org/officeDocument/2006/relationships/hyperlink" Target="http://skylux.be/" TargetMode="External"/><Relationship Id="rId37" Type="http://schemas.openxmlformats.org/officeDocument/2006/relationships/hyperlink" Target="http://skylux.be/" TargetMode="External"/><Relationship Id="rId40" Type="http://schemas.openxmlformats.org/officeDocument/2006/relationships/hyperlink" Target="http://skylux.be/" TargetMode="External"/><Relationship Id="rId45" Type="http://schemas.openxmlformats.org/officeDocument/2006/relationships/hyperlink" Target="http://skylux.be/" TargetMode="External"/><Relationship Id="rId53" Type="http://schemas.openxmlformats.org/officeDocument/2006/relationships/hyperlink" Target="http://skylux.be/" TargetMode="External"/><Relationship Id="rId58" Type="http://schemas.openxmlformats.org/officeDocument/2006/relationships/hyperlink" Target="http://skylux.be/" TargetMode="External"/><Relationship Id="rId66" Type="http://schemas.openxmlformats.org/officeDocument/2006/relationships/hyperlink" Target="http://skylux.be/" TargetMode="External"/><Relationship Id="rId74" Type="http://schemas.openxmlformats.org/officeDocument/2006/relationships/hyperlink" Target="http://skylux.be/" TargetMode="External"/><Relationship Id="rId79" Type="http://schemas.openxmlformats.org/officeDocument/2006/relationships/hyperlink" Target="http://skylux.be/" TargetMode="External"/><Relationship Id="rId87" Type="http://schemas.openxmlformats.org/officeDocument/2006/relationships/hyperlink" Target="http://skylux.be/" TargetMode="External"/><Relationship Id="rId102" Type="http://schemas.openxmlformats.org/officeDocument/2006/relationships/hyperlink" Target="http://skylux.be/" TargetMode="External"/><Relationship Id="rId5" Type="http://schemas.openxmlformats.org/officeDocument/2006/relationships/hyperlink" Target="http://skylux.be/" TargetMode="External"/><Relationship Id="rId61" Type="http://schemas.openxmlformats.org/officeDocument/2006/relationships/hyperlink" Target="http://skylux.be/" TargetMode="External"/><Relationship Id="rId82" Type="http://schemas.openxmlformats.org/officeDocument/2006/relationships/hyperlink" Target="http://skylux.be/" TargetMode="External"/><Relationship Id="rId90" Type="http://schemas.openxmlformats.org/officeDocument/2006/relationships/hyperlink" Target="http://skylux.be/" TargetMode="External"/><Relationship Id="rId95" Type="http://schemas.openxmlformats.org/officeDocument/2006/relationships/hyperlink" Target="http://skylux.be/" TargetMode="External"/><Relationship Id="rId19" Type="http://schemas.openxmlformats.org/officeDocument/2006/relationships/hyperlink" Target="http://skylux.be/" TargetMode="External"/><Relationship Id="rId14" Type="http://schemas.openxmlformats.org/officeDocument/2006/relationships/hyperlink" Target="http://skylux.be/" TargetMode="External"/><Relationship Id="rId22" Type="http://schemas.openxmlformats.org/officeDocument/2006/relationships/hyperlink" Target="http://skylux.be/" TargetMode="External"/><Relationship Id="rId27" Type="http://schemas.openxmlformats.org/officeDocument/2006/relationships/hyperlink" Target="http://skylux.be/" TargetMode="External"/><Relationship Id="rId30" Type="http://schemas.openxmlformats.org/officeDocument/2006/relationships/hyperlink" Target="http://skylux.be/" TargetMode="External"/><Relationship Id="rId35" Type="http://schemas.openxmlformats.org/officeDocument/2006/relationships/hyperlink" Target="http://skylux.be/" TargetMode="External"/><Relationship Id="rId43" Type="http://schemas.openxmlformats.org/officeDocument/2006/relationships/hyperlink" Target="http://skylux.be/" TargetMode="External"/><Relationship Id="rId48" Type="http://schemas.openxmlformats.org/officeDocument/2006/relationships/hyperlink" Target="http://skylux.be/" TargetMode="External"/><Relationship Id="rId56" Type="http://schemas.openxmlformats.org/officeDocument/2006/relationships/hyperlink" Target="http://skylux.be/" TargetMode="External"/><Relationship Id="rId64" Type="http://schemas.openxmlformats.org/officeDocument/2006/relationships/hyperlink" Target="http://skylux.be/" TargetMode="External"/><Relationship Id="rId69" Type="http://schemas.openxmlformats.org/officeDocument/2006/relationships/hyperlink" Target="http://skylux.be/" TargetMode="External"/><Relationship Id="rId77" Type="http://schemas.openxmlformats.org/officeDocument/2006/relationships/hyperlink" Target="http://skylux.be/" TargetMode="External"/><Relationship Id="rId100" Type="http://schemas.openxmlformats.org/officeDocument/2006/relationships/hyperlink" Target="http://skylux.be/" TargetMode="External"/><Relationship Id="rId105" Type="http://schemas.openxmlformats.org/officeDocument/2006/relationships/hyperlink" Target="http://skylux.be/" TargetMode="External"/><Relationship Id="rId8" Type="http://schemas.openxmlformats.org/officeDocument/2006/relationships/hyperlink" Target="http://skylux.be/" TargetMode="External"/><Relationship Id="rId51" Type="http://schemas.openxmlformats.org/officeDocument/2006/relationships/hyperlink" Target="http://skylux.be/" TargetMode="External"/><Relationship Id="rId72" Type="http://schemas.openxmlformats.org/officeDocument/2006/relationships/hyperlink" Target="http://skylux.be/" TargetMode="External"/><Relationship Id="rId80" Type="http://schemas.openxmlformats.org/officeDocument/2006/relationships/hyperlink" Target="http://skylux.be/" TargetMode="External"/><Relationship Id="rId85" Type="http://schemas.openxmlformats.org/officeDocument/2006/relationships/hyperlink" Target="http://skylux.be/" TargetMode="External"/><Relationship Id="rId93" Type="http://schemas.openxmlformats.org/officeDocument/2006/relationships/hyperlink" Target="http://skylux.be/" TargetMode="External"/><Relationship Id="rId98" Type="http://schemas.openxmlformats.org/officeDocument/2006/relationships/hyperlink" Target="http://skylux.be/" TargetMode="External"/><Relationship Id="rId3" Type="http://schemas.openxmlformats.org/officeDocument/2006/relationships/hyperlink" Target="http://skylux.be/" TargetMode="External"/><Relationship Id="rId12" Type="http://schemas.openxmlformats.org/officeDocument/2006/relationships/hyperlink" Target="http://skylux.be/" TargetMode="External"/><Relationship Id="rId17" Type="http://schemas.openxmlformats.org/officeDocument/2006/relationships/hyperlink" Target="http://skylux.be/" TargetMode="External"/><Relationship Id="rId25" Type="http://schemas.openxmlformats.org/officeDocument/2006/relationships/hyperlink" Target="http://skylux.be/" TargetMode="External"/><Relationship Id="rId33" Type="http://schemas.openxmlformats.org/officeDocument/2006/relationships/hyperlink" Target="http://skylux.be/" TargetMode="External"/><Relationship Id="rId38" Type="http://schemas.openxmlformats.org/officeDocument/2006/relationships/hyperlink" Target="http://skylux.be/" TargetMode="External"/><Relationship Id="rId46" Type="http://schemas.openxmlformats.org/officeDocument/2006/relationships/hyperlink" Target="http://skylux.be/" TargetMode="External"/><Relationship Id="rId59" Type="http://schemas.openxmlformats.org/officeDocument/2006/relationships/hyperlink" Target="http://skylux.be/" TargetMode="External"/><Relationship Id="rId67" Type="http://schemas.openxmlformats.org/officeDocument/2006/relationships/hyperlink" Target="http://skylux.be/" TargetMode="External"/><Relationship Id="rId103" Type="http://schemas.openxmlformats.org/officeDocument/2006/relationships/hyperlink" Target="http://skylux.be/" TargetMode="External"/><Relationship Id="rId108" Type="http://schemas.openxmlformats.org/officeDocument/2006/relationships/printerSettings" Target="../printerSettings/printerSettings2.bin"/><Relationship Id="rId20" Type="http://schemas.openxmlformats.org/officeDocument/2006/relationships/hyperlink" Target="http://skylux.be/" TargetMode="External"/><Relationship Id="rId41" Type="http://schemas.openxmlformats.org/officeDocument/2006/relationships/hyperlink" Target="http://skylux.be/" TargetMode="External"/><Relationship Id="rId54" Type="http://schemas.openxmlformats.org/officeDocument/2006/relationships/hyperlink" Target="http://skylux.be/" TargetMode="External"/><Relationship Id="rId62" Type="http://schemas.openxmlformats.org/officeDocument/2006/relationships/hyperlink" Target="http://skylux.be/" TargetMode="External"/><Relationship Id="rId70" Type="http://schemas.openxmlformats.org/officeDocument/2006/relationships/hyperlink" Target="http://skylux.be/" TargetMode="External"/><Relationship Id="rId75" Type="http://schemas.openxmlformats.org/officeDocument/2006/relationships/hyperlink" Target="http://skylux.be/" TargetMode="External"/><Relationship Id="rId83" Type="http://schemas.openxmlformats.org/officeDocument/2006/relationships/hyperlink" Target="http://skylux.be/" TargetMode="External"/><Relationship Id="rId88" Type="http://schemas.openxmlformats.org/officeDocument/2006/relationships/hyperlink" Target="http://skylux.be/" TargetMode="External"/><Relationship Id="rId91" Type="http://schemas.openxmlformats.org/officeDocument/2006/relationships/hyperlink" Target="http://skylux.be/" TargetMode="External"/><Relationship Id="rId96" Type="http://schemas.openxmlformats.org/officeDocument/2006/relationships/hyperlink" Target="http://skylux.be/" TargetMode="External"/><Relationship Id="rId1" Type="http://schemas.openxmlformats.org/officeDocument/2006/relationships/hyperlink" Target="http://skylux.be/" TargetMode="External"/><Relationship Id="rId6" Type="http://schemas.openxmlformats.org/officeDocument/2006/relationships/hyperlink" Target="http://skylux.be/" TargetMode="External"/><Relationship Id="rId15" Type="http://schemas.openxmlformats.org/officeDocument/2006/relationships/hyperlink" Target="http://skylux.be/" TargetMode="External"/><Relationship Id="rId23" Type="http://schemas.openxmlformats.org/officeDocument/2006/relationships/hyperlink" Target="http://skylux.be/" TargetMode="External"/><Relationship Id="rId28" Type="http://schemas.openxmlformats.org/officeDocument/2006/relationships/hyperlink" Target="http://skylux.be/" TargetMode="External"/><Relationship Id="rId36" Type="http://schemas.openxmlformats.org/officeDocument/2006/relationships/hyperlink" Target="http://skylux.be/" TargetMode="External"/><Relationship Id="rId49" Type="http://schemas.openxmlformats.org/officeDocument/2006/relationships/hyperlink" Target="http://skylux.be/" TargetMode="External"/><Relationship Id="rId57" Type="http://schemas.openxmlformats.org/officeDocument/2006/relationships/hyperlink" Target="http://skylux.be/" TargetMode="External"/><Relationship Id="rId106" Type="http://schemas.openxmlformats.org/officeDocument/2006/relationships/hyperlink" Target="http://skylux.be/" TargetMode="External"/><Relationship Id="rId10" Type="http://schemas.openxmlformats.org/officeDocument/2006/relationships/hyperlink" Target="http://skylux.be/" TargetMode="External"/><Relationship Id="rId31" Type="http://schemas.openxmlformats.org/officeDocument/2006/relationships/hyperlink" Target="http://skylux.be/" TargetMode="External"/><Relationship Id="rId44" Type="http://schemas.openxmlformats.org/officeDocument/2006/relationships/hyperlink" Target="http://skylux.be/" TargetMode="External"/><Relationship Id="rId52" Type="http://schemas.openxmlformats.org/officeDocument/2006/relationships/hyperlink" Target="http://skylux.be/" TargetMode="External"/><Relationship Id="rId60" Type="http://schemas.openxmlformats.org/officeDocument/2006/relationships/hyperlink" Target="http://skylux.be/" TargetMode="External"/><Relationship Id="rId65" Type="http://schemas.openxmlformats.org/officeDocument/2006/relationships/hyperlink" Target="http://skylux.be/" TargetMode="External"/><Relationship Id="rId73" Type="http://schemas.openxmlformats.org/officeDocument/2006/relationships/hyperlink" Target="http://skylux.be/" TargetMode="External"/><Relationship Id="rId78" Type="http://schemas.openxmlformats.org/officeDocument/2006/relationships/hyperlink" Target="http://skylux.be/" TargetMode="External"/><Relationship Id="rId81" Type="http://schemas.openxmlformats.org/officeDocument/2006/relationships/hyperlink" Target="http://skylux.be/" TargetMode="External"/><Relationship Id="rId86" Type="http://schemas.openxmlformats.org/officeDocument/2006/relationships/hyperlink" Target="http://skylux.be/" TargetMode="External"/><Relationship Id="rId94" Type="http://schemas.openxmlformats.org/officeDocument/2006/relationships/hyperlink" Target="http://skylux.be/" TargetMode="External"/><Relationship Id="rId99" Type="http://schemas.openxmlformats.org/officeDocument/2006/relationships/hyperlink" Target="http://skylux.be/" TargetMode="External"/><Relationship Id="rId101" Type="http://schemas.openxmlformats.org/officeDocument/2006/relationships/hyperlink" Target="http://skylux.be/" TargetMode="External"/><Relationship Id="rId4" Type="http://schemas.openxmlformats.org/officeDocument/2006/relationships/hyperlink" Target="http://skylux.be/" TargetMode="External"/><Relationship Id="rId9" Type="http://schemas.openxmlformats.org/officeDocument/2006/relationships/hyperlink" Target="http://skylux.be/" TargetMode="External"/><Relationship Id="rId13" Type="http://schemas.openxmlformats.org/officeDocument/2006/relationships/hyperlink" Target="http://skylux.be/" TargetMode="External"/><Relationship Id="rId18" Type="http://schemas.openxmlformats.org/officeDocument/2006/relationships/hyperlink" Target="http://skylux.be/" TargetMode="External"/><Relationship Id="rId39" Type="http://schemas.openxmlformats.org/officeDocument/2006/relationships/hyperlink" Target="http://skylux.be/" TargetMode="External"/><Relationship Id="rId34" Type="http://schemas.openxmlformats.org/officeDocument/2006/relationships/hyperlink" Target="http://skylux.be/" TargetMode="External"/><Relationship Id="rId50" Type="http://schemas.openxmlformats.org/officeDocument/2006/relationships/hyperlink" Target="http://skylux.be/" TargetMode="External"/><Relationship Id="rId55" Type="http://schemas.openxmlformats.org/officeDocument/2006/relationships/hyperlink" Target="http://skylux.be/" TargetMode="External"/><Relationship Id="rId76" Type="http://schemas.openxmlformats.org/officeDocument/2006/relationships/hyperlink" Target="http://skylux.be/" TargetMode="External"/><Relationship Id="rId97" Type="http://schemas.openxmlformats.org/officeDocument/2006/relationships/hyperlink" Target="http://skylux.be/" TargetMode="External"/><Relationship Id="rId104" Type="http://schemas.openxmlformats.org/officeDocument/2006/relationships/hyperlink" Target="http://skylux.be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skylux.be/" TargetMode="External"/><Relationship Id="rId21" Type="http://schemas.openxmlformats.org/officeDocument/2006/relationships/hyperlink" Target="http://skylux.be/" TargetMode="External"/><Relationship Id="rId42" Type="http://schemas.openxmlformats.org/officeDocument/2006/relationships/hyperlink" Target="http://skylux.be/" TargetMode="External"/><Relationship Id="rId47" Type="http://schemas.openxmlformats.org/officeDocument/2006/relationships/hyperlink" Target="http://skylux.be/" TargetMode="External"/><Relationship Id="rId63" Type="http://schemas.openxmlformats.org/officeDocument/2006/relationships/hyperlink" Target="http://skylux.be/" TargetMode="External"/><Relationship Id="rId68" Type="http://schemas.openxmlformats.org/officeDocument/2006/relationships/hyperlink" Target="http://skylux.be/" TargetMode="External"/><Relationship Id="rId84" Type="http://schemas.openxmlformats.org/officeDocument/2006/relationships/hyperlink" Target="http://skylux.be/" TargetMode="External"/><Relationship Id="rId89" Type="http://schemas.openxmlformats.org/officeDocument/2006/relationships/hyperlink" Target="http://skylux.be/" TargetMode="External"/><Relationship Id="rId7" Type="http://schemas.openxmlformats.org/officeDocument/2006/relationships/hyperlink" Target="http://skylux.be/" TargetMode="External"/><Relationship Id="rId71" Type="http://schemas.openxmlformats.org/officeDocument/2006/relationships/hyperlink" Target="http://skylux.be/" TargetMode="External"/><Relationship Id="rId92" Type="http://schemas.openxmlformats.org/officeDocument/2006/relationships/hyperlink" Target="http://skylux.be/" TargetMode="External"/><Relationship Id="rId2" Type="http://schemas.openxmlformats.org/officeDocument/2006/relationships/hyperlink" Target="http://skylux.be/" TargetMode="External"/><Relationship Id="rId16" Type="http://schemas.openxmlformats.org/officeDocument/2006/relationships/hyperlink" Target="http://skylux.be/" TargetMode="External"/><Relationship Id="rId29" Type="http://schemas.openxmlformats.org/officeDocument/2006/relationships/hyperlink" Target="http://skylux.be/" TargetMode="External"/><Relationship Id="rId107" Type="http://schemas.openxmlformats.org/officeDocument/2006/relationships/hyperlink" Target="http://skylux.be/" TargetMode="External"/><Relationship Id="rId11" Type="http://schemas.openxmlformats.org/officeDocument/2006/relationships/hyperlink" Target="http://skylux.be/" TargetMode="External"/><Relationship Id="rId24" Type="http://schemas.openxmlformats.org/officeDocument/2006/relationships/hyperlink" Target="http://skylux.be/" TargetMode="External"/><Relationship Id="rId32" Type="http://schemas.openxmlformats.org/officeDocument/2006/relationships/hyperlink" Target="http://skylux.be/" TargetMode="External"/><Relationship Id="rId37" Type="http://schemas.openxmlformats.org/officeDocument/2006/relationships/hyperlink" Target="http://skylux.be/" TargetMode="External"/><Relationship Id="rId40" Type="http://schemas.openxmlformats.org/officeDocument/2006/relationships/hyperlink" Target="http://skylux.be/" TargetMode="External"/><Relationship Id="rId45" Type="http://schemas.openxmlformats.org/officeDocument/2006/relationships/hyperlink" Target="http://skylux.be/" TargetMode="External"/><Relationship Id="rId53" Type="http://schemas.openxmlformats.org/officeDocument/2006/relationships/hyperlink" Target="http://skylux.be/" TargetMode="External"/><Relationship Id="rId58" Type="http://schemas.openxmlformats.org/officeDocument/2006/relationships/hyperlink" Target="http://skylux.be/" TargetMode="External"/><Relationship Id="rId66" Type="http://schemas.openxmlformats.org/officeDocument/2006/relationships/hyperlink" Target="http://skylux.be/" TargetMode="External"/><Relationship Id="rId74" Type="http://schemas.openxmlformats.org/officeDocument/2006/relationships/hyperlink" Target="http://skylux.be/" TargetMode="External"/><Relationship Id="rId79" Type="http://schemas.openxmlformats.org/officeDocument/2006/relationships/hyperlink" Target="http://skylux.be/" TargetMode="External"/><Relationship Id="rId87" Type="http://schemas.openxmlformats.org/officeDocument/2006/relationships/hyperlink" Target="http://skylux.be/" TargetMode="External"/><Relationship Id="rId102" Type="http://schemas.openxmlformats.org/officeDocument/2006/relationships/hyperlink" Target="http://skylux.be/" TargetMode="External"/><Relationship Id="rId5" Type="http://schemas.openxmlformats.org/officeDocument/2006/relationships/hyperlink" Target="http://skylux.be/" TargetMode="External"/><Relationship Id="rId61" Type="http://schemas.openxmlformats.org/officeDocument/2006/relationships/hyperlink" Target="http://skylux.be/" TargetMode="External"/><Relationship Id="rId82" Type="http://schemas.openxmlformats.org/officeDocument/2006/relationships/hyperlink" Target="http://skylux.be/" TargetMode="External"/><Relationship Id="rId90" Type="http://schemas.openxmlformats.org/officeDocument/2006/relationships/hyperlink" Target="http://skylux.be/" TargetMode="External"/><Relationship Id="rId95" Type="http://schemas.openxmlformats.org/officeDocument/2006/relationships/hyperlink" Target="http://skylux.be/" TargetMode="External"/><Relationship Id="rId19" Type="http://schemas.openxmlformats.org/officeDocument/2006/relationships/hyperlink" Target="http://skylux.be/" TargetMode="External"/><Relationship Id="rId14" Type="http://schemas.openxmlformats.org/officeDocument/2006/relationships/hyperlink" Target="http://skylux.be/" TargetMode="External"/><Relationship Id="rId22" Type="http://schemas.openxmlformats.org/officeDocument/2006/relationships/hyperlink" Target="http://skylux.be/" TargetMode="External"/><Relationship Id="rId27" Type="http://schemas.openxmlformats.org/officeDocument/2006/relationships/hyperlink" Target="http://skylux.be/" TargetMode="External"/><Relationship Id="rId30" Type="http://schemas.openxmlformats.org/officeDocument/2006/relationships/hyperlink" Target="http://skylux.be/" TargetMode="External"/><Relationship Id="rId35" Type="http://schemas.openxmlformats.org/officeDocument/2006/relationships/hyperlink" Target="http://skylux.be/" TargetMode="External"/><Relationship Id="rId43" Type="http://schemas.openxmlformats.org/officeDocument/2006/relationships/hyperlink" Target="http://skylux.be/" TargetMode="External"/><Relationship Id="rId48" Type="http://schemas.openxmlformats.org/officeDocument/2006/relationships/hyperlink" Target="http://skylux.be/" TargetMode="External"/><Relationship Id="rId56" Type="http://schemas.openxmlformats.org/officeDocument/2006/relationships/hyperlink" Target="http://skylux.be/" TargetMode="External"/><Relationship Id="rId64" Type="http://schemas.openxmlformats.org/officeDocument/2006/relationships/hyperlink" Target="http://skylux.be/" TargetMode="External"/><Relationship Id="rId69" Type="http://schemas.openxmlformats.org/officeDocument/2006/relationships/hyperlink" Target="http://skylux.be/" TargetMode="External"/><Relationship Id="rId77" Type="http://schemas.openxmlformats.org/officeDocument/2006/relationships/hyperlink" Target="http://skylux.be/" TargetMode="External"/><Relationship Id="rId100" Type="http://schemas.openxmlformats.org/officeDocument/2006/relationships/hyperlink" Target="http://skylux.be/" TargetMode="External"/><Relationship Id="rId105" Type="http://schemas.openxmlformats.org/officeDocument/2006/relationships/hyperlink" Target="http://skylux.be/" TargetMode="External"/><Relationship Id="rId8" Type="http://schemas.openxmlformats.org/officeDocument/2006/relationships/hyperlink" Target="http://skylux.be/" TargetMode="External"/><Relationship Id="rId51" Type="http://schemas.openxmlformats.org/officeDocument/2006/relationships/hyperlink" Target="http://skylux.be/" TargetMode="External"/><Relationship Id="rId72" Type="http://schemas.openxmlformats.org/officeDocument/2006/relationships/hyperlink" Target="http://skylux.be/" TargetMode="External"/><Relationship Id="rId80" Type="http://schemas.openxmlformats.org/officeDocument/2006/relationships/hyperlink" Target="http://skylux.be/" TargetMode="External"/><Relationship Id="rId85" Type="http://schemas.openxmlformats.org/officeDocument/2006/relationships/hyperlink" Target="http://skylux.be/" TargetMode="External"/><Relationship Id="rId93" Type="http://schemas.openxmlformats.org/officeDocument/2006/relationships/hyperlink" Target="http://skylux.be/" TargetMode="External"/><Relationship Id="rId98" Type="http://schemas.openxmlformats.org/officeDocument/2006/relationships/hyperlink" Target="http://skylux.be/" TargetMode="External"/><Relationship Id="rId3" Type="http://schemas.openxmlformats.org/officeDocument/2006/relationships/hyperlink" Target="http://skylux.be/" TargetMode="External"/><Relationship Id="rId12" Type="http://schemas.openxmlformats.org/officeDocument/2006/relationships/hyperlink" Target="http://skylux.be/" TargetMode="External"/><Relationship Id="rId17" Type="http://schemas.openxmlformats.org/officeDocument/2006/relationships/hyperlink" Target="http://skylux.be/" TargetMode="External"/><Relationship Id="rId25" Type="http://schemas.openxmlformats.org/officeDocument/2006/relationships/hyperlink" Target="http://skylux.be/" TargetMode="External"/><Relationship Id="rId33" Type="http://schemas.openxmlformats.org/officeDocument/2006/relationships/hyperlink" Target="http://skylux.be/" TargetMode="External"/><Relationship Id="rId38" Type="http://schemas.openxmlformats.org/officeDocument/2006/relationships/hyperlink" Target="http://skylux.be/" TargetMode="External"/><Relationship Id="rId46" Type="http://schemas.openxmlformats.org/officeDocument/2006/relationships/hyperlink" Target="http://skylux.be/" TargetMode="External"/><Relationship Id="rId59" Type="http://schemas.openxmlformats.org/officeDocument/2006/relationships/hyperlink" Target="http://skylux.be/" TargetMode="External"/><Relationship Id="rId67" Type="http://schemas.openxmlformats.org/officeDocument/2006/relationships/hyperlink" Target="http://skylux.be/" TargetMode="External"/><Relationship Id="rId103" Type="http://schemas.openxmlformats.org/officeDocument/2006/relationships/hyperlink" Target="http://skylux.be/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http://skylux.be/" TargetMode="External"/><Relationship Id="rId41" Type="http://schemas.openxmlformats.org/officeDocument/2006/relationships/hyperlink" Target="http://skylux.be/" TargetMode="External"/><Relationship Id="rId54" Type="http://schemas.openxmlformats.org/officeDocument/2006/relationships/hyperlink" Target="http://skylux.be/" TargetMode="External"/><Relationship Id="rId62" Type="http://schemas.openxmlformats.org/officeDocument/2006/relationships/hyperlink" Target="http://skylux.be/" TargetMode="External"/><Relationship Id="rId70" Type="http://schemas.openxmlformats.org/officeDocument/2006/relationships/hyperlink" Target="http://skylux.be/" TargetMode="External"/><Relationship Id="rId75" Type="http://schemas.openxmlformats.org/officeDocument/2006/relationships/hyperlink" Target="http://skylux.be/" TargetMode="External"/><Relationship Id="rId83" Type="http://schemas.openxmlformats.org/officeDocument/2006/relationships/hyperlink" Target="http://skylux.be/" TargetMode="External"/><Relationship Id="rId88" Type="http://schemas.openxmlformats.org/officeDocument/2006/relationships/hyperlink" Target="http://skylux.be/" TargetMode="External"/><Relationship Id="rId91" Type="http://schemas.openxmlformats.org/officeDocument/2006/relationships/hyperlink" Target="http://skylux.be/" TargetMode="External"/><Relationship Id="rId96" Type="http://schemas.openxmlformats.org/officeDocument/2006/relationships/hyperlink" Target="http://skylux.be/" TargetMode="External"/><Relationship Id="rId1" Type="http://schemas.openxmlformats.org/officeDocument/2006/relationships/hyperlink" Target="http://skylux.be/" TargetMode="External"/><Relationship Id="rId6" Type="http://schemas.openxmlformats.org/officeDocument/2006/relationships/hyperlink" Target="http://skylux.be/" TargetMode="External"/><Relationship Id="rId15" Type="http://schemas.openxmlformats.org/officeDocument/2006/relationships/hyperlink" Target="http://skylux.be/" TargetMode="External"/><Relationship Id="rId23" Type="http://schemas.openxmlformats.org/officeDocument/2006/relationships/hyperlink" Target="http://skylux.be/" TargetMode="External"/><Relationship Id="rId28" Type="http://schemas.openxmlformats.org/officeDocument/2006/relationships/hyperlink" Target="http://skylux.be/" TargetMode="External"/><Relationship Id="rId36" Type="http://schemas.openxmlformats.org/officeDocument/2006/relationships/hyperlink" Target="http://skylux.be/" TargetMode="External"/><Relationship Id="rId49" Type="http://schemas.openxmlformats.org/officeDocument/2006/relationships/hyperlink" Target="http://skylux.be/" TargetMode="External"/><Relationship Id="rId57" Type="http://schemas.openxmlformats.org/officeDocument/2006/relationships/hyperlink" Target="http://skylux.be/" TargetMode="External"/><Relationship Id="rId106" Type="http://schemas.openxmlformats.org/officeDocument/2006/relationships/hyperlink" Target="http://skylux.be/" TargetMode="External"/><Relationship Id="rId10" Type="http://schemas.openxmlformats.org/officeDocument/2006/relationships/hyperlink" Target="http://skylux.be/" TargetMode="External"/><Relationship Id="rId31" Type="http://schemas.openxmlformats.org/officeDocument/2006/relationships/hyperlink" Target="http://skylux.be/" TargetMode="External"/><Relationship Id="rId44" Type="http://schemas.openxmlformats.org/officeDocument/2006/relationships/hyperlink" Target="http://skylux.be/" TargetMode="External"/><Relationship Id="rId52" Type="http://schemas.openxmlformats.org/officeDocument/2006/relationships/hyperlink" Target="http://skylux.be/" TargetMode="External"/><Relationship Id="rId60" Type="http://schemas.openxmlformats.org/officeDocument/2006/relationships/hyperlink" Target="http://skylux.be/" TargetMode="External"/><Relationship Id="rId65" Type="http://schemas.openxmlformats.org/officeDocument/2006/relationships/hyperlink" Target="http://skylux.be/" TargetMode="External"/><Relationship Id="rId73" Type="http://schemas.openxmlformats.org/officeDocument/2006/relationships/hyperlink" Target="http://skylux.be/" TargetMode="External"/><Relationship Id="rId78" Type="http://schemas.openxmlformats.org/officeDocument/2006/relationships/hyperlink" Target="http://skylux.be/" TargetMode="External"/><Relationship Id="rId81" Type="http://schemas.openxmlformats.org/officeDocument/2006/relationships/hyperlink" Target="http://skylux.be/" TargetMode="External"/><Relationship Id="rId86" Type="http://schemas.openxmlformats.org/officeDocument/2006/relationships/hyperlink" Target="http://skylux.be/" TargetMode="External"/><Relationship Id="rId94" Type="http://schemas.openxmlformats.org/officeDocument/2006/relationships/hyperlink" Target="http://skylux.be/" TargetMode="External"/><Relationship Id="rId99" Type="http://schemas.openxmlformats.org/officeDocument/2006/relationships/hyperlink" Target="http://skylux.be/" TargetMode="External"/><Relationship Id="rId101" Type="http://schemas.openxmlformats.org/officeDocument/2006/relationships/hyperlink" Target="http://skylux.be/" TargetMode="External"/><Relationship Id="rId4" Type="http://schemas.openxmlformats.org/officeDocument/2006/relationships/hyperlink" Target="http://skylux.be/" TargetMode="External"/><Relationship Id="rId9" Type="http://schemas.openxmlformats.org/officeDocument/2006/relationships/hyperlink" Target="http://skylux.be/" TargetMode="External"/><Relationship Id="rId13" Type="http://schemas.openxmlformats.org/officeDocument/2006/relationships/hyperlink" Target="http://skylux.be/" TargetMode="External"/><Relationship Id="rId18" Type="http://schemas.openxmlformats.org/officeDocument/2006/relationships/hyperlink" Target="http://skylux.be/" TargetMode="External"/><Relationship Id="rId39" Type="http://schemas.openxmlformats.org/officeDocument/2006/relationships/hyperlink" Target="http://skylux.be/" TargetMode="External"/><Relationship Id="rId34" Type="http://schemas.openxmlformats.org/officeDocument/2006/relationships/hyperlink" Target="http://skylux.be/" TargetMode="External"/><Relationship Id="rId50" Type="http://schemas.openxmlformats.org/officeDocument/2006/relationships/hyperlink" Target="http://skylux.be/" TargetMode="External"/><Relationship Id="rId55" Type="http://schemas.openxmlformats.org/officeDocument/2006/relationships/hyperlink" Target="http://skylux.be/" TargetMode="External"/><Relationship Id="rId76" Type="http://schemas.openxmlformats.org/officeDocument/2006/relationships/hyperlink" Target="http://skylux.be/" TargetMode="External"/><Relationship Id="rId97" Type="http://schemas.openxmlformats.org/officeDocument/2006/relationships/hyperlink" Target="http://skylux.be/" TargetMode="External"/><Relationship Id="rId104" Type="http://schemas.openxmlformats.org/officeDocument/2006/relationships/hyperlink" Target="http://skylux.b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kylux.be/" TargetMode="External"/><Relationship Id="rId13" Type="http://schemas.openxmlformats.org/officeDocument/2006/relationships/hyperlink" Target="http://skylux.be/" TargetMode="External"/><Relationship Id="rId18" Type="http://schemas.openxmlformats.org/officeDocument/2006/relationships/hyperlink" Target="http://skylux.be/" TargetMode="External"/><Relationship Id="rId3" Type="http://schemas.openxmlformats.org/officeDocument/2006/relationships/hyperlink" Target="http://skylux.be/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://skylux.be/" TargetMode="External"/><Relationship Id="rId12" Type="http://schemas.openxmlformats.org/officeDocument/2006/relationships/hyperlink" Target="http://skylux.be/" TargetMode="External"/><Relationship Id="rId17" Type="http://schemas.openxmlformats.org/officeDocument/2006/relationships/hyperlink" Target="http://skylux.be/" TargetMode="External"/><Relationship Id="rId2" Type="http://schemas.openxmlformats.org/officeDocument/2006/relationships/hyperlink" Target="http://skylux.be/" TargetMode="External"/><Relationship Id="rId16" Type="http://schemas.openxmlformats.org/officeDocument/2006/relationships/hyperlink" Target="http://skylux.be/" TargetMode="External"/><Relationship Id="rId20" Type="http://schemas.openxmlformats.org/officeDocument/2006/relationships/hyperlink" Target="http://skylux.be/" TargetMode="External"/><Relationship Id="rId1" Type="http://schemas.openxmlformats.org/officeDocument/2006/relationships/hyperlink" Target="http://skylux.be/" TargetMode="External"/><Relationship Id="rId6" Type="http://schemas.openxmlformats.org/officeDocument/2006/relationships/hyperlink" Target="http://skylux.be/" TargetMode="External"/><Relationship Id="rId11" Type="http://schemas.openxmlformats.org/officeDocument/2006/relationships/hyperlink" Target="http://skylux.be/" TargetMode="External"/><Relationship Id="rId5" Type="http://schemas.openxmlformats.org/officeDocument/2006/relationships/hyperlink" Target="http://skylux.be/" TargetMode="External"/><Relationship Id="rId15" Type="http://schemas.openxmlformats.org/officeDocument/2006/relationships/hyperlink" Target="http://skylux.be/" TargetMode="External"/><Relationship Id="rId10" Type="http://schemas.openxmlformats.org/officeDocument/2006/relationships/hyperlink" Target="http://skylux.be/" TargetMode="External"/><Relationship Id="rId19" Type="http://schemas.openxmlformats.org/officeDocument/2006/relationships/hyperlink" Target="http://skylux.be/" TargetMode="External"/><Relationship Id="rId4" Type="http://schemas.openxmlformats.org/officeDocument/2006/relationships/hyperlink" Target="http://skylux.be/" TargetMode="External"/><Relationship Id="rId9" Type="http://schemas.openxmlformats.org/officeDocument/2006/relationships/hyperlink" Target="http://skylux.be/" TargetMode="External"/><Relationship Id="rId14" Type="http://schemas.openxmlformats.org/officeDocument/2006/relationships/hyperlink" Target="http://skylux.be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kylux.be/" TargetMode="External"/><Relationship Id="rId13" Type="http://schemas.openxmlformats.org/officeDocument/2006/relationships/hyperlink" Target="http://skylux.be/" TargetMode="External"/><Relationship Id="rId18" Type="http://schemas.openxmlformats.org/officeDocument/2006/relationships/hyperlink" Target="http://skylux.be/" TargetMode="External"/><Relationship Id="rId3" Type="http://schemas.openxmlformats.org/officeDocument/2006/relationships/hyperlink" Target="http://skylux.be/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://skylux.be/" TargetMode="External"/><Relationship Id="rId12" Type="http://schemas.openxmlformats.org/officeDocument/2006/relationships/hyperlink" Target="http://skylux.be/" TargetMode="External"/><Relationship Id="rId17" Type="http://schemas.openxmlformats.org/officeDocument/2006/relationships/hyperlink" Target="http://skylux.be/" TargetMode="External"/><Relationship Id="rId2" Type="http://schemas.openxmlformats.org/officeDocument/2006/relationships/hyperlink" Target="http://skylux.be/" TargetMode="External"/><Relationship Id="rId16" Type="http://schemas.openxmlformats.org/officeDocument/2006/relationships/hyperlink" Target="http://skylux.be/" TargetMode="External"/><Relationship Id="rId20" Type="http://schemas.openxmlformats.org/officeDocument/2006/relationships/hyperlink" Target="http://skylux.be/" TargetMode="External"/><Relationship Id="rId1" Type="http://schemas.openxmlformats.org/officeDocument/2006/relationships/hyperlink" Target="http://skylux.be/" TargetMode="External"/><Relationship Id="rId6" Type="http://schemas.openxmlformats.org/officeDocument/2006/relationships/hyperlink" Target="http://skylux.be/" TargetMode="External"/><Relationship Id="rId11" Type="http://schemas.openxmlformats.org/officeDocument/2006/relationships/hyperlink" Target="http://skylux.be/" TargetMode="External"/><Relationship Id="rId5" Type="http://schemas.openxmlformats.org/officeDocument/2006/relationships/hyperlink" Target="http://skylux.be/" TargetMode="External"/><Relationship Id="rId15" Type="http://schemas.openxmlformats.org/officeDocument/2006/relationships/hyperlink" Target="http://skylux.be/" TargetMode="External"/><Relationship Id="rId10" Type="http://schemas.openxmlformats.org/officeDocument/2006/relationships/hyperlink" Target="http://skylux.be/" TargetMode="External"/><Relationship Id="rId19" Type="http://schemas.openxmlformats.org/officeDocument/2006/relationships/hyperlink" Target="http://skylux.be/" TargetMode="External"/><Relationship Id="rId4" Type="http://schemas.openxmlformats.org/officeDocument/2006/relationships/hyperlink" Target="http://skylux.be/" TargetMode="External"/><Relationship Id="rId9" Type="http://schemas.openxmlformats.org/officeDocument/2006/relationships/hyperlink" Target="http://skylux.be/" TargetMode="External"/><Relationship Id="rId14" Type="http://schemas.openxmlformats.org/officeDocument/2006/relationships/hyperlink" Target="http://skylux.be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skylux.be/" TargetMode="External"/><Relationship Id="rId18" Type="http://schemas.openxmlformats.org/officeDocument/2006/relationships/hyperlink" Target="http://skylux.be/" TargetMode="External"/><Relationship Id="rId26" Type="http://schemas.openxmlformats.org/officeDocument/2006/relationships/hyperlink" Target="http://skylux.be/" TargetMode="External"/><Relationship Id="rId39" Type="http://schemas.openxmlformats.org/officeDocument/2006/relationships/hyperlink" Target="http://skylux.be/" TargetMode="External"/><Relationship Id="rId21" Type="http://schemas.openxmlformats.org/officeDocument/2006/relationships/hyperlink" Target="http://skylux.be/" TargetMode="External"/><Relationship Id="rId34" Type="http://schemas.openxmlformats.org/officeDocument/2006/relationships/hyperlink" Target="http://skylux.be/" TargetMode="External"/><Relationship Id="rId42" Type="http://schemas.openxmlformats.org/officeDocument/2006/relationships/hyperlink" Target="http://skylux.be/" TargetMode="External"/><Relationship Id="rId47" Type="http://schemas.openxmlformats.org/officeDocument/2006/relationships/hyperlink" Target="http://skylux.be/" TargetMode="External"/><Relationship Id="rId50" Type="http://schemas.openxmlformats.org/officeDocument/2006/relationships/hyperlink" Target="http://skylux.be/" TargetMode="External"/><Relationship Id="rId55" Type="http://schemas.openxmlformats.org/officeDocument/2006/relationships/hyperlink" Target="http://skylux.be/" TargetMode="External"/><Relationship Id="rId63" Type="http://schemas.openxmlformats.org/officeDocument/2006/relationships/hyperlink" Target="http://skylux.be/" TargetMode="External"/><Relationship Id="rId68" Type="http://schemas.openxmlformats.org/officeDocument/2006/relationships/hyperlink" Target="http://skylux.be/" TargetMode="External"/><Relationship Id="rId76" Type="http://schemas.openxmlformats.org/officeDocument/2006/relationships/hyperlink" Target="http://skylux.be/" TargetMode="External"/><Relationship Id="rId84" Type="http://schemas.openxmlformats.org/officeDocument/2006/relationships/hyperlink" Target="http://skylux.be/" TargetMode="External"/><Relationship Id="rId7" Type="http://schemas.openxmlformats.org/officeDocument/2006/relationships/hyperlink" Target="http://skylux.be/" TargetMode="External"/><Relationship Id="rId71" Type="http://schemas.openxmlformats.org/officeDocument/2006/relationships/hyperlink" Target="http://skylux.be/" TargetMode="External"/><Relationship Id="rId2" Type="http://schemas.openxmlformats.org/officeDocument/2006/relationships/hyperlink" Target="http://skylux.be/" TargetMode="External"/><Relationship Id="rId16" Type="http://schemas.openxmlformats.org/officeDocument/2006/relationships/hyperlink" Target="http://skylux.be/" TargetMode="External"/><Relationship Id="rId29" Type="http://schemas.openxmlformats.org/officeDocument/2006/relationships/hyperlink" Target="http://skylux.be/" TargetMode="External"/><Relationship Id="rId11" Type="http://schemas.openxmlformats.org/officeDocument/2006/relationships/hyperlink" Target="http://skylux.be/" TargetMode="External"/><Relationship Id="rId24" Type="http://schemas.openxmlformats.org/officeDocument/2006/relationships/hyperlink" Target="http://skylux.be/" TargetMode="External"/><Relationship Id="rId32" Type="http://schemas.openxmlformats.org/officeDocument/2006/relationships/hyperlink" Target="http://skylux.be/" TargetMode="External"/><Relationship Id="rId37" Type="http://schemas.openxmlformats.org/officeDocument/2006/relationships/hyperlink" Target="http://skylux.be/" TargetMode="External"/><Relationship Id="rId40" Type="http://schemas.openxmlformats.org/officeDocument/2006/relationships/hyperlink" Target="http://skylux.be/" TargetMode="External"/><Relationship Id="rId45" Type="http://schemas.openxmlformats.org/officeDocument/2006/relationships/hyperlink" Target="http://skylux.be/" TargetMode="External"/><Relationship Id="rId53" Type="http://schemas.openxmlformats.org/officeDocument/2006/relationships/hyperlink" Target="http://skylux.be/" TargetMode="External"/><Relationship Id="rId58" Type="http://schemas.openxmlformats.org/officeDocument/2006/relationships/hyperlink" Target="http://skylux.be/" TargetMode="External"/><Relationship Id="rId66" Type="http://schemas.openxmlformats.org/officeDocument/2006/relationships/hyperlink" Target="http://skylux.be/" TargetMode="External"/><Relationship Id="rId74" Type="http://schemas.openxmlformats.org/officeDocument/2006/relationships/hyperlink" Target="http://skylux.be/" TargetMode="External"/><Relationship Id="rId79" Type="http://schemas.openxmlformats.org/officeDocument/2006/relationships/hyperlink" Target="http://skylux.be/" TargetMode="External"/><Relationship Id="rId5" Type="http://schemas.openxmlformats.org/officeDocument/2006/relationships/hyperlink" Target="http://skylux.be/" TargetMode="External"/><Relationship Id="rId61" Type="http://schemas.openxmlformats.org/officeDocument/2006/relationships/hyperlink" Target="http://skylux.be/" TargetMode="External"/><Relationship Id="rId82" Type="http://schemas.openxmlformats.org/officeDocument/2006/relationships/hyperlink" Target="http://skylux.be/" TargetMode="External"/><Relationship Id="rId19" Type="http://schemas.openxmlformats.org/officeDocument/2006/relationships/hyperlink" Target="http://skylux.be/" TargetMode="External"/><Relationship Id="rId4" Type="http://schemas.openxmlformats.org/officeDocument/2006/relationships/hyperlink" Target="http://skylux.be/" TargetMode="External"/><Relationship Id="rId9" Type="http://schemas.openxmlformats.org/officeDocument/2006/relationships/hyperlink" Target="http://skylux.be/" TargetMode="External"/><Relationship Id="rId14" Type="http://schemas.openxmlformats.org/officeDocument/2006/relationships/hyperlink" Target="http://skylux.be/" TargetMode="External"/><Relationship Id="rId22" Type="http://schemas.openxmlformats.org/officeDocument/2006/relationships/hyperlink" Target="http://skylux.be/" TargetMode="External"/><Relationship Id="rId27" Type="http://schemas.openxmlformats.org/officeDocument/2006/relationships/hyperlink" Target="http://skylux.be/" TargetMode="External"/><Relationship Id="rId30" Type="http://schemas.openxmlformats.org/officeDocument/2006/relationships/hyperlink" Target="http://skylux.be/" TargetMode="External"/><Relationship Id="rId35" Type="http://schemas.openxmlformats.org/officeDocument/2006/relationships/hyperlink" Target="http://skylux.be/" TargetMode="External"/><Relationship Id="rId43" Type="http://schemas.openxmlformats.org/officeDocument/2006/relationships/hyperlink" Target="http://skylux.be/" TargetMode="External"/><Relationship Id="rId48" Type="http://schemas.openxmlformats.org/officeDocument/2006/relationships/hyperlink" Target="http://skylux.be/" TargetMode="External"/><Relationship Id="rId56" Type="http://schemas.openxmlformats.org/officeDocument/2006/relationships/hyperlink" Target="http://skylux.be/" TargetMode="External"/><Relationship Id="rId64" Type="http://schemas.openxmlformats.org/officeDocument/2006/relationships/hyperlink" Target="http://skylux.be/" TargetMode="External"/><Relationship Id="rId69" Type="http://schemas.openxmlformats.org/officeDocument/2006/relationships/hyperlink" Target="http://skylux.be/" TargetMode="External"/><Relationship Id="rId77" Type="http://schemas.openxmlformats.org/officeDocument/2006/relationships/hyperlink" Target="http://skylux.be/" TargetMode="External"/><Relationship Id="rId8" Type="http://schemas.openxmlformats.org/officeDocument/2006/relationships/hyperlink" Target="http://skylux.be/" TargetMode="External"/><Relationship Id="rId51" Type="http://schemas.openxmlformats.org/officeDocument/2006/relationships/hyperlink" Target="http://skylux.be/" TargetMode="External"/><Relationship Id="rId72" Type="http://schemas.openxmlformats.org/officeDocument/2006/relationships/hyperlink" Target="http://skylux.be/" TargetMode="External"/><Relationship Id="rId80" Type="http://schemas.openxmlformats.org/officeDocument/2006/relationships/hyperlink" Target="http://skylux.be/" TargetMode="External"/><Relationship Id="rId85" Type="http://schemas.openxmlformats.org/officeDocument/2006/relationships/printerSettings" Target="../printerSettings/printerSettings6.bin"/><Relationship Id="rId3" Type="http://schemas.openxmlformats.org/officeDocument/2006/relationships/hyperlink" Target="http://skylux.be/" TargetMode="External"/><Relationship Id="rId12" Type="http://schemas.openxmlformats.org/officeDocument/2006/relationships/hyperlink" Target="http://skylux.be/" TargetMode="External"/><Relationship Id="rId17" Type="http://schemas.openxmlformats.org/officeDocument/2006/relationships/hyperlink" Target="http://skylux.be/" TargetMode="External"/><Relationship Id="rId25" Type="http://schemas.openxmlformats.org/officeDocument/2006/relationships/hyperlink" Target="http://skylux.be/" TargetMode="External"/><Relationship Id="rId33" Type="http://schemas.openxmlformats.org/officeDocument/2006/relationships/hyperlink" Target="http://skylux.be/" TargetMode="External"/><Relationship Id="rId38" Type="http://schemas.openxmlformats.org/officeDocument/2006/relationships/hyperlink" Target="http://skylux.be/" TargetMode="External"/><Relationship Id="rId46" Type="http://schemas.openxmlformats.org/officeDocument/2006/relationships/hyperlink" Target="http://skylux.be/" TargetMode="External"/><Relationship Id="rId59" Type="http://schemas.openxmlformats.org/officeDocument/2006/relationships/hyperlink" Target="http://skylux.be/" TargetMode="External"/><Relationship Id="rId67" Type="http://schemas.openxmlformats.org/officeDocument/2006/relationships/hyperlink" Target="http://skylux.be/" TargetMode="External"/><Relationship Id="rId20" Type="http://schemas.openxmlformats.org/officeDocument/2006/relationships/hyperlink" Target="http://skylux.be/" TargetMode="External"/><Relationship Id="rId41" Type="http://schemas.openxmlformats.org/officeDocument/2006/relationships/hyperlink" Target="http://skylux.be/" TargetMode="External"/><Relationship Id="rId54" Type="http://schemas.openxmlformats.org/officeDocument/2006/relationships/hyperlink" Target="http://skylux.be/" TargetMode="External"/><Relationship Id="rId62" Type="http://schemas.openxmlformats.org/officeDocument/2006/relationships/hyperlink" Target="http://skylux.be/" TargetMode="External"/><Relationship Id="rId70" Type="http://schemas.openxmlformats.org/officeDocument/2006/relationships/hyperlink" Target="http://skylux.be/" TargetMode="External"/><Relationship Id="rId75" Type="http://schemas.openxmlformats.org/officeDocument/2006/relationships/hyperlink" Target="http://skylux.be/" TargetMode="External"/><Relationship Id="rId83" Type="http://schemas.openxmlformats.org/officeDocument/2006/relationships/hyperlink" Target="http://skylux.be/" TargetMode="External"/><Relationship Id="rId1" Type="http://schemas.openxmlformats.org/officeDocument/2006/relationships/hyperlink" Target="http://skylux.be/" TargetMode="External"/><Relationship Id="rId6" Type="http://schemas.openxmlformats.org/officeDocument/2006/relationships/hyperlink" Target="http://skylux.be/" TargetMode="External"/><Relationship Id="rId15" Type="http://schemas.openxmlformats.org/officeDocument/2006/relationships/hyperlink" Target="http://skylux.be/" TargetMode="External"/><Relationship Id="rId23" Type="http://schemas.openxmlformats.org/officeDocument/2006/relationships/hyperlink" Target="http://skylux.be/" TargetMode="External"/><Relationship Id="rId28" Type="http://schemas.openxmlformats.org/officeDocument/2006/relationships/hyperlink" Target="http://skylux.be/" TargetMode="External"/><Relationship Id="rId36" Type="http://schemas.openxmlformats.org/officeDocument/2006/relationships/hyperlink" Target="http://skylux.be/" TargetMode="External"/><Relationship Id="rId49" Type="http://schemas.openxmlformats.org/officeDocument/2006/relationships/hyperlink" Target="http://skylux.be/" TargetMode="External"/><Relationship Id="rId57" Type="http://schemas.openxmlformats.org/officeDocument/2006/relationships/hyperlink" Target="http://skylux.be/" TargetMode="External"/><Relationship Id="rId10" Type="http://schemas.openxmlformats.org/officeDocument/2006/relationships/hyperlink" Target="http://skylux.be/" TargetMode="External"/><Relationship Id="rId31" Type="http://schemas.openxmlformats.org/officeDocument/2006/relationships/hyperlink" Target="http://skylux.be/" TargetMode="External"/><Relationship Id="rId44" Type="http://schemas.openxmlformats.org/officeDocument/2006/relationships/hyperlink" Target="http://skylux.be/" TargetMode="External"/><Relationship Id="rId52" Type="http://schemas.openxmlformats.org/officeDocument/2006/relationships/hyperlink" Target="http://skylux.be/" TargetMode="External"/><Relationship Id="rId60" Type="http://schemas.openxmlformats.org/officeDocument/2006/relationships/hyperlink" Target="http://skylux.be/" TargetMode="External"/><Relationship Id="rId65" Type="http://schemas.openxmlformats.org/officeDocument/2006/relationships/hyperlink" Target="http://skylux.be/" TargetMode="External"/><Relationship Id="rId73" Type="http://schemas.openxmlformats.org/officeDocument/2006/relationships/hyperlink" Target="http://skylux.be/" TargetMode="External"/><Relationship Id="rId78" Type="http://schemas.openxmlformats.org/officeDocument/2006/relationships/hyperlink" Target="http://skylux.be/" TargetMode="External"/><Relationship Id="rId81" Type="http://schemas.openxmlformats.org/officeDocument/2006/relationships/hyperlink" Target="http://skylux.be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skylux.be/" TargetMode="External"/><Relationship Id="rId21" Type="http://schemas.openxmlformats.org/officeDocument/2006/relationships/hyperlink" Target="http://skylux.be/" TargetMode="External"/><Relationship Id="rId42" Type="http://schemas.openxmlformats.org/officeDocument/2006/relationships/hyperlink" Target="http://skylux.be/" TargetMode="External"/><Relationship Id="rId47" Type="http://schemas.openxmlformats.org/officeDocument/2006/relationships/hyperlink" Target="http://skylux.be/" TargetMode="External"/><Relationship Id="rId63" Type="http://schemas.openxmlformats.org/officeDocument/2006/relationships/hyperlink" Target="http://skylux.be/" TargetMode="External"/><Relationship Id="rId68" Type="http://schemas.openxmlformats.org/officeDocument/2006/relationships/hyperlink" Target="http://skylux.be/" TargetMode="External"/><Relationship Id="rId84" Type="http://schemas.openxmlformats.org/officeDocument/2006/relationships/hyperlink" Target="http://skylux.be/" TargetMode="External"/><Relationship Id="rId89" Type="http://schemas.openxmlformats.org/officeDocument/2006/relationships/hyperlink" Target="http://skylux.be/" TargetMode="External"/><Relationship Id="rId7" Type="http://schemas.openxmlformats.org/officeDocument/2006/relationships/hyperlink" Target="http://skylux.be/" TargetMode="External"/><Relationship Id="rId71" Type="http://schemas.openxmlformats.org/officeDocument/2006/relationships/hyperlink" Target="http://skylux.be/" TargetMode="External"/><Relationship Id="rId92" Type="http://schemas.openxmlformats.org/officeDocument/2006/relationships/hyperlink" Target="http://skylux.be/" TargetMode="External"/><Relationship Id="rId2" Type="http://schemas.openxmlformats.org/officeDocument/2006/relationships/hyperlink" Target="http://skylux.be/" TargetMode="External"/><Relationship Id="rId16" Type="http://schemas.openxmlformats.org/officeDocument/2006/relationships/hyperlink" Target="http://skylux.be/" TargetMode="External"/><Relationship Id="rId29" Type="http://schemas.openxmlformats.org/officeDocument/2006/relationships/hyperlink" Target="http://skylux.be/" TargetMode="External"/><Relationship Id="rId11" Type="http://schemas.openxmlformats.org/officeDocument/2006/relationships/hyperlink" Target="http://skylux.be/" TargetMode="External"/><Relationship Id="rId24" Type="http://schemas.openxmlformats.org/officeDocument/2006/relationships/hyperlink" Target="http://skylux.be/" TargetMode="External"/><Relationship Id="rId32" Type="http://schemas.openxmlformats.org/officeDocument/2006/relationships/hyperlink" Target="http://skylux.be/" TargetMode="External"/><Relationship Id="rId37" Type="http://schemas.openxmlformats.org/officeDocument/2006/relationships/hyperlink" Target="http://skylux.be/" TargetMode="External"/><Relationship Id="rId40" Type="http://schemas.openxmlformats.org/officeDocument/2006/relationships/hyperlink" Target="http://skylux.be/" TargetMode="External"/><Relationship Id="rId45" Type="http://schemas.openxmlformats.org/officeDocument/2006/relationships/hyperlink" Target="http://skylux.be/" TargetMode="External"/><Relationship Id="rId53" Type="http://schemas.openxmlformats.org/officeDocument/2006/relationships/hyperlink" Target="http://skylux.be/" TargetMode="External"/><Relationship Id="rId58" Type="http://schemas.openxmlformats.org/officeDocument/2006/relationships/hyperlink" Target="http://skylux.be/" TargetMode="External"/><Relationship Id="rId66" Type="http://schemas.openxmlformats.org/officeDocument/2006/relationships/hyperlink" Target="http://skylux.be/" TargetMode="External"/><Relationship Id="rId74" Type="http://schemas.openxmlformats.org/officeDocument/2006/relationships/hyperlink" Target="http://skylux.be/" TargetMode="External"/><Relationship Id="rId79" Type="http://schemas.openxmlformats.org/officeDocument/2006/relationships/hyperlink" Target="http://skylux.be/" TargetMode="External"/><Relationship Id="rId87" Type="http://schemas.openxmlformats.org/officeDocument/2006/relationships/hyperlink" Target="http://skylux.be/" TargetMode="External"/><Relationship Id="rId102" Type="http://schemas.openxmlformats.org/officeDocument/2006/relationships/hyperlink" Target="http://skylux.be/" TargetMode="External"/><Relationship Id="rId5" Type="http://schemas.openxmlformats.org/officeDocument/2006/relationships/hyperlink" Target="http://skylux.be/" TargetMode="External"/><Relationship Id="rId61" Type="http://schemas.openxmlformats.org/officeDocument/2006/relationships/hyperlink" Target="http://skylux.be/" TargetMode="External"/><Relationship Id="rId82" Type="http://schemas.openxmlformats.org/officeDocument/2006/relationships/hyperlink" Target="http://skylux.be/" TargetMode="External"/><Relationship Id="rId90" Type="http://schemas.openxmlformats.org/officeDocument/2006/relationships/hyperlink" Target="http://skylux.be/" TargetMode="External"/><Relationship Id="rId95" Type="http://schemas.openxmlformats.org/officeDocument/2006/relationships/hyperlink" Target="http://skylux.be/" TargetMode="External"/><Relationship Id="rId19" Type="http://schemas.openxmlformats.org/officeDocument/2006/relationships/hyperlink" Target="http://skylux.be/" TargetMode="External"/><Relationship Id="rId14" Type="http://schemas.openxmlformats.org/officeDocument/2006/relationships/hyperlink" Target="http://skylux.be/" TargetMode="External"/><Relationship Id="rId22" Type="http://schemas.openxmlformats.org/officeDocument/2006/relationships/hyperlink" Target="http://skylux.be/" TargetMode="External"/><Relationship Id="rId27" Type="http://schemas.openxmlformats.org/officeDocument/2006/relationships/hyperlink" Target="http://skylux.be/" TargetMode="External"/><Relationship Id="rId30" Type="http://schemas.openxmlformats.org/officeDocument/2006/relationships/hyperlink" Target="http://skylux.be/" TargetMode="External"/><Relationship Id="rId35" Type="http://schemas.openxmlformats.org/officeDocument/2006/relationships/hyperlink" Target="http://skylux.be/" TargetMode="External"/><Relationship Id="rId43" Type="http://schemas.openxmlformats.org/officeDocument/2006/relationships/hyperlink" Target="http://skylux.be/" TargetMode="External"/><Relationship Id="rId48" Type="http://schemas.openxmlformats.org/officeDocument/2006/relationships/hyperlink" Target="http://skylux.be/" TargetMode="External"/><Relationship Id="rId56" Type="http://schemas.openxmlformats.org/officeDocument/2006/relationships/hyperlink" Target="http://skylux.be/" TargetMode="External"/><Relationship Id="rId64" Type="http://schemas.openxmlformats.org/officeDocument/2006/relationships/hyperlink" Target="http://skylux.be/" TargetMode="External"/><Relationship Id="rId69" Type="http://schemas.openxmlformats.org/officeDocument/2006/relationships/hyperlink" Target="http://skylux.be/" TargetMode="External"/><Relationship Id="rId77" Type="http://schemas.openxmlformats.org/officeDocument/2006/relationships/hyperlink" Target="http://skylux.be/" TargetMode="External"/><Relationship Id="rId100" Type="http://schemas.openxmlformats.org/officeDocument/2006/relationships/hyperlink" Target="http://skylux.be/" TargetMode="External"/><Relationship Id="rId8" Type="http://schemas.openxmlformats.org/officeDocument/2006/relationships/hyperlink" Target="http://skylux.be/" TargetMode="External"/><Relationship Id="rId51" Type="http://schemas.openxmlformats.org/officeDocument/2006/relationships/hyperlink" Target="http://skylux.be/" TargetMode="External"/><Relationship Id="rId72" Type="http://schemas.openxmlformats.org/officeDocument/2006/relationships/hyperlink" Target="http://skylux.be/" TargetMode="External"/><Relationship Id="rId80" Type="http://schemas.openxmlformats.org/officeDocument/2006/relationships/hyperlink" Target="http://skylux.be/" TargetMode="External"/><Relationship Id="rId85" Type="http://schemas.openxmlformats.org/officeDocument/2006/relationships/hyperlink" Target="http://skylux.be/" TargetMode="External"/><Relationship Id="rId93" Type="http://schemas.openxmlformats.org/officeDocument/2006/relationships/hyperlink" Target="http://skylux.be/" TargetMode="External"/><Relationship Id="rId98" Type="http://schemas.openxmlformats.org/officeDocument/2006/relationships/hyperlink" Target="http://skylux.be/" TargetMode="External"/><Relationship Id="rId3" Type="http://schemas.openxmlformats.org/officeDocument/2006/relationships/hyperlink" Target="http://skylux.be/" TargetMode="External"/><Relationship Id="rId12" Type="http://schemas.openxmlformats.org/officeDocument/2006/relationships/hyperlink" Target="http://skylux.be/" TargetMode="External"/><Relationship Id="rId17" Type="http://schemas.openxmlformats.org/officeDocument/2006/relationships/hyperlink" Target="http://skylux.be/" TargetMode="External"/><Relationship Id="rId25" Type="http://schemas.openxmlformats.org/officeDocument/2006/relationships/hyperlink" Target="http://skylux.be/" TargetMode="External"/><Relationship Id="rId33" Type="http://schemas.openxmlformats.org/officeDocument/2006/relationships/hyperlink" Target="http://skylux.be/" TargetMode="External"/><Relationship Id="rId38" Type="http://schemas.openxmlformats.org/officeDocument/2006/relationships/hyperlink" Target="http://skylux.be/" TargetMode="External"/><Relationship Id="rId46" Type="http://schemas.openxmlformats.org/officeDocument/2006/relationships/hyperlink" Target="http://skylux.be/" TargetMode="External"/><Relationship Id="rId59" Type="http://schemas.openxmlformats.org/officeDocument/2006/relationships/hyperlink" Target="http://skylux.be/" TargetMode="External"/><Relationship Id="rId67" Type="http://schemas.openxmlformats.org/officeDocument/2006/relationships/hyperlink" Target="http://skylux.be/" TargetMode="External"/><Relationship Id="rId103" Type="http://schemas.openxmlformats.org/officeDocument/2006/relationships/hyperlink" Target="http://skylux.be/" TargetMode="External"/><Relationship Id="rId20" Type="http://schemas.openxmlformats.org/officeDocument/2006/relationships/hyperlink" Target="http://skylux.be/" TargetMode="External"/><Relationship Id="rId41" Type="http://schemas.openxmlformats.org/officeDocument/2006/relationships/hyperlink" Target="http://skylux.be/" TargetMode="External"/><Relationship Id="rId54" Type="http://schemas.openxmlformats.org/officeDocument/2006/relationships/hyperlink" Target="http://skylux.be/" TargetMode="External"/><Relationship Id="rId62" Type="http://schemas.openxmlformats.org/officeDocument/2006/relationships/hyperlink" Target="http://skylux.be/" TargetMode="External"/><Relationship Id="rId70" Type="http://schemas.openxmlformats.org/officeDocument/2006/relationships/hyperlink" Target="http://skylux.be/" TargetMode="External"/><Relationship Id="rId75" Type="http://schemas.openxmlformats.org/officeDocument/2006/relationships/hyperlink" Target="http://skylux.be/" TargetMode="External"/><Relationship Id="rId83" Type="http://schemas.openxmlformats.org/officeDocument/2006/relationships/hyperlink" Target="http://skylux.be/" TargetMode="External"/><Relationship Id="rId88" Type="http://schemas.openxmlformats.org/officeDocument/2006/relationships/hyperlink" Target="http://skylux.be/" TargetMode="External"/><Relationship Id="rId91" Type="http://schemas.openxmlformats.org/officeDocument/2006/relationships/hyperlink" Target="http://skylux.be/" TargetMode="External"/><Relationship Id="rId96" Type="http://schemas.openxmlformats.org/officeDocument/2006/relationships/hyperlink" Target="http://skylux.be/" TargetMode="External"/><Relationship Id="rId1" Type="http://schemas.openxmlformats.org/officeDocument/2006/relationships/hyperlink" Target="http://skylux.be/" TargetMode="External"/><Relationship Id="rId6" Type="http://schemas.openxmlformats.org/officeDocument/2006/relationships/hyperlink" Target="http://skylux.be/" TargetMode="External"/><Relationship Id="rId15" Type="http://schemas.openxmlformats.org/officeDocument/2006/relationships/hyperlink" Target="http://skylux.be/" TargetMode="External"/><Relationship Id="rId23" Type="http://schemas.openxmlformats.org/officeDocument/2006/relationships/hyperlink" Target="http://skylux.be/" TargetMode="External"/><Relationship Id="rId28" Type="http://schemas.openxmlformats.org/officeDocument/2006/relationships/hyperlink" Target="http://skylux.be/" TargetMode="External"/><Relationship Id="rId36" Type="http://schemas.openxmlformats.org/officeDocument/2006/relationships/hyperlink" Target="http://skylux.be/" TargetMode="External"/><Relationship Id="rId49" Type="http://schemas.openxmlformats.org/officeDocument/2006/relationships/hyperlink" Target="http://skylux.be/" TargetMode="External"/><Relationship Id="rId57" Type="http://schemas.openxmlformats.org/officeDocument/2006/relationships/hyperlink" Target="http://skylux.be/" TargetMode="External"/><Relationship Id="rId10" Type="http://schemas.openxmlformats.org/officeDocument/2006/relationships/hyperlink" Target="http://skylux.be/" TargetMode="External"/><Relationship Id="rId31" Type="http://schemas.openxmlformats.org/officeDocument/2006/relationships/hyperlink" Target="http://skylux.be/" TargetMode="External"/><Relationship Id="rId44" Type="http://schemas.openxmlformats.org/officeDocument/2006/relationships/hyperlink" Target="http://skylux.be/" TargetMode="External"/><Relationship Id="rId52" Type="http://schemas.openxmlformats.org/officeDocument/2006/relationships/hyperlink" Target="http://skylux.be/" TargetMode="External"/><Relationship Id="rId60" Type="http://schemas.openxmlformats.org/officeDocument/2006/relationships/hyperlink" Target="http://skylux.be/" TargetMode="External"/><Relationship Id="rId65" Type="http://schemas.openxmlformats.org/officeDocument/2006/relationships/hyperlink" Target="http://skylux.be/" TargetMode="External"/><Relationship Id="rId73" Type="http://schemas.openxmlformats.org/officeDocument/2006/relationships/hyperlink" Target="http://skylux.be/" TargetMode="External"/><Relationship Id="rId78" Type="http://schemas.openxmlformats.org/officeDocument/2006/relationships/hyperlink" Target="http://skylux.be/" TargetMode="External"/><Relationship Id="rId81" Type="http://schemas.openxmlformats.org/officeDocument/2006/relationships/hyperlink" Target="http://skylux.be/" TargetMode="External"/><Relationship Id="rId86" Type="http://schemas.openxmlformats.org/officeDocument/2006/relationships/hyperlink" Target="http://skylux.be/" TargetMode="External"/><Relationship Id="rId94" Type="http://schemas.openxmlformats.org/officeDocument/2006/relationships/hyperlink" Target="http://skylux.be/" TargetMode="External"/><Relationship Id="rId99" Type="http://schemas.openxmlformats.org/officeDocument/2006/relationships/hyperlink" Target="http://skylux.be/" TargetMode="External"/><Relationship Id="rId101" Type="http://schemas.openxmlformats.org/officeDocument/2006/relationships/hyperlink" Target="http://skylux.be/" TargetMode="External"/><Relationship Id="rId4" Type="http://schemas.openxmlformats.org/officeDocument/2006/relationships/hyperlink" Target="http://skylux.be/" TargetMode="External"/><Relationship Id="rId9" Type="http://schemas.openxmlformats.org/officeDocument/2006/relationships/hyperlink" Target="http://skylux.be/" TargetMode="External"/><Relationship Id="rId13" Type="http://schemas.openxmlformats.org/officeDocument/2006/relationships/hyperlink" Target="http://skylux.be/" TargetMode="External"/><Relationship Id="rId18" Type="http://schemas.openxmlformats.org/officeDocument/2006/relationships/hyperlink" Target="http://skylux.be/" TargetMode="External"/><Relationship Id="rId39" Type="http://schemas.openxmlformats.org/officeDocument/2006/relationships/hyperlink" Target="http://skylux.be/" TargetMode="External"/><Relationship Id="rId34" Type="http://schemas.openxmlformats.org/officeDocument/2006/relationships/hyperlink" Target="http://skylux.be/" TargetMode="External"/><Relationship Id="rId50" Type="http://schemas.openxmlformats.org/officeDocument/2006/relationships/hyperlink" Target="http://skylux.be/" TargetMode="External"/><Relationship Id="rId55" Type="http://schemas.openxmlformats.org/officeDocument/2006/relationships/hyperlink" Target="http://skylux.be/" TargetMode="External"/><Relationship Id="rId76" Type="http://schemas.openxmlformats.org/officeDocument/2006/relationships/hyperlink" Target="http://skylux.be/" TargetMode="External"/><Relationship Id="rId97" Type="http://schemas.openxmlformats.org/officeDocument/2006/relationships/hyperlink" Target="http://skylux.be/" TargetMode="External"/><Relationship Id="rId10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skylux.be/" TargetMode="External"/><Relationship Id="rId13" Type="http://schemas.openxmlformats.org/officeDocument/2006/relationships/hyperlink" Target="http://skylux.be/" TargetMode="External"/><Relationship Id="rId3" Type="http://schemas.openxmlformats.org/officeDocument/2006/relationships/hyperlink" Target="http://skylux.be/" TargetMode="External"/><Relationship Id="rId7" Type="http://schemas.openxmlformats.org/officeDocument/2006/relationships/hyperlink" Target="http://skylux.be/" TargetMode="External"/><Relationship Id="rId12" Type="http://schemas.openxmlformats.org/officeDocument/2006/relationships/hyperlink" Target="http://skylux.be/" TargetMode="External"/><Relationship Id="rId2" Type="http://schemas.openxmlformats.org/officeDocument/2006/relationships/hyperlink" Target="http://skylux.be/" TargetMode="External"/><Relationship Id="rId1" Type="http://schemas.openxmlformats.org/officeDocument/2006/relationships/hyperlink" Target="http://skylux.be/" TargetMode="External"/><Relationship Id="rId6" Type="http://schemas.openxmlformats.org/officeDocument/2006/relationships/hyperlink" Target="http://skylux.be/" TargetMode="External"/><Relationship Id="rId11" Type="http://schemas.openxmlformats.org/officeDocument/2006/relationships/hyperlink" Target="http://skylux.be/" TargetMode="External"/><Relationship Id="rId5" Type="http://schemas.openxmlformats.org/officeDocument/2006/relationships/hyperlink" Target="http://skylux.be/" TargetMode="External"/><Relationship Id="rId15" Type="http://schemas.openxmlformats.org/officeDocument/2006/relationships/printerSettings" Target="../printerSettings/printerSettings8.bin"/><Relationship Id="rId10" Type="http://schemas.openxmlformats.org/officeDocument/2006/relationships/hyperlink" Target="http://skylux.be/" TargetMode="External"/><Relationship Id="rId4" Type="http://schemas.openxmlformats.org/officeDocument/2006/relationships/hyperlink" Target="http://skylux.be/" TargetMode="External"/><Relationship Id="rId9" Type="http://schemas.openxmlformats.org/officeDocument/2006/relationships/hyperlink" Target="http://skylux.be/" TargetMode="External"/><Relationship Id="rId14" Type="http://schemas.openxmlformats.org/officeDocument/2006/relationships/hyperlink" Target="http://skylux.be/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skylux.be/" TargetMode="External"/><Relationship Id="rId21" Type="http://schemas.openxmlformats.org/officeDocument/2006/relationships/hyperlink" Target="http://skylux.be/" TargetMode="External"/><Relationship Id="rId42" Type="http://schemas.openxmlformats.org/officeDocument/2006/relationships/hyperlink" Target="http://skylux.be/" TargetMode="External"/><Relationship Id="rId63" Type="http://schemas.openxmlformats.org/officeDocument/2006/relationships/hyperlink" Target="http://skylux.be/" TargetMode="External"/><Relationship Id="rId84" Type="http://schemas.openxmlformats.org/officeDocument/2006/relationships/hyperlink" Target="http://skylux.be/" TargetMode="External"/><Relationship Id="rId138" Type="http://schemas.openxmlformats.org/officeDocument/2006/relationships/hyperlink" Target="http://skylux.be/" TargetMode="External"/><Relationship Id="rId159" Type="http://schemas.openxmlformats.org/officeDocument/2006/relationships/hyperlink" Target="http://skylux.be/" TargetMode="External"/><Relationship Id="rId170" Type="http://schemas.openxmlformats.org/officeDocument/2006/relationships/hyperlink" Target="http://skylux.be/" TargetMode="External"/><Relationship Id="rId191" Type="http://schemas.openxmlformats.org/officeDocument/2006/relationships/hyperlink" Target="http://skylux.be/" TargetMode="External"/><Relationship Id="rId205" Type="http://schemas.openxmlformats.org/officeDocument/2006/relationships/hyperlink" Target="http://skylux.be/" TargetMode="External"/><Relationship Id="rId16" Type="http://schemas.openxmlformats.org/officeDocument/2006/relationships/hyperlink" Target="http://skylux.be/" TargetMode="External"/><Relationship Id="rId107" Type="http://schemas.openxmlformats.org/officeDocument/2006/relationships/hyperlink" Target="http://skylux.be/" TargetMode="External"/><Relationship Id="rId11" Type="http://schemas.openxmlformats.org/officeDocument/2006/relationships/hyperlink" Target="http://skylux.be/" TargetMode="External"/><Relationship Id="rId32" Type="http://schemas.openxmlformats.org/officeDocument/2006/relationships/hyperlink" Target="http://skylux.be/" TargetMode="External"/><Relationship Id="rId37" Type="http://schemas.openxmlformats.org/officeDocument/2006/relationships/hyperlink" Target="http://skylux.be/" TargetMode="External"/><Relationship Id="rId53" Type="http://schemas.openxmlformats.org/officeDocument/2006/relationships/hyperlink" Target="http://skylux.be/" TargetMode="External"/><Relationship Id="rId58" Type="http://schemas.openxmlformats.org/officeDocument/2006/relationships/hyperlink" Target="http://skylux.be/" TargetMode="External"/><Relationship Id="rId74" Type="http://schemas.openxmlformats.org/officeDocument/2006/relationships/hyperlink" Target="http://skylux.be/" TargetMode="External"/><Relationship Id="rId79" Type="http://schemas.openxmlformats.org/officeDocument/2006/relationships/hyperlink" Target="http://skylux.be/" TargetMode="External"/><Relationship Id="rId102" Type="http://schemas.openxmlformats.org/officeDocument/2006/relationships/hyperlink" Target="http://skylux.be/" TargetMode="External"/><Relationship Id="rId123" Type="http://schemas.openxmlformats.org/officeDocument/2006/relationships/hyperlink" Target="http://skylux.be/" TargetMode="External"/><Relationship Id="rId128" Type="http://schemas.openxmlformats.org/officeDocument/2006/relationships/hyperlink" Target="http://skylux.be/" TargetMode="External"/><Relationship Id="rId144" Type="http://schemas.openxmlformats.org/officeDocument/2006/relationships/hyperlink" Target="http://skylux.be/" TargetMode="External"/><Relationship Id="rId149" Type="http://schemas.openxmlformats.org/officeDocument/2006/relationships/hyperlink" Target="http://skylux.be/" TargetMode="External"/><Relationship Id="rId5" Type="http://schemas.openxmlformats.org/officeDocument/2006/relationships/hyperlink" Target="http://skylux.be/" TargetMode="External"/><Relationship Id="rId90" Type="http://schemas.openxmlformats.org/officeDocument/2006/relationships/hyperlink" Target="http://skylux.be/" TargetMode="External"/><Relationship Id="rId95" Type="http://schemas.openxmlformats.org/officeDocument/2006/relationships/hyperlink" Target="http://skylux.be/" TargetMode="External"/><Relationship Id="rId160" Type="http://schemas.openxmlformats.org/officeDocument/2006/relationships/hyperlink" Target="http://skylux.be/" TargetMode="External"/><Relationship Id="rId165" Type="http://schemas.openxmlformats.org/officeDocument/2006/relationships/hyperlink" Target="http://skylux.be/" TargetMode="External"/><Relationship Id="rId181" Type="http://schemas.openxmlformats.org/officeDocument/2006/relationships/hyperlink" Target="http://skylux.be/" TargetMode="External"/><Relationship Id="rId186" Type="http://schemas.openxmlformats.org/officeDocument/2006/relationships/hyperlink" Target="http://skylux.be/" TargetMode="External"/><Relationship Id="rId22" Type="http://schemas.openxmlformats.org/officeDocument/2006/relationships/hyperlink" Target="http://skylux.be/" TargetMode="External"/><Relationship Id="rId27" Type="http://schemas.openxmlformats.org/officeDocument/2006/relationships/hyperlink" Target="http://skylux.be/" TargetMode="External"/><Relationship Id="rId43" Type="http://schemas.openxmlformats.org/officeDocument/2006/relationships/hyperlink" Target="http://skylux.be/" TargetMode="External"/><Relationship Id="rId48" Type="http://schemas.openxmlformats.org/officeDocument/2006/relationships/hyperlink" Target="http://skylux.be/" TargetMode="External"/><Relationship Id="rId64" Type="http://schemas.openxmlformats.org/officeDocument/2006/relationships/hyperlink" Target="http://skylux.be/" TargetMode="External"/><Relationship Id="rId69" Type="http://schemas.openxmlformats.org/officeDocument/2006/relationships/hyperlink" Target="http://skylux.be/" TargetMode="External"/><Relationship Id="rId113" Type="http://schemas.openxmlformats.org/officeDocument/2006/relationships/hyperlink" Target="http://skylux.be/" TargetMode="External"/><Relationship Id="rId118" Type="http://schemas.openxmlformats.org/officeDocument/2006/relationships/hyperlink" Target="http://skylux.be/" TargetMode="External"/><Relationship Id="rId134" Type="http://schemas.openxmlformats.org/officeDocument/2006/relationships/hyperlink" Target="http://skylux.be/" TargetMode="External"/><Relationship Id="rId139" Type="http://schemas.openxmlformats.org/officeDocument/2006/relationships/hyperlink" Target="http://skylux.be/" TargetMode="External"/><Relationship Id="rId80" Type="http://schemas.openxmlformats.org/officeDocument/2006/relationships/hyperlink" Target="http://skylux.be/" TargetMode="External"/><Relationship Id="rId85" Type="http://schemas.openxmlformats.org/officeDocument/2006/relationships/hyperlink" Target="http://skylux.be/" TargetMode="External"/><Relationship Id="rId150" Type="http://schemas.openxmlformats.org/officeDocument/2006/relationships/hyperlink" Target="http://skylux.be/" TargetMode="External"/><Relationship Id="rId155" Type="http://schemas.openxmlformats.org/officeDocument/2006/relationships/hyperlink" Target="http://skylux.be/" TargetMode="External"/><Relationship Id="rId171" Type="http://schemas.openxmlformats.org/officeDocument/2006/relationships/hyperlink" Target="http://skylux.be/" TargetMode="External"/><Relationship Id="rId176" Type="http://schemas.openxmlformats.org/officeDocument/2006/relationships/hyperlink" Target="http://skylux.be/" TargetMode="External"/><Relationship Id="rId192" Type="http://schemas.openxmlformats.org/officeDocument/2006/relationships/hyperlink" Target="http://skylux.be/" TargetMode="External"/><Relationship Id="rId197" Type="http://schemas.openxmlformats.org/officeDocument/2006/relationships/hyperlink" Target="http://skylux.be/" TargetMode="External"/><Relationship Id="rId206" Type="http://schemas.openxmlformats.org/officeDocument/2006/relationships/hyperlink" Target="http://skylux.be/" TargetMode="External"/><Relationship Id="rId201" Type="http://schemas.openxmlformats.org/officeDocument/2006/relationships/hyperlink" Target="http://skylux.be/" TargetMode="External"/><Relationship Id="rId12" Type="http://schemas.openxmlformats.org/officeDocument/2006/relationships/hyperlink" Target="http://skylux.be/" TargetMode="External"/><Relationship Id="rId17" Type="http://schemas.openxmlformats.org/officeDocument/2006/relationships/hyperlink" Target="http://skylux.be/" TargetMode="External"/><Relationship Id="rId33" Type="http://schemas.openxmlformats.org/officeDocument/2006/relationships/hyperlink" Target="http://skylux.be/" TargetMode="External"/><Relationship Id="rId38" Type="http://schemas.openxmlformats.org/officeDocument/2006/relationships/hyperlink" Target="http://skylux.be/" TargetMode="External"/><Relationship Id="rId59" Type="http://schemas.openxmlformats.org/officeDocument/2006/relationships/hyperlink" Target="http://skylux.be/" TargetMode="External"/><Relationship Id="rId103" Type="http://schemas.openxmlformats.org/officeDocument/2006/relationships/hyperlink" Target="http://skylux.be/" TargetMode="External"/><Relationship Id="rId108" Type="http://schemas.openxmlformats.org/officeDocument/2006/relationships/hyperlink" Target="http://skylux.be/" TargetMode="External"/><Relationship Id="rId124" Type="http://schemas.openxmlformats.org/officeDocument/2006/relationships/hyperlink" Target="http://skylux.be/" TargetMode="External"/><Relationship Id="rId129" Type="http://schemas.openxmlformats.org/officeDocument/2006/relationships/hyperlink" Target="http://skylux.be/" TargetMode="External"/><Relationship Id="rId54" Type="http://schemas.openxmlformats.org/officeDocument/2006/relationships/hyperlink" Target="http://skylux.be/" TargetMode="External"/><Relationship Id="rId70" Type="http://schemas.openxmlformats.org/officeDocument/2006/relationships/hyperlink" Target="http://skylux.be/" TargetMode="External"/><Relationship Id="rId75" Type="http://schemas.openxmlformats.org/officeDocument/2006/relationships/hyperlink" Target="http://skylux.be/" TargetMode="External"/><Relationship Id="rId91" Type="http://schemas.openxmlformats.org/officeDocument/2006/relationships/hyperlink" Target="http://skylux.be/" TargetMode="External"/><Relationship Id="rId96" Type="http://schemas.openxmlformats.org/officeDocument/2006/relationships/hyperlink" Target="http://skylux.be/" TargetMode="External"/><Relationship Id="rId140" Type="http://schemas.openxmlformats.org/officeDocument/2006/relationships/hyperlink" Target="http://skylux.be/" TargetMode="External"/><Relationship Id="rId145" Type="http://schemas.openxmlformats.org/officeDocument/2006/relationships/hyperlink" Target="http://skylux.be/" TargetMode="External"/><Relationship Id="rId161" Type="http://schemas.openxmlformats.org/officeDocument/2006/relationships/hyperlink" Target="http://skylux.be/" TargetMode="External"/><Relationship Id="rId166" Type="http://schemas.openxmlformats.org/officeDocument/2006/relationships/hyperlink" Target="http://skylux.be/" TargetMode="External"/><Relationship Id="rId182" Type="http://schemas.openxmlformats.org/officeDocument/2006/relationships/hyperlink" Target="http://skylux.be/" TargetMode="External"/><Relationship Id="rId187" Type="http://schemas.openxmlformats.org/officeDocument/2006/relationships/hyperlink" Target="http://skylux.be/" TargetMode="External"/><Relationship Id="rId1" Type="http://schemas.openxmlformats.org/officeDocument/2006/relationships/hyperlink" Target="http://skylux.be/" TargetMode="External"/><Relationship Id="rId6" Type="http://schemas.openxmlformats.org/officeDocument/2006/relationships/hyperlink" Target="http://skylux.be/" TargetMode="External"/><Relationship Id="rId23" Type="http://schemas.openxmlformats.org/officeDocument/2006/relationships/hyperlink" Target="http://skylux.be/" TargetMode="External"/><Relationship Id="rId28" Type="http://schemas.openxmlformats.org/officeDocument/2006/relationships/hyperlink" Target="http://skylux.be/" TargetMode="External"/><Relationship Id="rId49" Type="http://schemas.openxmlformats.org/officeDocument/2006/relationships/hyperlink" Target="http://skylux.be/" TargetMode="External"/><Relationship Id="rId114" Type="http://schemas.openxmlformats.org/officeDocument/2006/relationships/hyperlink" Target="http://skylux.be/" TargetMode="External"/><Relationship Id="rId119" Type="http://schemas.openxmlformats.org/officeDocument/2006/relationships/hyperlink" Target="http://skylux.be/" TargetMode="External"/><Relationship Id="rId44" Type="http://schemas.openxmlformats.org/officeDocument/2006/relationships/hyperlink" Target="http://skylux.be/" TargetMode="External"/><Relationship Id="rId60" Type="http://schemas.openxmlformats.org/officeDocument/2006/relationships/hyperlink" Target="http://skylux.be/" TargetMode="External"/><Relationship Id="rId65" Type="http://schemas.openxmlformats.org/officeDocument/2006/relationships/hyperlink" Target="http://skylux.be/" TargetMode="External"/><Relationship Id="rId81" Type="http://schemas.openxmlformats.org/officeDocument/2006/relationships/hyperlink" Target="http://skylux.be/" TargetMode="External"/><Relationship Id="rId86" Type="http://schemas.openxmlformats.org/officeDocument/2006/relationships/hyperlink" Target="http://skylux.be/" TargetMode="External"/><Relationship Id="rId130" Type="http://schemas.openxmlformats.org/officeDocument/2006/relationships/hyperlink" Target="http://skylux.be/" TargetMode="External"/><Relationship Id="rId135" Type="http://schemas.openxmlformats.org/officeDocument/2006/relationships/hyperlink" Target="http://skylux.be/" TargetMode="External"/><Relationship Id="rId151" Type="http://schemas.openxmlformats.org/officeDocument/2006/relationships/hyperlink" Target="http://skylux.be/" TargetMode="External"/><Relationship Id="rId156" Type="http://schemas.openxmlformats.org/officeDocument/2006/relationships/hyperlink" Target="http://skylux.be/" TargetMode="External"/><Relationship Id="rId177" Type="http://schemas.openxmlformats.org/officeDocument/2006/relationships/hyperlink" Target="http://skylux.be/" TargetMode="External"/><Relationship Id="rId198" Type="http://schemas.openxmlformats.org/officeDocument/2006/relationships/hyperlink" Target="http://skylux.be/" TargetMode="External"/><Relationship Id="rId172" Type="http://schemas.openxmlformats.org/officeDocument/2006/relationships/hyperlink" Target="http://skylux.be/" TargetMode="External"/><Relationship Id="rId193" Type="http://schemas.openxmlformats.org/officeDocument/2006/relationships/hyperlink" Target="http://skylux.be/" TargetMode="External"/><Relationship Id="rId202" Type="http://schemas.openxmlformats.org/officeDocument/2006/relationships/hyperlink" Target="http://skylux.be/" TargetMode="External"/><Relationship Id="rId207" Type="http://schemas.openxmlformats.org/officeDocument/2006/relationships/printerSettings" Target="../printerSettings/printerSettings9.bin"/><Relationship Id="rId13" Type="http://schemas.openxmlformats.org/officeDocument/2006/relationships/hyperlink" Target="http://skylux.be/" TargetMode="External"/><Relationship Id="rId18" Type="http://schemas.openxmlformats.org/officeDocument/2006/relationships/hyperlink" Target="http://skylux.be/" TargetMode="External"/><Relationship Id="rId39" Type="http://schemas.openxmlformats.org/officeDocument/2006/relationships/hyperlink" Target="http://skylux.be/" TargetMode="External"/><Relationship Id="rId109" Type="http://schemas.openxmlformats.org/officeDocument/2006/relationships/hyperlink" Target="http://skylux.be/" TargetMode="External"/><Relationship Id="rId34" Type="http://schemas.openxmlformats.org/officeDocument/2006/relationships/hyperlink" Target="http://skylux.be/" TargetMode="External"/><Relationship Id="rId50" Type="http://schemas.openxmlformats.org/officeDocument/2006/relationships/hyperlink" Target="http://skylux.be/" TargetMode="External"/><Relationship Id="rId55" Type="http://schemas.openxmlformats.org/officeDocument/2006/relationships/hyperlink" Target="http://skylux.be/" TargetMode="External"/><Relationship Id="rId76" Type="http://schemas.openxmlformats.org/officeDocument/2006/relationships/hyperlink" Target="http://skylux.be/" TargetMode="External"/><Relationship Id="rId97" Type="http://schemas.openxmlformats.org/officeDocument/2006/relationships/hyperlink" Target="http://skylux.be/" TargetMode="External"/><Relationship Id="rId104" Type="http://schemas.openxmlformats.org/officeDocument/2006/relationships/hyperlink" Target="http://skylux.be/" TargetMode="External"/><Relationship Id="rId120" Type="http://schemas.openxmlformats.org/officeDocument/2006/relationships/hyperlink" Target="http://skylux.be/" TargetMode="External"/><Relationship Id="rId125" Type="http://schemas.openxmlformats.org/officeDocument/2006/relationships/hyperlink" Target="http://skylux.be/" TargetMode="External"/><Relationship Id="rId141" Type="http://schemas.openxmlformats.org/officeDocument/2006/relationships/hyperlink" Target="http://skylux.be/" TargetMode="External"/><Relationship Id="rId146" Type="http://schemas.openxmlformats.org/officeDocument/2006/relationships/hyperlink" Target="http://skylux.be/" TargetMode="External"/><Relationship Id="rId167" Type="http://schemas.openxmlformats.org/officeDocument/2006/relationships/hyperlink" Target="http://skylux.be/" TargetMode="External"/><Relationship Id="rId188" Type="http://schemas.openxmlformats.org/officeDocument/2006/relationships/hyperlink" Target="http://skylux.be/" TargetMode="External"/><Relationship Id="rId7" Type="http://schemas.openxmlformats.org/officeDocument/2006/relationships/hyperlink" Target="http://skylux.be/" TargetMode="External"/><Relationship Id="rId71" Type="http://schemas.openxmlformats.org/officeDocument/2006/relationships/hyperlink" Target="http://skylux.be/" TargetMode="External"/><Relationship Id="rId92" Type="http://schemas.openxmlformats.org/officeDocument/2006/relationships/hyperlink" Target="http://skylux.be/" TargetMode="External"/><Relationship Id="rId162" Type="http://schemas.openxmlformats.org/officeDocument/2006/relationships/hyperlink" Target="http://skylux.be/" TargetMode="External"/><Relationship Id="rId183" Type="http://schemas.openxmlformats.org/officeDocument/2006/relationships/hyperlink" Target="http://skylux.be/" TargetMode="External"/><Relationship Id="rId2" Type="http://schemas.openxmlformats.org/officeDocument/2006/relationships/hyperlink" Target="http://skylux.be/" TargetMode="External"/><Relationship Id="rId29" Type="http://schemas.openxmlformats.org/officeDocument/2006/relationships/hyperlink" Target="http://skylux.be/" TargetMode="External"/><Relationship Id="rId24" Type="http://schemas.openxmlformats.org/officeDocument/2006/relationships/hyperlink" Target="http://skylux.be/" TargetMode="External"/><Relationship Id="rId40" Type="http://schemas.openxmlformats.org/officeDocument/2006/relationships/hyperlink" Target="http://skylux.be/" TargetMode="External"/><Relationship Id="rId45" Type="http://schemas.openxmlformats.org/officeDocument/2006/relationships/hyperlink" Target="http://skylux.be/" TargetMode="External"/><Relationship Id="rId66" Type="http://schemas.openxmlformats.org/officeDocument/2006/relationships/hyperlink" Target="http://skylux.be/" TargetMode="External"/><Relationship Id="rId87" Type="http://schemas.openxmlformats.org/officeDocument/2006/relationships/hyperlink" Target="http://skylux.be/" TargetMode="External"/><Relationship Id="rId110" Type="http://schemas.openxmlformats.org/officeDocument/2006/relationships/hyperlink" Target="http://skylux.be/" TargetMode="External"/><Relationship Id="rId115" Type="http://schemas.openxmlformats.org/officeDocument/2006/relationships/hyperlink" Target="http://skylux.be/" TargetMode="External"/><Relationship Id="rId131" Type="http://schemas.openxmlformats.org/officeDocument/2006/relationships/hyperlink" Target="http://skylux.be/" TargetMode="External"/><Relationship Id="rId136" Type="http://schemas.openxmlformats.org/officeDocument/2006/relationships/hyperlink" Target="http://skylux.be/" TargetMode="External"/><Relationship Id="rId157" Type="http://schemas.openxmlformats.org/officeDocument/2006/relationships/hyperlink" Target="http://skylux.be/" TargetMode="External"/><Relationship Id="rId178" Type="http://schemas.openxmlformats.org/officeDocument/2006/relationships/hyperlink" Target="http://skylux.be/" TargetMode="External"/><Relationship Id="rId61" Type="http://schemas.openxmlformats.org/officeDocument/2006/relationships/hyperlink" Target="http://skylux.be/" TargetMode="External"/><Relationship Id="rId82" Type="http://schemas.openxmlformats.org/officeDocument/2006/relationships/hyperlink" Target="http://skylux.be/" TargetMode="External"/><Relationship Id="rId152" Type="http://schemas.openxmlformats.org/officeDocument/2006/relationships/hyperlink" Target="http://skylux.be/" TargetMode="External"/><Relationship Id="rId173" Type="http://schemas.openxmlformats.org/officeDocument/2006/relationships/hyperlink" Target="http://skylux.be/" TargetMode="External"/><Relationship Id="rId194" Type="http://schemas.openxmlformats.org/officeDocument/2006/relationships/hyperlink" Target="http://skylux.be/" TargetMode="External"/><Relationship Id="rId199" Type="http://schemas.openxmlformats.org/officeDocument/2006/relationships/hyperlink" Target="http://skylux.be/" TargetMode="External"/><Relationship Id="rId203" Type="http://schemas.openxmlformats.org/officeDocument/2006/relationships/hyperlink" Target="http://skylux.be/" TargetMode="External"/><Relationship Id="rId19" Type="http://schemas.openxmlformats.org/officeDocument/2006/relationships/hyperlink" Target="http://skylux.be/" TargetMode="External"/><Relationship Id="rId14" Type="http://schemas.openxmlformats.org/officeDocument/2006/relationships/hyperlink" Target="http://skylux.be/" TargetMode="External"/><Relationship Id="rId30" Type="http://schemas.openxmlformats.org/officeDocument/2006/relationships/hyperlink" Target="http://skylux.be/" TargetMode="External"/><Relationship Id="rId35" Type="http://schemas.openxmlformats.org/officeDocument/2006/relationships/hyperlink" Target="http://skylux.be/" TargetMode="External"/><Relationship Id="rId56" Type="http://schemas.openxmlformats.org/officeDocument/2006/relationships/hyperlink" Target="http://skylux.be/" TargetMode="External"/><Relationship Id="rId77" Type="http://schemas.openxmlformats.org/officeDocument/2006/relationships/hyperlink" Target="http://skylux.be/" TargetMode="External"/><Relationship Id="rId100" Type="http://schemas.openxmlformats.org/officeDocument/2006/relationships/hyperlink" Target="http://skylux.be/" TargetMode="External"/><Relationship Id="rId105" Type="http://schemas.openxmlformats.org/officeDocument/2006/relationships/hyperlink" Target="http://skylux.be/" TargetMode="External"/><Relationship Id="rId126" Type="http://schemas.openxmlformats.org/officeDocument/2006/relationships/hyperlink" Target="http://skylux.be/" TargetMode="External"/><Relationship Id="rId147" Type="http://schemas.openxmlformats.org/officeDocument/2006/relationships/hyperlink" Target="http://skylux.be/" TargetMode="External"/><Relationship Id="rId168" Type="http://schemas.openxmlformats.org/officeDocument/2006/relationships/hyperlink" Target="http://skylux.be/" TargetMode="External"/><Relationship Id="rId8" Type="http://schemas.openxmlformats.org/officeDocument/2006/relationships/hyperlink" Target="http://skylux.be/" TargetMode="External"/><Relationship Id="rId51" Type="http://schemas.openxmlformats.org/officeDocument/2006/relationships/hyperlink" Target="http://skylux.be/" TargetMode="External"/><Relationship Id="rId72" Type="http://schemas.openxmlformats.org/officeDocument/2006/relationships/hyperlink" Target="http://skylux.be/" TargetMode="External"/><Relationship Id="rId93" Type="http://schemas.openxmlformats.org/officeDocument/2006/relationships/hyperlink" Target="http://skylux.be/" TargetMode="External"/><Relationship Id="rId98" Type="http://schemas.openxmlformats.org/officeDocument/2006/relationships/hyperlink" Target="http://skylux.be/" TargetMode="External"/><Relationship Id="rId121" Type="http://schemas.openxmlformats.org/officeDocument/2006/relationships/hyperlink" Target="http://skylux.be/" TargetMode="External"/><Relationship Id="rId142" Type="http://schemas.openxmlformats.org/officeDocument/2006/relationships/hyperlink" Target="http://skylux.be/" TargetMode="External"/><Relationship Id="rId163" Type="http://schemas.openxmlformats.org/officeDocument/2006/relationships/hyperlink" Target="http://skylux.be/" TargetMode="External"/><Relationship Id="rId184" Type="http://schemas.openxmlformats.org/officeDocument/2006/relationships/hyperlink" Target="http://skylux.be/" TargetMode="External"/><Relationship Id="rId189" Type="http://schemas.openxmlformats.org/officeDocument/2006/relationships/hyperlink" Target="http://skylux.be/" TargetMode="External"/><Relationship Id="rId3" Type="http://schemas.openxmlformats.org/officeDocument/2006/relationships/hyperlink" Target="http://skylux.be/" TargetMode="External"/><Relationship Id="rId25" Type="http://schemas.openxmlformats.org/officeDocument/2006/relationships/hyperlink" Target="http://skylux.be/" TargetMode="External"/><Relationship Id="rId46" Type="http://schemas.openxmlformats.org/officeDocument/2006/relationships/hyperlink" Target="http://skylux.be/" TargetMode="External"/><Relationship Id="rId67" Type="http://schemas.openxmlformats.org/officeDocument/2006/relationships/hyperlink" Target="http://skylux.be/" TargetMode="External"/><Relationship Id="rId116" Type="http://schemas.openxmlformats.org/officeDocument/2006/relationships/hyperlink" Target="http://skylux.be/" TargetMode="External"/><Relationship Id="rId137" Type="http://schemas.openxmlformats.org/officeDocument/2006/relationships/hyperlink" Target="http://skylux.be/" TargetMode="External"/><Relationship Id="rId158" Type="http://schemas.openxmlformats.org/officeDocument/2006/relationships/hyperlink" Target="http://skylux.be/" TargetMode="External"/><Relationship Id="rId20" Type="http://schemas.openxmlformats.org/officeDocument/2006/relationships/hyperlink" Target="http://skylux.be/" TargetMode="External"/><Relationship Id="rId41" Type="http://schemas.openxmlformats.org/officeDocument/2006/relationships/hyperlink" Target="http://skylux.be/" TargetMode="External"/><Relationship Id="rId62" Type="http://schemas.openxmlformats.org/officeDocument/2006/relationships/hyperlink" Target="http://skylux.be/" TargetMode="External"/><Relationship Id="rId83" Type="http://schemas.openxmlformats.org/officeDocument/2006/relationships/hyperlink" Target="http://skylux.be/" TargetMode="External"/><Relationship Id="rId88" Type="http://schemas.openxmlformats.org/officeDocument/2006/relationships/hyperlink" Target="http://skylux.be/" TargetMode="External"/><Relationship Id="rId111" Type="http://schemas.openxmlformats.org/officeDocument/2006/relationships/hyperlink" Target="http://skylux.be/" TargetMode="External"/><Relationship Id="rId132" Type="http://schemas.openxmlformats.org/officeDocument/2006/relationships/hyperlink" Target="http://skylux.be/" TargetMode="External"/><Relationship Id="rId153" Type="http://schemas.openxmlformats.org/officeDocument/2006/relationships/hyperlink" Target="http://skylux.be/" TargetMode="External"/><Relationship Id="rId174" Type="http://schemas.openxmlformats.org/officeDocument/2006/relationships/hyperlink" Target="http://skylux.be/" TargetMode="External"/><Relationship Id="rId179" Type="http://schemas.openxmlformats.org/officeDocument/2006/relationships/hyperlink" Target="http://skylux.be/" TargetMode="External"/><Relationship Id="rId195" Type="http://schemas.openxmlformats.org/officeDocument/2006/relationships/hyperlink" Target="http://skylux.be/" TargetMode="External"/><Relationship Id="rId190" Type="http://schemas.openxmlformats.org/officeDocument/2006/relationships/hyperlink" Target="http://skylux.be/" TargetMode="External"/><Relationship Id="rId204" Type="http://schemas.openxmlformats.org/officeDocument/2006/relationships/hyperlink" Target="http://skylux.be/" TargetMode="External"/><Relationship Id="rId15" Type="http://schemas.openxmlformats.org/officeDocument/2006/relationships/hyperlink" Target="http://skylux.be/" TargetMode="External"/><Relationship Id="rId36" Type="http://schemas.openxmlformats.org/officeDocument/2006/relationships/hyperlink" Target="http://skylux.be/" TargetMode="External"/><Relationship Id="rId57" Type="http://schemas.openxmlformats.org/officeDocument/2006/relationships/hyperlink" Target="http://skylux.be/" TargetMode="External"/><Relationship Id="rId106" Type="http://schemas.openxmlformats.org/officeDocument/2006/relationships/hyperlink" Target="http://skylux.be/" TargetMode="External"/><Relationship Id="rId127" Type="http://schemas.openxmlformats.org/officeDocument/2006/relationships/hyperlink" Target="http://skylux.be/" TargetMode="External"/><Relationship Id="rId10" Type="http://schemas.openxmlformats.org/officeDocument/2006/relationships/hyperlink" Target="http://skylux.be/" TargetMode="External"/><Relationship Id="rId31" Type="http://schemas.openxmlformats.org/officeDocument/2006/relationships/hyperlink" Target="http://skylux.be/" TargetMode="External"/><Relationship Id="rId52" Type="http://schemas.openxmlformats.org/officeDocument/2006/relationships/hyperlink" Target="http://skylux.be/" TargetMode="External"/><Relationship Id="rId73" Type="http://schemas.openxmlformats.org/officeDocument/2006/relationships/hyperlink" Target="http://skylux.be/" TargetMode="External"/><Relationship Id="rId78" Type="http://schemas.openxmlformats.org/officeDocument/2006/relationships/hyperlink" Target="http://skylux.be/" TargetMode="External"/><Relationship Id="rId94" Type="http://schemas.openxmlformats.org/officeDocument/2006/relationships/hyperlink" Target="http://skylux.be/" TargetMode="External"/><Relationship Id="rId99" Type="http://schemas.openxmlformats.org/officeDocument/2006/relationships/hyperlink" Target="http://skylux.be/" TargetMode="External"/><Relationship Id="rId101" Type="http://schemas.openxmlformats.org/officeDocument/2006/relationships/hyperlink" Target="http://skylux.be/" TargetMode="External"/><Relationship Id="rId122" Type="http://schemas.openxmlformats.org/officeDocument/2006/relationships/hyperlink" Target="http://skylux.be/" TargetMode="External"/><Relationship Id="rId143" Type="http://schemas.openxmlformats.org/officeDocument/2006/relationships/hyperlink" Target="http://skylux.be/" TargetMode="External"/><Relationship Id="rId148" Type="http://schemas.openxmlformats.org/officeDocument/2006/relationships/hyperlink" Target="http://skylux.be/" TargetMode="External"/><Relationship Id="rId164" Type="http://schemas.openxmlformats.org/officeDocument/2006/relationships/hyperlink" Target="http://skylux.be/" TargetMode="External"/><Relationship Id="rId169" Type="http://schemas.openxmlformats.org/officeDocument/2006/relationships/hyperlink" Target="http://skylux.be/" TargetMode="External"/><Relationship Id="rId185" Type="http://schemas.openxmlformats.org/officeDocument/2006/relationships/hyperlink" Target="http://skylux.be/" TargetMode="External"/><Relationship Id="rId4" Type="http://schemas.openxmlformats.org/officeDocument/2006/relationships/hyperlink" Target="http://skylux.be/" TargetMode="External"/><Relationship Id="rId9" Type="http://schemas.openxmlformats.org/officeDocument/2006/relationships/hyperlink" Target="http://skylux.be/" TargetMode="External"/><Relationship Id="rId180" Type="http://schemas.openxmlformats.org/officeDocument/2006/relationships/hyperlink" Target="http://skylux.be/" TargetMode="External"/><Relationship Id="rId26" Type="http://schemas.openxmlformats.org/officeDocument/2006/relationships/hyperlink" Target="http://skylux.be/" TargetMode="External"/><Relationship Id="rId47" Type="http://schemas.openxmlformats.org/officeDocument/2006/relationships/hyperlink" Target="http://skylux.be/" TargetMode="External"/><Relationship Id="rId68" Type="http://schemas.openxmlformats.org/officeDocument/2006/relationships/hyperlink" Target="http://skylux.be/" TargetMode="External"/><Relationship Id="rId89" Type="http://schemas.openxmlformats.org/officeDocument/2006/relationships/hyperlink" Target="http://skylux.be/" TargetMode="External"/><Relationship Id="rId112" Type="http://schemas.openxmlformats.org/officeDocument/2006/relationships/hyperlink" Target="http://skylux.be/" TargetMode="External"/><Relationship Id="rId133" Type="http://schemas.openxmlformats.org/officeDocument/2006/relationships/hyperlink" Target="http://skylux.be/" TargetMode="External"/><Relationship Id="rId154" Type="http://schemas.openxmlformats.org/officeDocument/2006/relationships/hyperlink" Target="http://skylux.be/" TargetMode="External"/><Relationship Id="rId175" Type="http://schemas.openxmlformats.org/officeDocument/2006/relationships/hyperlink" Target="http://skylux.be/" TargetMode="External"/><Relationship Id="rId196" Type="http://schemas.openxmlformats.org/officeDocument/2006/relationships/hyperlink" Target="http://skylux.be/" TargetMode="External"/><Relationship Id="rId200" Type="http://schemas.openxmlformats.org/officeDocument/2006/relationships/hyperlink" Target="http://skylux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"/>
  <sheetViews>
    <sheetView workbookViewId="0">
      <selection activeCell="A34" sqref="A34"/>
    </sheetView>
  </sheetViews>
  <sheetFormatPr defaultRowHeight="15" x14ac:dyDescent="0.25"/>
  <cols>
    <col min="1" max="1" width="32.5703125" bestFit="1" customWidth="1"/>
    <col min="2" max="2" width="17.85546875" style="1" customWidth="1"/>
    <col min="3" max="3" width="16.7109375" style="1" customWidth="1"/>
    <col min="4" max="4" width="24.140625" style="1" bestFit="1" customWidth="1"/>
    <col min="5" max="6" width="18.140625" style="1" bestFit="1" customWidth="1"/>
    <col min="7" max="8" width="30.7109375" style="1" bestFit="1" customWidth="1"/>
    <col min="9" max="9" width="30.140625" style="1" bestFit="1" customWidth="1"/>
    <col min="10" max="10" width="17.42578125" style="1" bestFit="1" customWidth="1"/>
    <col min="11" max="11" width="14.85546875" style="1" bestFit="1" customWidth="1"/>
    <col min="12" max="12" width="12.140625" style="1" bestFit="1" customWidth="1"/>
    <col min="13" max="13" width="15.28515625" style="1" bestFit="1" customWidth="1"/>
    <col min="14" max="14" width="20" style="1" bestFit="1" customWidth="1"/>
    <col min="15" max="15" width="18.5703125" style="1" bestFit="1" customWidth="1"/>
    <col min="16" max="16" width="11.7109375" style="1" bestFit="1" customWidth="1"/>
    <col min="17" max="18" width="9" style="1"/>
    <col min="19" max="21" width="13.28515625" style="1" bestFit="1" customWidth="1"/>
    <col min="22" max="22" width="12.140625" style="1" bestFit="1" customWidth="1"/>
    <col min="23" max="24" width="9" style="1"/>
  </cols>
  <sheetData>
    <row r="1" spans="1:20" x14ac:dyDescent="0.25">
      <c r="A1" s="3" t="s">
        <v>26</v>
      </c>
    </row>
    <row r="5" spans="1:20" x14ac:dyDescent="0.25">
      <c r="A5" t="s">
        <v>68</v>
      </c>
    </row>
    <row r="6" spans="1:20" x14ac:dyDescent="0.25">
      <c r="A6" s="8" t="s">
        <v>34</v>
      </c>
    </row>
    <row r="9" spans="1:20" x14ac:dyDescent="0.25">
      <c r="A9" s="1" t="s">
        <v>7</v>
      </c>
      <c r="B9" s="1" t="s">
        <v>9</v>
      </c>
      <c r="C9" s="1" t="s">
        <v>8</v>
      </c>
      <c r="D9" s="1" t="s">
        <v>24</v>
      </c>
      <c r="E9" s="1" t="s">
        <v>25</v>
      </c>
      <c r="F9" s="1" t="s">
        <v>30</v>
      </c>
      <c r="G9" s="1" t="s">
        <v>22</v>
      </c>
      <c r="H9" s="1" t="s">
        <v>23</v>
      </c>
      <c r="I9" s="1" t="s">
        <v>11</v>
      </c>
      <c r="J9" s="1" t="s">
        <v>12</v>
      </c>
      <c r="K9" s="1" t="s">
        <v>13</v>
      </c>
      <c r="L9" s="1" t="s">
        <v>15</v>
      </c>
      <c r="M9" s="1" t="s">
        <v>16</v>
      </c>
      <c r="N9" s="1" t="s">
        <v>17</v>
      </c>
      <c r="O9" s="1" t="s">
        <v>19</v>
      </c>
      <c r="P9" s="1" t="s">
        <v>43</v>
      </c>
    </row>
    <row r="10" spans="1:20" x14ac:dyDescent="0.25">
      <c r="A10" t="s">
        <v>1</v>
      </c>
      <c r="B10" s="2" t="s">
        <v>20</v>
      </c>
      <c r="C10" s="2" t="s">
        <v>20</v>
      </c>
      <c r="D10" s="5" t="s">
        <v>27</v>
      </c>
      <c r="E10" s="5" t="s">
        <v>28</v>
      </c>
      <c r="F10" s="6" t="s">
        <v>20</v>
      </c>
      <c r="G10" s="1" t="s">
        <v>29</v>
      </c>
      <c r="H10" s="1" t="s">
        <v>29</v>
      </c>
      <c r="I10" s="1" t="str">
        <f>J10&amp;" - "&amp;K10</f>
        <v>Opstand PVC - 20/00 EP</v>
      </c>
      <c r="J10" s="1" t="s">
        <v>0</v>
      </c>
      <c r="K10" s="1" t="s">
        <v>14</v>
      </c>
      <c r="L10" s="1" t="s">
        <v>21</v>
      </c>
      <c r="M10" s="1" t="s">
        <v>21</v>
      </c>
      <c r="N10" s="1" t="s">
        <v>18</v>
      </c>
      <c r="O10" s="1" t="s">
        <v>20</v>
      </c>
      <c r="P10" s="1" t="s">
        <v>43</v>
      </c>
    </row>
    <row r="11" spans="1:20" x14ac:dyDescent="0.25">
      <c r="A11" t="s">
        <v>2</v>
      </c>
      <c r="B11" s="2" t="s">
        <v>20</v>
      </c>
      <c r="C11" s="2" t="s">
        <v>20</v>
      </c>
      <c r="D11" s="5" t="s">
        <v>27</v>
      </c>
      <c r="E11" s="5" t="s">
        <v>28</v>
      </c>
      <c r="F11" s="6" t="s">
        <v>20</v>
      </c>
      <c r="G11" s="1" t="s">
        <v>29</v>
      </c>
      <c r="H11" s="1" t="s">
        <v>29</v>
      </c>
      <c r="I11" s="1" t="str">
        <f t="shared" ref="I11:I12" si="0">J11&amp;" - "&amp;K11</f>
        <v>Opstand PVC - 16/00 EP</v>
      </c>
      <c r="J11" s="1" t="s">
        <v>0</v>
      </c>
      <c r="K11" s="1" t="s">
        <v>32</v>
      </c>
      <c r="L11" s="1" t="s">
        <v>21</v>
      </c>
      <c r="M11" s="1" t="s">
        <v>21</v>
      </c>
      <c r="N11" s="1" t="s">
        <v>18</v>
      </c>
      <c r="O11" s="1" t="s">
        <v>20</v>
      </c>
      <c r="P11" s="1" t="s">
        <v>43</v>
      </c>
    </row>
    <row r="12" spans="1:20" x14ac:dyDescent="0.25">
      <c r="A12" t="s">
        <v>3</v>
      </c>
      <c r="B12" s="2" t="s">
        <v>20</v>
      </c>
      <c r="C12" s="2" t="s">
        <v>20</v>
      </c>
      <c r="D12" s="5" t="s">
        <v>27</v>
      </c>
      <c r="E12" s="5" t="s">
        <v>28</v>
      </c>
      <c r="F12" s="6" t="s">
        <v>20</v>
      </c>
      <c r="G12" s="1" t="s">
        <v>29</v>
      </c>
      <c r="H12" s="1" t="s">
        <v>29</v>
      </c>
      <c r="I12" s="1" t="str">
        <f t="shared" si="0"/>
        <v>Opstand PVC - 35/30</v>
      </c>
      <c r="J12" s="1" t="s">
        <v>0</v>
      </c>
      <c r="K12" s="1" t="s">
        <v>33</v>
      </c>
      <c r="L12" s="1" t="s">
        <v>21</v>
      </c>
      <c r="M12" s="1" t="s">
        <v>21</v>
      </c>
      <c r="N12" s="1" t="s">
        <v>18</v>
      </c>
      <c r="O12" s="1" t="s">
        <v>20</v>
      </c>
      <c r="P12" s="1" t="s">
        <v>43</v>
      </c>
    </row>
    <row r="14" spans="1:20" x14ac:dyDescent="0.25">
      <c r="B14" s="1" t="s">
        <v>9</v>
      </c>
      <c r="C14" s="1" t="s">
        <v>8</v>
      </c>
      <c r="D14" s="1" t="s">
        <v>24</v>
      </c>
      <c r="E14" s="1" t="s">
        <v>25</v>
      </c>
      <c r="F14" s="1" t="s">
        <v>30</v>
      </c>
      <c r="G14" s="1" t="s">
        <v>35</v>
      </c>
      <c r="I14" s="1" t="s">
        <v>11</v>
      </c>
      <c r="J14" s="1" t="s">
        <v>12</v>
      </c>
      <c r="K14" s="1" t="s">
        <v>13</v>
      </c>
      <c r="L14" s="1" t="s">
        <v>15</v>
      </c>
      <c r="M14" s="1" t="s">
        <v>16</v>
      </c>
      <c r="N14" s="1" t="s">
        <v>17</v>
      </c>
      <c r="O14" s="1" t="s">
        <v>19</v>
      </c>
      <c r="P14" s="1" t="s">
        <v>31</v>
      </c>
      <c r="Q14" s="1" t="s">
        <v>10</v>
      </c>
      <c r="R14" s="1" t="s">
        <v>40</v>
      </c>
      <c r="S14" s="1" t="s">
        <v>41</v>
      </c>
      <c r="T14" s="1" t="s">
        <v>43</v>
      </c>
    </row>
    <row r="15" spans="1:20" x14ac:dyDescent="0.25">
      <c r="A15" t="s">
        <v>4</v>
      </c>
      <c r="B15" s="2" t="s">
        <v>20</v>
      </c>
      <c r="C15" s="2" t="s">
        <v>20</v>
      </c>
      <c r="D15" s="5" t="s">
        <v>27</v>
      </c>
      <c r="E15" s="5" t="s">
        <v>28</v>
      </c>
      <c r="F15" s="6" t="s">
        <v>20</v>
      </c>
      <c r="G15" s="9" t="s">
        <v>36</v>
      </c>
      <c r="I15" s="1" t="str">
        <f>J15&amp;" - "&amp;K15</f>
        <v>Koepel vlak - iWindow2</v>
      </c>
      <c r="J15" s="1" t="s">
        <v>38</v>
      </c>
      <c r="K15" s="1" t="s">
        <v>4</v>
      </c>
      <c r="N15" s="1" t="s">
        <v>42</v>
      </c>
      <c r="O15" s="1" t="s">
        <v>20</v>
      </c>
      <c r="P15" s="1" t="s">
        <v>37</v>
      </c>
      <c r="Q15" s="1" t="s">
        <v>20</v>
      </c>
      <c r="R15" s="1" t="s">
        <v>20</v>
      </c>
      <c r="S15" s="1" t="s">
        <v>20</v>
      </c>
      <c r="T15" s="1" t="s">
        <v>43</v>
      </c>
    </row>
    <row r="16" spans="1:20" x14ac:dyDescent="0.25">
      <c r="A16" t="s">
        <v>5</v>
      </c>
      <c r="B16" s="2" t="s">
        <v>20</v>
      </c>
      <c r="C16" s="2" t="s">
        <v>20</v>
      </c>
      <c r="D16" s="5" t="s">
        <v>27</v>
      </c>
      <c r="E16" s="5" t="s">
        <v>28</v>
      </c>
      <c r="F16" s="6" t="s">
        <v>20</v>
      </c>
      <c r="G16" s="9" t="s">
        <v>36</v>
      </c>
      <c r="I16" s="1" t="str">
        <f t="shared" ref="I16:I17" si="1">J16&amp;" - "&amp;K16</f>
        <v>Koepel vlak - iWindow3</v>
      </c>
      <c r="J16" s="1" t="s">
        <v>38</v>
      </c>
      <c r="K16" s="1" t="s">
        <v>5</v>
      </c>
      <c r="N16" s="1" t="s">
        <v>42</v>
      </c>
      <c r="O16" s="1" t="s">
        <v>20</v>
      </c>
      <c r="P16" s="1" t="s">
        <v>37</v>
      </c>
      <c r="Q16" s="1" t="s">
        <v>20</v>
      </c>
      <c r="R16" s="1" t="s">
        <v>20</v>
      </c>
      <c r="S16" s="1" t="s">
        <v>20</v>
      </c>
      <c r="T16" s="1" t="s">
        <v>43</v>
      </c>
    </row>
    <row r="17" spans="1:24" x14ac:dyDescent="0.25">
      <c r="A17" t="s">
        <v>6</v>
      </c>
      <c r="B17" s="2" t="s">
        <v>20</v>
      </c>
      <c r="C17" s="2" t="s">
        <v>20</v>
      </c>
      <c r="D17" s="5" t="s">
        <v>27</v>
      </c>
      <c r="E17" s="5" t="s">
        <v>28</v>
      </c>
      <c r="F17" s="6" t="s">
        <v>20</v>
      </c>
      <c r="G17" s="9" t="s">
        <v>36</v>
      </c>
      <c r="I17" s="1" t="str">
        <f t="shared" si="1"/>
        <v>Frame - iDome</v>
      </c>
      <c r="J17" s="1" t="s">
        <v>39</v>
      </c>
      <c r="K17" s="1" t="s">
        <v>6</v>
      </c>
      <c r="N17" s="1" t="s">
        <v>42</v>
      </c>
      <c r="O17" s="1" t="s">
        <v>20</v>
      </c>
      <c r="P17" s="1" t="s">
        <v>37</v>
      </c>
      <c r="Q17" s="1" t="s">
        <v>20</v>
      </c>
      <c r="R17" s="1" t="s">
        <v>20</v>
      </c>
      <c r="S17" s="1" t="s">
        <v>20</v>
      </c>
      <c r="T17" s="1" t="s">
        <v>43</v>
      </c>
    </row>
    <row r="19" spans="1:24" x14ac:dyDescent="0.25">
      <c r="B19" s="1" t="s">
        <v>9</v>
      </c>
      <c r="C19" s="1" t="s">
        <v>8</v>
      </c>
      <c r="D19" s="1" t="s">
        <v>24</v>
      </c>
      <c r="E19" s="1" t="s">
        <v>25</v>
      </c>
      <c r="F19" s="1" t="s">
        <v>30</v>
      </c>
      <c r="G19" s="1" t="s">
        <v>44</v>
      </c>
      <c r="H19" s="1" t="s">
        <v>45</v>
      </c>
      <c r="I19" s="1" t="s">
        <v>11</v>
      </c>
      <c r="J19" s="1" t="s">
        <v>12</v>
      </c>
      <c r="K19" s="1" t="s">
        <v>13</v>
      </c>
      <c r="L19" s="1" t="s">
        <v>15</v>
      </c>
      <c r="M19" s="1" t="s">
        <v>16</v>
      </c>
      <c r="N19" s="1" t="s">
        <v>49</v>
      </c>
      <c r="O19" s="1" t="s">
        <v>55</v>
      </c>
      <c r="P19" s="1" t="s">
        <v>19</v>
      </c>
      <c r="Q19" s="1" t="s">
        <v>10</v>
      </c>
      <c r="R19" s="1" t="s">
        <v>40</v>
      </c>
      <c r="S19" s="1" t="s">
        <v>41</v>
      </c>
      <c r="T19" s="1" t="s">
        <v>51</v>
      </c>
    </row>
    <row r="20" spans="1:24" x14ac:dyDescent="0.25">
      <c r="A20" t="s">
        <v>61</v>
      </c>
      <c r="B20" s="2" t="s">
        <v>20</v>
      </c>
      <c r="C20" s="2" t="s">
        <v>20</v>
      </c>
      <c r="D20" s="5" t="s">
        <v>27</v>
      </c>
      <c r="E20" s="5" t="s">
        <v>28</v>
      </c>
      <c r="F20" s="6" t="s">
        <v>20</v>
      </c>
      <c r="G20" s="9" t="s">
        <v>46</v>
      </c>
      <c r="H20" s="9" t="s">
        <v>47</v>
      </c>
      <c r="I20" s="1" t="str">
        <f t="shared" ref="I20" si="2">J20&amp;" - "&amp;K20</f>
        <v>Koepel bol - EW - AC</v>
      </c>
      <c r="J20" s="1" t="s">
        <v>48</v>
      </c>
      <c r="K20" s="1" t="s">
        <v>52</v>
      </c>
      <c r="N20" s="6" t="s">
        <v>53</v>
      </c>
      <c r="O20" s="1" t="s">
        <v>50</v>
      </c>
      <c r="P20" s="1" t="s">
        <v>20</v>
      </c>
      <c r="Q20" s="1" t="s">
        <v>20</v>
      </c>
      <c r="R20" s="1" t="s">
        <v>20</v>
      </c>
      <c r="S20" s="1" t="s">
        <v>20</v>
      </c>
      <c r="T20" s="1">
        <v>1</v>
      </c>
    </row>
    <row r="21" spans="1:24" x14ac:dyDescent="0.25">
      <c r="N21" s="1" t="s">
        <v>54</v>
      </c>
    </row>
    <row r="22" spans="1:24" s="7" customForma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4" spans="1:24" x14ac:dyDescent="0.25">
      <c r="B24" s="1" t="s">
        <v>9</v>
      </c>
      <c r="C24" s="1" t="s">
        <v>8</v>
      </c>
      <c r="D24" s="1" t="s">
        <v>19</v>
      </c>
      <c r="E24" s="1" t="s">
        <v>10</v>
      </c>
      <c r="F24" s="1" t="s">
        <v>40</v>
      </c>
      <c r="G24" s="1" t="s">
        <v>41</v>
      </c>
      <c r="H24" s="1" t="s">
        <v>59</v>
      </c>
      <c r="I24" s="1" t="s">
        <v>11</v>
      </c>
      <c r="J24" s="1" t="s">
        <v>12</v>
      </c>
      <c r="K24" s="1" t="s">
        <v>13</v>
      </c>
      <c r="L24" s="1" t="s">
        <v>15</v>
      </c>
      <c r="M24" s="1" t="s">
        <v>16</v>
      </c>
      <c r="N24" s="1" t="s">
        <v>43</v>
      </c>
    </row>
    <row r="25" spans="1:24" ht="14.25" customHeight="1" x14ac:dyDescent="0.25">
      <c r="A25" t="s">
        <v>56</v>
      </c>
      <c r="B25" s="2" t="s">
        <v>20</v>
      </c>
      <c r="C25" s="2" t="s">
        <v>20</v>
      </c>
      <c r="D25" s="1" t="s">
        <v>62</v>
      </c>
      <c r="E25" s="1" t="s">
        <v>57</v>
      </c>
      <c r="F25" s="1" t="s">
        <v>57</v>
      </c>
      <c r="G25" s="1" t="s">
        <v>57</v>
      </c>
      <c r="I25" s="1" t="str">
        <f t="shared" ref="I25" si="3">J25&amp;" - "&amp;K25</f>
        <v>Assembly - iDome</v>
      </c>
      <c r="J25" s="1" t="s">
        <v>58</v>
      </c>
      <c r="K25" s="1" t="s">
        <v>6</v>
      </c>
      <c r="N25" s="1" t="s">
        <v>43</v>
      </c>
    </row>
    <row r="26" spans="1:24" x14ac:dyDescent="0.25">
      <c r="A26" t="s">
        <v>60</v>
      </c>
    </row>
    <row r="28" spans="1:24" x14ac:dyDescent="0.25">
      <c r="A28" t="s">
        <v>63</v>
      </c>
      <c r="B28" s="2" t="s">
        <v>20</v>
      </c>
      <c r="C28" s="2" t="s">
        <v>20</v>
      </c>
      <c r="D28" s="1" t="s">
        <v>62</v>
      </c>
      <c r="E28" s="1" t="s">
        <v>57</v>
      </c>
      <c r="F28" s="1" t="s">
        <v>57</v>
      </c>
      <c r="G28" s="1" t="s">
        <v>57</v>
      </c>
      <c r="H28" s="1" t="s">
        <v>65</v>
      </c>
      <c r="I28" s="1" t="str">
        <f t="shared" ref="I28" si="4">J28&amp;" - "&amp;K28</f>
        <v>Koepel &amp; opstand - iWindow</v>
      </c>
      <c r="J28" s="1" t="s">
        <v>67</v>
      </c>
      <c r="K28" s="1" t="s">
        <v>66</v>
      </c>
      <c r="N28" s="1" t="s">
        <v>43</v>
      </c>
    </row>
    <row r="31" spans="1:24" x14ac:dyDescent="0.25">
      <c r="A31" t="s">
        <v>64</v>
      </c>
      <c r="B31" s="2" t="s">
        <v>20</v>
      </c>
      <c r="C31" s="2" t="s">
        <v>20</v>
      </c>
      <c r="D31" s="1" t="s">
        <v>62</v>
      </c>
      <c r="E31" s="1" t="s">
        <v>57</v>
      </c>
      <c r="F31" s="1" t="s">
        <v>57</v>
      </c>
      <c r="G31" s="1" t="s">
        <v>57</v>
      </c>
      <c r="H31" s="1" t="s">
        <v>65</v>
      </c>
      <c r="I31" s="1" t="str">
        <f t="shared" ref="I31" si="5">J31&amp;" - "&amp;K31</f>
        <v>Koepel &amp; opstand - bolvormige koepel</v>
      </c>
      <c r="J31" s="1" t="s">
        <v>67</v>
      </c>
      <c r="K31" s="1" t="s">
        <v>61</v>
      </c>
      <c r="N31" s="1" t="s">
        <v>43</v>
      </c>
    </row>
  </sheetData>
  <pageMargins left="0.7" right="0.7" top="0.75" bottom="0.75" header="0.3" footer="0.3"/>
  <pageSetup paperSize="9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34"/>
  <sheetViews>
    <sheetView workbookViewId="0"/>
  </sheetViews>
  <sheetFormatPr defaultRowHeight="15" x14ac:dyDescent="0.25"/>
  <cols>
    <col min="1" max="1" width="27.140625" bestFit="1" customWidth="1"/>
    <col min="2" max="3" width="5" style="1" bestFit="1" customWidth="1"/>
    <col min="4" max="4" width="4" style="1" bestFit="1" customWidth="1"/>
    <col min="5" max="6" width="5" style="14" bestFit="1" customWidth="1"/>
    <col min="7" max="7" width="5" style="14" customWidth="1"/>
    <col min="8" max="8" width="4.7109375" style="1" customWidth="1"/>
    <col min="9" max="10" width="5" style="14" bestFit="1" customWidth="1"/>
    <col min="11" max="11" width="13.7109375" style="1" customWidth="1"/>
    <col min="12" max="12" width="47.5703125" style="14" bestFit="1" customWidth="1"/>
    <col min="13" max="13" width="16.42578125" style="1" bestFit="1" customWidth="1"/>
    <col min="14" max="14" width="6.140625" style="10" bestFit="1" customWidth="1"/>
    <col min="15" max="15" width="37" style="1" bestFit="1" customWidth="1"/>
    <col min="16" max="16" width="11.28515625" style="37" customWidth="1"/>
    <col min="17" max="17" width="7.140625" style="64" bestFit="1" customWidth="1"/>
    <col min="18" max="18" width="9.42578125" style="1" bestFit="1" customWidth="1"/>
    <col min="19" max="19" width="14.5703125" bestFit="1" customWidth="1"/>
  </cols>
  <sheetData>
    <row r="1" spans="1:18" ht="26.25" x14ac:dyDescent="0.4">
      <c r="A1" s="61" t="s">
        <v>154</v>
      </c>
      <c r="B1" s="62"/>
      <c r="C1" s="62"/>
      <c r="D1" s="62"/>
      <c r="E1" s="63"/>
      <c r="F1" s="63"/>
      <c r="G1" s="63"/>
      <c r="H1" s="62"/>
      <c r="I1" s="63"/>
      <c r="J1" s="63"/>
      <c r="K1" s="62"/>
      <c r="L1" s="63"/>
    </row>
    <row r="3" spans="1:18" x14ac:dyDescent="0.25">
      <c r="A3" s="12" t="s">
        <v>97</v>
      </c>
      <c r="E3" s="1"/>
      <c r="F3" s="1"/>
      <c r="G3" s="1"/>
      <c r="I3" s="1"/>
      <c r="J3" s="1"/>
      <c r="L3" s="1"/>
      <c r="N3" s="1"/>
      <c r="Q3" s="65"/>
    </row>
    <row r="4" spans="1:18" x14ac:dyDescent="0.25">
      <c r="A4" s="11" t="s">
        <v>70</v>
      </c>
      <c r="E4" s="1"/>
      <c r="F4" s="1"/>
      <c r="G4" s="1"/>
      <c r="I4" s="1"/>
      <c r="J4" s="1"/>
      <c r="L4" s="1"/>
      <c r="N4" s="1"/>
      <c r="Q4" s="65"/>
    </row>
    <row r="5" spans="1:18" x14ac:dyDescent="0.25">
      <c r="A5" s="13" t="s">
        <v>73</v>
      </c>
      <c r="E5" s="1"/>
      <c r="F5" s="1"/>
      <c r="G5" s="1"/>
      <c r="I5" s="1"/>
      <c r="J5" s="1"/>
      <c r="L5" s="1"/>
      <c r="N5" s="1"/>
      <c r="Q5" s="65"/>
    </row>
    <row r="6" spans="1:18" x14ac:dyDescent="0.25">
      <c r="A6" s="10" t="s">
        <v>74</v>
      </c>
      <c r="E6" s="1"/>
      <c r="F6" s="1"/>
      <c r="G6" s="1"/>
      <c r="I6" s="1"/>
      <c r="J6" s="1"/>
      <c r="L6" s="1"/>
      <c r="N6" s="1"/>
      <c r="O6" s="2"/>
      <c r="P6" s="70" t="s">
        <v>125</v>
      </c>
      <c r="Q6" s="66"/>
    </row>
    <row r="7" spans="1:18" x14ac:dyDescent="0.25">
      <c r="A7" s="14" t="s">
        <v>75</v>
      </c>
      <c r="E7" s="1"/>
      <c r="F7" s="1"/>
      <c r="G7" s="1"/>
      <c r="H7" s="1" t="s">
        <v>78</v>
      </c>
      <c r="I7" s="1"/>
      <c r="J7" s="1"/>
      <c r="L7" s="1"/>
      <c r="N7" s="1"/>
      <c r="Q7" s="65"/>
    </row>
    <row r="8" spans="1:18" x14ac:dyDescent="0.25">
      <c r="A8" s="16" t="s">
        <v>98</v>
      </c>
      <c r="E8" s="1"/>
      <c r="F8" s="1"/>
      <c r="G8" s="1"/>
      <c r="I8" s="1"/>
      <c r="J8" s="1"/>
      <c r="L8" s="6"/>
      <c r="M8" s="45"/>
      <c r="N8" s="30"/>
      <c r="O8" s="6"/>
      <c r="P8" s="74" t="s">
        <v>122</v>
      </c>
      <c r="Q8" s="65"/>
    </row>
    <row r="9" spans="1:18" s="29" customFormat="1" ht="162" customHeight="1" x14ac:dyDescent="0.25">
      <c r="A9" s="25" t="s">
        <v>7</v>
      </c>
      <c r="B9" s="26" t="s">
        <v>8</v>
      </c>
      <c r="C9" s="26" t="s">
        <v>9</v>
      </c>
      <c r="D9" s="26" t="s">
        <v>71</v>
      </c>
      <c r="E9" s="27" t="s">
        <v>99</v>
      </c>
      <c r="F9" s="27" t="s">
        <v>100</v>
      </c>
      <c r="G9" s="27" t="s">
        <v>101</v>
      </c>
      <c r="H9" s="28" t="s">
        <v>72</v>
      </c>
      <c r="I9" s="27" t="s">
        <v>109</v>
      </c>
      <c r="J9" s="27" t="s">
        <v>110</v>
      </c>
      <c r="K9" s="26" t="s">
        <v>11</v>
      </c>
      <c r="L9" s="26" t="s">
        <v>12</v>
      </c>
      <c r="M9" s="26" t="s">
        <v>13</v>
      </c>
      <c r="N9" s="26" t="s">
        <v>15</v>
      </c>
      <c r="O9" s="27" t="s">
        <v>121</v>
      </c>
      <c r="P9" s="71" t="s">
        <v>124</v>
      </c>
      <c r="Q9" s="67" t="s">
        <v>106</v>
      </c>
      <c r="R9" s="26" t="s">
        <v>43</v>
      </c>
    </row>
    <row r="10" spans="1:18" s="82" customFormat="1" x14ac:dyDescent="0.25">
      <c r="A10" s="82" t="s">
        <v>81</v>
      </c>
      <c r="B10" s="83">
        <v>300</v>
      </c>
      <c r="C10" s="83">
        <v>300</v>
      </c>
      <c r="D10" s="83">
        <v>200</v>
      </c>
      <c r="E10" s="84">
        <f>B10</f>
        <v>300</v>
      </c>
      <c r="F10" s="84">
        <f>C10</f>
        <v>300</v>
      </c>
      <c r="G10" s="85">
        <f>(E10/1000)*(F10/1000)</f>
        <v>0.09</v>
      </c>
      <c r="H10" s="83">
        <v>0</v>
      </c>
      <c r="I10" s="86">
        <f>E10+H10</f>
        <v>300</v>
      </c>
      <c r="J10" s="86">
        <f>F10+H10</f>
        <v>300</v>
      </c>
      <c r="K10" s="65" t="s">
        <v>82</v>
      </c>
      <c r="L10" s="86" t="str">
        <f>K10&amp;" - "&amp;M10&amp;" - "&amp;E10&amp;"x"&amp;C10</f>
        <v>PVC curb - 20/00 EP Skylux - 300x300</v>
      </c>
      <c r="M10" s="65" t="s">
        <v>115</v>
      </c>
      <c r="N10" s="64" t="s">
        <v>69</v>
      </c>
      <c r="O10" s="65" t="s">
        <v>120</v>
      </c>
      <c r="P10" s="87">
        <v>0.61</v>
      </c>
      <c r="Q10" s="64" t="s">
        <v>76</v>
      </c>
      <c r="R10" s="88" t="s">
        <v>79</v>
      </c>
    </row>
    <row r="11" spans="1:18" s="82" customFormat="1" x14ac:dyDescent="0.25">
      <c r="A11" s="82" t="s">
        <v>81</v>
      </c>
      <c r="B11" s="65">
        <v>400</v>
      </c>
      <c r="C11" s="65">
        <v>400</v>
      </c>
      <c r="D11" s="83">
        <v>200</v>
      </c>
      <c r="E11" s="84">
        <f t="shared" ref="E11:F26" si="0">B11</f>
        <v>400</v>
      </c>
      <c r="F11" s="84">
        <f t="shared" si="0"/>
        <v>400</v>
      </c>
      <c r="G11" s="85">
        <f t="shared" ref="G11:G74" si="1">(E11/1000)*(F11/1000)</f>
        <v>0.16000000000000003</v>
      </c>
      <c r="H11" s="83">
        <v>0</v>
      </c>
      <c r="I11" s="86">
        <f t="shared" ref="I11:I31" si="2">E11+H11</f>
        <v>400</v>
      </c>
      <c r="J11" s="86">
        <f t="shared" ref="J11:J31" si="3">F11+H11</f>
        <v>400</v>
      </c>
      <c r="K11" s="65" t="s">
        <v>82</v>
      </c>
      <c r="L11" s="86" t="str">
        <f t="shared" ref="L11:L31" si="4">K11&amp;" - "&amp;M11&amp;" - "&amp;E11&amp;"x"&amp;C11</f>
        <v>PVC curb - 20/00 EP Skylux - 400x400</v>
      </c>
      <c r="M11" s="65" t="s">
        <v>115</v>
      </c>
      <c r="N11" s="64" t="s">
        <v>69</v>
      </c>
      <c r="O11" s="65" t="s">
        <v>120</v>
      </c>
      <c r="P11" s="87">
        <v>0.61</v>
      </c>
      <c r="Q11" s="64" t="s">
        <v>76</v>
      </c>
      <c r="R11" s="88" t="s">
        <v>79</v>
      </c>
    </row>
    <row r="12" spans="1:18" s="82" customFormat="1" x14ac:dyDescent="0.25">
      <c r="A12" s="82" t="s">
        <v>81</v>
      </c>
      <c r="B12" s="65">
        <v>450</v>
      </c>
      <c r="C12" s="65">
        <v>450</v>
      </c>
      <c r="D12" s="83">
        <v>200</v>
      </c>
      <c r="E12" s="84">
        <f t="shared" si="0"/>
        <v>450</v>
      </c>
      <c r="F12" s="84">
        <f t="shared" si="0"/>
        <v>450</v>
      </c>
      <c r="G12" s="85">
        <f t="shared" si="1"/>
        <v>0.20250000000000001</v>
      </c>
      <c r="H12" s="83">
        <v>0</v>
      </c>
      <c r="I12" s="86">
        <f t="shared" si="2"/>
        <v>450</v>
      </c>
      <c r="J12" s="86">
        <f t="shared" si="3"/>
        <v>450</v>
      </c>
      <c r="K12" s="65" t="s">
        <v>82</v>
      </c>
      <c r="L12" s="86" t="str">
        <f t="shared" si="4"/>
        <v>PVC curb - 20/00 EP Skylux - 450x450</v>
      </c>
      <c r="M12" s="65" t="s">
        <v>115</v>
      </c>
      <c r="N12" s="64" t="s">
        <v>69</v>
      </c>
      <c r="O12" s="65" t="s">
        <v>120</v>
      </c>
      <c r="P12" s="87">
        <v>0.61</v>
      </c>
      <c r="Q12" s="64" t="s">
        <v>76</v>
      </c>
      <c r="R12" s="88" t="s">
        <v>79</v>
      </c>
    </row>
    <row r="13" spans="1:18" s="82" customFormat="1" x14ac:dyDescent="0.25">
      <c r="A13" s="82" t="s">
        <v>81</v>
      </c>
      <c r="B13" s="65">
        <v>500</v>
      </c>
      <c r="C13" s="65">
        <v>500</v>
      </c>
      <c r="D13" s="83">
        <v>200</v>
      </c>
      <c r="E13" s="84">
        <f t="shared" si="0"/>
        <v>500</v>
      </c>
      <c r="F13" s="84">
        <f t="shared" si="0"/>
        <v>500</v>
      </c>
      <c r="G13" s="85">
        <f t="shared" si="1"/>
        <v>0.25</v>
      </c>
      <c r="H13" s="83">
        <v>0</v>
      </c>
      <c r="I13" s="86">
        <f t="shared" si="2"/>
        <v>500</v>
      </c>
      <c r="J13" s="86">
        <f t="shared" si="3"/>
        <v>500</v>
      </c>
      <c r="K13" s="65" t="s">
        <v>82</v>
      </c>
      <c r="L13" s="86" t="str">
        <f t="shared" si="4"/>
        <v>PVC curb - 20/00 EP Skylux - 500x500</v>
      </c>
      <c r="M13" s="65" t="s">
        <v>115</v>
      </c>
      <c r="N13" s="64"/>
      <c r="O13" s="65" t="s">
        <v>120</v>
      </c>
      <c r="P13" s="87">
        <v>0.61</v>
      </c>
      <c r="Q13" s="64"/>
      <c r="R13" s="88" t="s">
        <v>79</v>
      </c>
    </row>
    <row r="14" spans="1:18" x14ac:dyDescent="0.25">
      <c r="A14" t="s">
        <v>81</v>
      </c>
      <c r="B14" s="1">
        <v>550</v>
      </c>
      <c r="C14" s="1">
        <v>550</v>
      </c>
      <c r="D14" s="6">
        <v>200</v>
      </c>
      <c r="E14" s="15">
        <f t="shared" si="0"/>
        <v>550</v>
      </c>
      <c r="F14" s="15">
        <f t="shared" si="0"/>
        <v>550</v>
      </c>
      <c r="G14" s="19">
        <f t="shared" si="1"/>
        <v>0.30250000000000005</v>
      </c>
      <c r="H14" s="6">
        <v>0</v>
      </c>
      <c r="I14" s="14">
        <f t="shared" si="2"/>
        <v>550</v>
      </c>
      <c r="J14" s="14">
        <f t="shared" si="3"/>
        <v>550</v>
      </c>
      <c r="K14" s="1" t="s">
        <v>82</v>
      </c>
      <c r="L14" s="14" t="str">
        <f t="shared" si="4"/>
        <v>PVC curb - 20/00 EP Skylux - 550x550</v>
      </c>
      <c r="M14" s="1" t="s">
        <v>115</v>
      </c>
      <c r="O14" s="1" t="s">
        <v>120</v>
      </c>
      <c r="P14" s="37">
        <v>0.61</v>
      </c>
      <c r="R14" s="23" t="s">
        <v>79</v>
      </c>
    </row>
    <row r="15" spans="1:18" x14ac:dyDescent="0.25">
      <c r="A15" t="s">
        <v>81</v>
      </c>
      <c r="B15" s="1">
        <v>600</v>
      </c>
      <c r="C15" s="1">
        <v>600</v>
      </c>
      <c r="D15" s="6">
        <v>200</v>
      </c>
      <c r="E15" s="15">
        <f t="shared" si="0"/>
        <v>600</v>
      </c>
      <c r="F15" s="15">
        <f t="shared" si="0"/>
        <v>600</v>
      </c>
      <c r="G15" s="19">
        <f t="shared" si="1"/>
        <v>0.36</v>
      </c>
      <c r="H15" s="6">
        <v>0</v>
      </c>
      <c r="I15" s="14">
        <f t="shared" si="2"/>
        <v>600</v>
      </c>
      <c r="J15" s="14">
        <f t="shared" si="3"/>
        <v>600</v>
      </c>
      <c r="K15" s="1" t="s">
        <v>82</v>
      </c>
      <c r="L15" s="14" t="str">
        <f t="shared" si="4"/>
        <v>PVC curb - 20/00 EP Skylux - 600x600</v>
      </c>
      <c r="M15" s="1" t="s">
        <v>115</v>
      </c>
      <c r="O15" s="1" t="s">
        <v>120</v>
      </c>
      <c r="P15" s="37">
        <v>0.61</v>
      </c>
      <c r="R15" s="23" t="s">
        <v>79</v>
      </c>
    </row>
    <row r="16" spans="1:18" x14ac:dyDescent="0.25">
      <c r="A16" t="s">
        <v>81</v>
      </c>
      <c r="B16" s="1">
        <v>700</v>
      </c>
      <c r="C16" s="1">
        <v>700</v>
      </c>
      <c r="D16" s="6">
        <v>200</v>
      </c>
      <c r="E16" s="15">
        <f t="shared" si="0"/>
        <v>700</v>
      </c>
      <c r="F16" s="15">
        <f t="shared" si="0"/>
        <v>700</v>
      </c>
      <c r="G16" s="19">
        <f t="shared" si="1"/>
        <v>0.48999999999999994</v>
      </c>
      <c r="H16" s="6">
        <v>0</v>
      </c>
      <c r="I16" s="14">
        <f t="shared" si="2"/>
        <v>700</v>
      </c>
      <c r="J16" s="14">
        <f t="shared" si="3"/>
        <v>700</v>
      </c>
      <c r="K16" s="1" t="s">
        <v>82</v>
      </c>
      <c r="L16" s="14" t="str">
        <f t="shared" si="4"/>
        <v>PVC curb - 20/00 EP Skylux - 700x700</v>
      </c>
      <c r="M16" s="1" t="s">
        <v>115</v>
      </c>
      <c r="O16" s="1" t="s">
        <v>120</v>
      </c>
      <c r="P16" s="37">
        <v>0.61</v>
      </c>
      <c r="R16" s="23" t="s">
        <v>79</v>
      </c>
    </row>
    <row r="17" spans="1:19" x14ac:dyDescent="0.25">
      <c r="A17" t="s">
        <v>81</v>
      </c>
      <c r="B17" s="1">
        <v>750</v>
      </c>
      <c r="C17" s="1">
        <v>750</v>
      </c>
      <c r="D17" s="6">
        <v>200</v>
      </c>
      <c r="E17" s="15">
        <f t="shared" si="0"/>
        <v>750</v>
      </c>
      <c r="F17" s="15">
        <f t="shared" si="0"/>
        <v>750</v>
      </c>
      <c r="G17" s="19">
        <f t="shared" si="1"/>
        <v>0.5625</v>
      </c>
      <c r="H17" s="6">
        <v>0</v>
      </c>
      <c r="I17" s="14">
        <f t="shared" si="2"/>
        <v>750</v>
      </c>
      <c r="J17" s="14">
        <f t="shared" si="3"/>
        <v>750</v>
      </c>
      <c r="K17" s="1" t="s">
        <v>82</v>
      </c>
      <c r="L17" s="14" t="str">
        <f t="shared" si="4"/>
        <v>PVC curb - 20/00 EP Skylux - 750x750</v>
      </c>
      <c r="M17" s="1" t="s">
        <v>115</v>
      </c>
      <c r="O17" s="1" t="s">
        <v>120</v>
      </c>
      <c r="P17" s="37">
        <v>0.61</v>
      </c>
      <c r="R17" s="23" t="s">
        <v>79</v>
      </c>
    </row>
    <row r="18" spans="1:19" x14ac:dyDescent="0.25">
      <c r="A18" t="s">
        <v>81</v>
      </c>
      <c r="B18" s="1">
        <v>800</v>
      </c>
      <c r="C18" s="1">
        <v>800</v>
      </c>
      <c r="D18" s="6">
        <v>200</v>
      </c>
      <c r="E18" s="15">
        <f t="shared" si="0"/>
        <v>800</v>
      </c>
      <c r="F18" s="15">
        <f t="shared" si="0"/>
        <v>800</v>
      </c>
      <c r="G18" s="19">
        <f t="shared" si="1"/>
        <v>0.64000000000000012</v>
      </c>
      <c r="H18" s="6">
        <v>0</v>
      </c>
      <c r="I18" s="14">
        <f t="shared" si="2"/>
        <v>800</v>
      </c>
      <c r="J18" s="14">
        <f t="shared" si="3"/>
        <v>800</v>
      </c>
      <c r="K18" s="1" t="s">
        <v>82</v>
      </c>
      <c r="L18" s="14" t="str">
        <f t="shared" si="4"/>
        <v>PVC curb - 20/00 EP Skylux - 800x800</v>
      </c>
      <c r="M18" s="1" t="s">
        <v>115</v>
      </c>
      <c r="O18" s="1" t="s">
        <v>120</v>
      </c>
      <c r="P18" s="37">
        <v>0.61</v>
      </c>
      <c r="R18" s="23" t="s">
        <v>79</v>
      </c>
    </row>
    <row r="19" spans="1:19" x14ac:dyDescent="0.25">
      <c r="A19" t="s">
        <v>81</v>
      </c>
      <c r="B19" s="1">
        <v>900</v>
      </c>
      <c r="C19" s="1">
        <v>900</v>
      </c>
      <c r="D19" s="6">
        <v>200</v>
      </c>
      <c r="E19" s="15">
        <f t="shared" si="0"/>
        <v>900</v>
      </c>
      <c r="F19" s="15">
        <f t="shared" si="0"/>
        <v>900</v>
      </c>
      <c r="G19" s="19">
        <f t="shared" si="1"/>
        <v>0.81</v>
      </c>
      <c r="H19" s="6">
        <v>0</v>
      </c>
      <c r="I19" s="14">
        <f t="shared" si="2"/>
        <v>900</v>
      </c>
      <c r="J19" s="14">
        <f t="shared" si="3"/>
        <v>900</v>
      </c>
      <c r="K19" s="1" t="s">
        <v>82</v>
      </c>
      <c r="L19" s="14" t="str">
        <f t="shared" si="4"/>
        <v>PVC curb - 20/00 EP Skylux - 900x900</v>
      </c>
      <c r="M19" s="1" t="s">
        <v>115</v>
      </c>
      <c r="O19" s="1" t="s">
        <v>120</v>
      </c>
      <c r="P19" s="37">
        <v>0.61</v>
      </c>
      <c r="R19" s="23" t="s">
        <v>79</v>
      </c>
    </row>
    <row r="20" spans="1:19" s="31" customFormat="1" x14ac:dyDescent="0.25">
      <c r="A20" s="31" t="s">
        <v>81</v>
      </c>
      <c r="B20" s="32">
        <v>1000</v>
      </c>
      <c r="C20" s="32">
        <v>1000</v>
      </c>
      <c r="D20" s="32">
        <v>200</v>
      </c>
      <c r="E20" s="33">
        <f t="shared" si="0"/>
        <v>1000</v>
      </c>
      <c r="F20" s="33">
        <f t="shared" si="0"/>
        <v>1000</v>
      </c>
      <c r="G20" s="38">
        <f t="shared" si="1"/>
        <v>1</v>
      </c>
      <c r="H20" s="32">
        <v>0</v>
      </c>
      <c r="I20" s="34">
        <f t="shared" si="2"/>
        <v>1000</v>
      </c>
      <c r="J20" s="34">
        <f t="shared" si="3"/>
        <v>1000</v>
      </c>
      <c r="K20" s="32" t="s">
        <v>82</v>
      </c>
      <c r="L20" s="34" t="str">
        <f t="shared" si="4"/>
        <v>PVC curb - 20/00 EP Skylux - 1000x1000</v>
      </c>
      <c r="M20" s="1" t="s">
        <v>115</v>
      </c>
      <c r="N20" s="32"/>
      <c r="O20" s="1" t="s">
        <v>120</v>
      </c>
      <c r="P20" s="37">
        <v>0.61</v>
      </c>
      <c r="Q20" s="68"/>
      <c r="R20" s="35" t="s">
        <v>79</v>
      </c>
      <c r="S20" s="31" t="s">
        <v>89</v>
      </c>
    </row>
    <row r="21" spans="1:19" x14ac:dyDescent="0.25">
      <c r="A21" t="s">
        <v>81</v>
      </c>
      <c r="B21" s="1">
        <v>1050</v>
      </c>
      <c r="C21" s="1">
        <v>1050</v>
      </c>
      <c r="D21" s="6">
        <v>200</v>
      </c>
      <c r="E21" s="15">
        <f t="shared" si="0"/>
        <v>1050</v>
      </c>
      <c r="F21" s="15">
        <f t="shared" si="0"/>
        <v>1050</v>
      </c>
      <c r="G21" s="19">
        <f t="shared" si="1"/>
        <v>1.1025</v>
      </c>
      <c r="H21" s="6">
        <v>0</v>
      </c>
      <c r="I21" s="14">
        <f t="shared" si="2"/>
        <v>1050</v>
      </c>
      <c r="J21" s="14">
        <f t="shared" si="3"/>
        <v>1050</v>
      </c>
      <c r="K21" s="1" t="s">
        <v>82</v>
      </c>
      <c r="L21" s="14" t="str">
        <f t="shared" si="4"/>
        <v>PVC curb - 20/00 EP Skylux - 1050x1050</v>
      </c>
      <c r="M21" s="1" t="s">
        <v>115</v>
      </c>
      <c r="O21" s="1" t="s">
        <v>120</v>
      </c>
      <c r="P21" s="37">
        <v>0.61</v>
      </c>
      <c r="R21" s="23" t="s">
        <v>79</v>
      </c>
    </row>
    <row r="22" spans="1:19" x14ac:dyDescent="0.25">
      <c r="A22" t="s">
        <v>81</v>
      </c>
      <c r="B22" s="1">
        <v>1100</v>
      </c>
      <c r="C22" s="1">
        <v>1100</v>
      </c>
      <c r="D22" s="6">
        <v>200</v>
      </c>
      <c r="E22" s="15">
        <f t="shared" si="0"/>
        <v>1100</v>
      </c>
      <c r="F22" s="15">
        <f t="shared" si="0"/>
        <v>1100</v>
      </c>
      <c r="G22" s="19">
        <f t="shared" si="1"/>
        <v>1.2100000000000002</v>
      </c>
      <c r="H22" s="6">
        <v>0</v>
      </c>
      <c r="I22" s="14">
        <f t="shared" si="2"/>
        <v>1100</v>
      </c>
      <c r="J22" s="14">
        <f t="shared" si="3"/>
        <v>1100</v>
      </c>
      <c r="K22" s="1" t="s">
        <v>82</v>
      </c>
      <c r="L22" s="14" t="str">
        <f t="shared" si="4"/>
        <v>PVC curb - 20/00 EP Skylux - 1100x1100</v>
      </c>
      <c r="M22" s="1" t="s">
        <v>115</v>
      </c>
      <c r="O22" s="1" t="s">
        <v>120</v>
      </c>
      <c r="P22" s="37">
        <v>0.61</v>
      </c>
      <c r="R22" s="23" t="s">
        <v>79</v>
      </c>
    </row>
    <row r="23" spans="1:19" x14ac:dyDescent="0.25">
      <c r="A23" t="s">
        <v>81</v>
      </c>
      <c r="B23" s="1">
        <v>1200</v>
      </c>
      <c r="C23" s="1">
        <v>1200</v>
      </c>
      <c r="D23" s="6">
        <v>200</v>
      </c>
      <c r="E23" s="15">
        <f t="shared" si="0"/>
        <v>1200</v>
      </c>
      <c r="F23" s="15">
        <f t="shared" si="0"/>
        <v>1200</v>
      </c>
      <c r="G23" s="19">
        <f t="shared" si="1"/>
        <v>1.44</v>
      </c>
      <c r="H23" s="6">
        <v>0</v>
      </c>
      <c r="I23" s="14">
        <f t="shared" si="2"/>
        <v>1200</v>
      </c>
      <c r="J23" s="14">
        <f t="shared" si="3"/>
        <v>1200</v>
      </c>
      <c r="K23" s="1" t="s">
        <v>82</v>
      </c>
      <c r="L23" s="14" t="str">
        <f t="shared" si="4"/>
        <v>PVC curb - 20/00 EP Skylux - 1200x1200</v>
      </c>
      <c r="M23" s="1" t="s">
        <v>115</v>
      </c>
      <c r="O23" s="1" t="s">
        <v>120</v>
      </c>
      <c r="P23" s="37">
        <v>0.61</v>
      </c>
      <c r="R23" s="23" t="s">
        <v>79</v>
      </c>
    </row>
    <row r="24" spans="1:19" x14ac:dyDescent="0.25">
      <c r="A24" t="s">
        <v>81</v>
      </c>
      <c r="B24" s="1">
        <v>1300</v>
      </c>
      <c r="C24" s="1">
        <v>1300</v>
      </c>
      <c r="D24" s="6">
        <v>200</v>
      </c>
      <c r="E24" s="15">
        <f t="shared" si="0"/>
        <v>1300</v>
      </c>
      <c r="F24" s="15">
        <f t="shared" si="0"/>
        <v>1300</v>
      </c>
      <c r="G24" s="19">
        <f t="shared" si="1"/>
        <v>1.6900000000000002</v>
      </c>
      <c r="H24" s="6">
        <v>0</v>
      </c>
      <c r="I24" s="14">
        <f t="shared" si="2"/>
        <v>1300</v>
      </c>
      <c r="J24" s="14">
        <f t="shared" si="3"/>
        <v>1300</v>
      </c>
      <c r="K24" s="1" t="s">
        <v>82</v>
      </c>
      <c r="L24" s="14" t="str">
        <f t="shared" si="4"/>
        <v>PVC curb - 20/00 EP Skylux - 1300x1300</v>
      </c>
      <c r="M24" s="1" t="s">
        <v>115</v>
      </c>
      <c r="O24" s="1" t="s">
        <v>120</v>
      </c>
      <c r="P24" s="37">
        <v>0.61</v>
      </c>
      <c r="R24" s="23" t="s">
        <v>79</v>
      </c>
    </row>
    <row r="25" spans="1:19" x14ac:dyDescent="0.25">
      <c r="A25" t="s">
        <v>81</v>
      </c>
      <c r="B25" s="1">
        <v>1400</v>
      </c>
      <c r="C25" s="1">
        <v>1400</v>
      </c>
      <c r="D25" s="6">
        <v>200</v>
      </c>
      <c r="E25" s="15">
        <f t="shared" si="0"/>
        <v>1400</v>
      </c>
      <c r="F25" s="15">
        <f t="shared" si="0"/>
        <v>1400</v>
      </c>
      <c r="G25" s="19">
        <f t="shared" si="1"/>
        <v>1.9599999999999997</v>
      </c>
      <c r="H25" s="6">
        <v>0</v>
      </c>
      <c r="I25" s="14">
        <f t="shared" si="2"/>
        <v>1400</v>
      </c>
      <c r="J25" s="14">
        <f t="shared" si="3"/>
        <v>1400</v>
      </c>
      <c r="K25" s="1" t="s">
        <v>82</v>
      </c>
      <c r="L25" s="14" t="str">
        <f t="shared" si="4"/>
        <v>PVC curb - 20/00 EP Skylux - 1400x1400</v>
      </c>
      <c r="M25" s="1" t="s">
        <v>115</v>
      </c>
      <c r="O25" s="1" t="s">
        <v>120</v>
      </c>
      <c r="P25" s="37">
        <v>0.61</v>
      </c>
      <c r="R25" s="23" t="s">
        <v>79</v>
      </c>
    </row>
    <row r="26" spans="1:19" x14ac:dyDescent="0.25">
      <c r="A26" t="s">
        <v>81</v>
      </c>
      <c r="B26" s="1">
        <v>1500</v>
      </c>
      <c r="C26" s="1">
        <v>1500</v>
      </c>
      <c r="D26" s="6">
        <v>200</v>
      </c>
      <c r="E26" s="15">
        <f t="shared" si="0"/>
        <v>1500</v>
      </c>
      <c r="F26" s="15">
        <f t="shared" si="0"/>
        <v>1500</v>
      </c>
      <c r="G26" s="19">
        <f t="shared" si="1"/>
        <v>2.25</v>
      </c>
      <c r="H26" s="6">
        <v>0</v>
      </c>
      <c r="I26" s="14">
        <f t="shared" si="2"/>
        <v>1500</v>
      </c>
      <c r="J26" s="14">
        <f t="shared" si="3"/>
        <v>1500</v>
      </c>
      <c r="K26" s="1" t="s">
        <v>82</v>
      </c>
      <c r="L26" s="14" t="str">
        <f t="shared" si="4"/>
        <v>PVC curb - 20/00 EP Skylux - 1500x1500</v>
      </c>
      <c r="M26" s="1" t="s">
        <v>115</v>
      </c>
      <c r="O26" s="1" t="s">
        <v>120</v>
      </c>
      <c r="P26" s="37">
        <v>0.61</v>
      </c>
      <c r="R26" s="23" t="s">
        <v>79</v>
      </c>
    </row>
    <row r="27" spans="1:19" x14ac:dyDescent="0.25">
      <c r="A27" t="s">
        <v>81</v>
      </c>
      <c r="B27" s="1">
        <v>1550</v>
      </c>
      <c r="C27" s="1">
        <v>1550</v>
      </c>
      <c r="D27" s="6">
        <v>200</v>
      </c>
      <c r="E27" s="15">
        <f t="shared" ref="E27:F31" si="5">B27</f>
        <v>1550</v>
      </c>
      <c r="F27" s="15">
        <f t="shared" si="5"/>
        <v>1550</v>
      </c>
      <c r="G27" s="19">
        <f t="shared" si="1"/>
        <v>2.4025000000000003</v>
      </c>
      <c r="H27" s="6">
        <v>0</v>
      </c>
      <c r="I27" s="14">
        <f t="shared" si="2"/>
        <v>1550</v>
      </c>
      <c r="J27" s="14">
        <f t="shared" si="3"/>
        <v>1550</v>
      </c>
      <c r="K27" s="1" t="s">
        <v>82</v>
      </c>
      <c r="L27" s="14" t="str">
        <f t="shared" si="4"/>
        <v>PVC curb - 20/00 EP Skylux - 1550x1550</v>
      </c>
      <c r="M27" s="1" t="s">
        <v>115</v>
      </c>
      <c r="O27" s="1" t="s">
        <v>120</v>
      </c>
      <c r="P27" s="37">
        <v>0.61</v>
      </c>
      <c r="R27" s="23" t="s">
        <v>79</v>
      </c>
    </row>
    <row r="28" spans="1:19" x14ac:dyDescent="0.25">
      <c r="A28" t="s">
        <v>81</v>
      </c>
      <c r="B28" s="1">
        <v>1600</v>
      </c>
      <c r="C28" s="1">
        <v>1600</v>
      </c>
      <c r="D28" s="6">
        <v>200</v>
      </c>
      <c r="E28" s="15">
        <f t="shared" si="5"/>
        <v>1600</v>
      </c>
      <c r="F28" s="15">
        <f t="shared" si="5"/>
        <v>1600</v>
      </c>
      <c r="G28" s="19">
        <f t="shared" si="1"/>
        <v>2.5600000000000005</v>
      </c>
      <c r="H28" s="6">
        <v>0</v>
      </c>
      <c r="I28" s="14">
        <f t="shared" si="2"/>
        <v>1600</v>
      </c>
      <c r="J28" s="14">
        <f t="shared" si="3"/>
        <v>1600</v>
      </c>
      <c r="K28" s="1" t="s">
        <v>82</v>
      </c>
      <c r="L28" s="14" t="str">
        <f t="shared" si="4"/>
        <v>PVC curb - 20/00 EP Skylux - 1600x1600</v>
      </c>
      <c r="M28" s="1" t="s">
        <v>115</v>
      </c>
      <c r="O28" s="1" t="s">
        <v>120</v>
      </c>
      <c r="P28" s="37">
        <v>0.61</v>
      </c>
      <c r="R28" s="23" t="s">
        <v>79</v>
      </c>
    </row>
    <row r="29" spans="1:19" x14ac:dyDescent="0.25">
      <c r="A29" t="s">
        <v>81</v>
      </c>
      <c r="B29" s="1">
        <v>1700</v>
      </c>
      <c r="C29" s="1">
        <v>1700</v>
      </c>
      <c r="D29" s="6">
        <v>200</v>
      </c>
      <c r="E29" s="15">
        <f t="shared" si="5"/>
        <v>1700</v>
      </c>
      <c r="F29" s="15">
        <f t="shared" si="5"/>
        <v>1700</v>
      </c>
      <c r="G29" s="19">
        <f t="shared" si="1"/>
        <v>2.8899999999999997</v>
      </c>
      <c r="H29" s="6">
        <v>0</v>
      </c>
      <c r="I29" s="14">
        <f t="shared" si="2"/>
        <v>1700</v>
      </c>
      <c r="J29" s="14">
        <f t="shared" si="3"/>
        <v>1700</v>
      </c>
      <c r="K29" s="1" t="s">
        <v>82</v>
      </c>
      <c r="L29" s="14" t="str">
        <f t="shared" si="4"/>
        <v>PVC curb - 20/00 EP Skylux - 1700x1700</v>
      </c>
      <c r="M29" s="1" t="s">
        <v>115</v>
      </c>
      <c r="O29" s="1" t="s">
        <v>120</v>
      </c>
      <c r="P29" s="37">
        <v>0.61</v>
      </c>
      <c r="R29" s="23" t="s">
        <v>79</v>
      </c>
    </row>
    <row r="30" spans="1:19" x14ac:dyDescent="0.25">
      <c r="A30" t="s">
        <v>81</v>
      </c>
      <c r="B30" s="1">
        <v>1800</v>
      </c>
      <c r="C30" s="1">
        <v>1800</v>
      </c>
      <c r="D30" s="6">
        <v>200</v>
      </c>
      <c r="E30" s="15">
        <f t="shared" si="5"/>
        <v>1800</v>
      </c>
      <c r="F30" s="15">
        <f t="shared" si="5"/>
        <v>1800</v>
      </c>
      <c r="G30" s="19">
        <f t="shared" si="1"/>
        <v>3.24</v>
      </c>
      <c r="H30" s="6">
        <v>0</v>
      </c>
      <c r="I30" s="14">
        <f t="shared" si="2"/>
        <v>1800</v>
      </c>
      <c r="J30" s="14">
        <f t="shared" si="3"/>
        <v>1800</v>
      </c>
      <c r="K30" s="1" t="s">
        <v>82</v>
      </c>
      <c r="L30" s="14" t="str">
        <f t="shared" si="4"/>
        <v>PVC curb - 20/00 EP Skylux - 1800x1800</v>
      </c>
      <c r="M30" s="1" t="s">
        <v>115</v>
      </c>
      <c r="O30" s="1" t="s">
        <v>120</v>
      </c>
      <c r="P30" s="37">
        <v>0.61</v>
      </c>
      <c r="R30" s="23" t="s">
        <v>79</v>
      </c>
    </row>
    <row r="31" spans="1:19" x14ac:dyDescent="0.25">
      <c r="A31" t="s">
        <v>81</v>
      </c>
      <c r="B31" s="1">
        <v>2000</v>
      </c>
      <c r="C31" s="1">
        <v>2000</v>
      </c>
      <c r="D31" s="6">
        <v>200</v>
      </c>
      <c r="E31" s="15">
        <f t="shared" si="5"/>
        <v>2000</v>
      </c>
      <c r="F31" s="15">
        <f t="shared" si="5"/>
        <v>2000</v>
      </c>
      <c r="G31" s="19">
        <f t="shared" si="1"/>
        <v>4</v>
      </c>
      <c r="H31" s="6">
        <v>0</v>
      </c>
      <c r="I31" s="14">
        <f t="shared" si="2"/>
        <v>2000</v>
      </c>
      <c r="J31" s="14">
        <f t="shared" si="3"/>
        <v>2000</v>
      </c>
      <c r="K31" s="1" t="s">
        <v>82</v>
      </c>
      <c r="L31" s="14" t="str">
        <f t="shared" si="4"/>
        <v>PVC curb - 20/00 EP Skylux - 2000x2000</v>
      </c>
      <c r="M31" s="1" t="s">
        <v>115</v>
      </c>
      <c r="O31" s="1" t="s">
        <v>120</v>
      </c>
      <c r="P31" s="37">
        <v>0.61</v>
      </c>
      <c r="R31" s="23" t="s">
        <v>79</v>
      </c>
    </row>
    <row r="32" spans="1:19" x14ac:dyDescent="0.25">
      <c r="D32" s="6"/>
      <c r="E32" s="15"/>
      <c r="F32" s="15"/>
      <c r="G32" s="15"/>
      <c r="H32" s="6"/>
    </row>
    <row r="33" spans="1:18" s="82" customFormat="1" x14ac:dyDescent="0.25">
      <c r="A33" s="82" t="s">
        <v>81</v>
      </c>
      <c r="B33" s="65">
        <v>300</v>
      </c>
      <c r="C33" s="65">
        <v>800</v>
      </c>
      <c r="D33" s="83">
        <v>200</v>
      </c>
      <c r="E33" s="84">
        <f t="shared" ref="E33:F117" si="6">B33</f>
        <v>300</v>
      </c>
      <c r="F33" s="84">
        <f t="shared" si="6"/>
        <v>800</v>
      </c>
      <c r="G33" s="85">
        <f t="shared" si="1"/>
        <v>0.24</v>
      </c>
      <c r="H33" s="83">
        <v>0</v>
      </c>
      <c r="I33" s="86">
        <f t="shared" ref="I33:I96" si="7">E33+H33</f>
        <v>300</v>
      </c>
      <c r="J33" s="86">
        <f t="shared" ref="J33:J96" si="8">F33+H33</f>
        <v>800</v>
      </c>
      <c r="K33" s="65" t="s">
        <v>82</v>
      </c>
      <c r="L33" s="86" t="str">
        <f t="shared" ref="L33:L96" si="9">K33&amp;" - "&amp;M33&amp;" "&amp;E33&amp;"x"&amp;C33</f>
        <v>PVC curb - 20/00 EP Skylux 300x800</v>
      </c>
      <c r="M33" s="65" t="s">
        <v>115</v>
      </c>
      <c r="N33" s="64" t="s">
        <v>69</v>
      </c>
      <c r="O33" s="65" t="s">
        <v>120</v>
      </c>
      <c r="P33" s="87">
        <v>0.61</v>
      </c>
      <c r="Q33" s="64" t="s">
        <v>76</v>
      </c>
      <c r="R33" s="88" t="s">
        <v>79</v>
      </c>
    </row>
    <row r="34" spans="1:18" s="82" customFormat="1" x14ac:dyDescent="0.25">
      <c r="A34" s="82" t="s">
        <v>81</v>
      </c>
      <c r="B34" s="65">
        <v>300</v>
      </c>
      <c r="C34" s="65">
        <v>900</v>
      </c>
      <c r="D34" s="83">
        <v>200</v>
      </c>
      <c r="E34" s="84">
        <f t="shared" si="6"/>
        <v>300</v>
      </c>
      <c r="F34" s="84">
        <f t="shared" si="6"/>
        <v>900</v>
      </c>
      <c r="G34" s="85">
        <f t="shared" si="1"/>
        <v>0.27</v>
      </c>
      <c r="H34" s="83">
        <v>0</v>
      </c>
      <c r="I34" s="86">
        <f t="shared" si="7"/>
        <v>300</v>
      </c>
      <c r="J34" s="86">
        <f t="shared" si="8"/>
        <v>900</v>
      </c>
      <c r="K34" s="65" t="s">
        <v>82</v>
      </c>
      <c r="L34" s="86" t="str">
        <f t="shared" si="9"/>
        <v>PVC curb - 20/00 EP Skylux 300x900</v>
      </c>
      <c r="M34" s="65" t="s">
        <v>115</v>
      </c>
      <c r="N34" s="64" t="s">
        <v>69</v>
      </c>
      <c r="O34" s="65" t="s">
        <v>120</v>
      </c>
      <c r="P34" s="87">
        <v>0.61</v>
      </c>
      <c r="Q34" s="64" t="s">
        <v>76</v>
      </c>
      <c r="R34" s="88" t="s">
        <v>79</v>
      </c>
    </row>
    <row r="35" spans="1:18" s="82" customFormat="1" x14ac:dyDescent="0.25">
      <c r="A35" s="82" t="s">
        <v>81</v>
      </c>
      <c r="B35" s="65">
        <v>300</v>
      </c>
      <c r="C35" s="65">
        <v>1300</v>
      </c>
      <c r="D35" s="83">
        <v>200</v>
      </c>
      <c r="E35" s="84">
        <f t="shared" si="6"/>
        <v>300</v>
      </c>
      <c r="F35" s="84">
        <f t="shared" si="6"/>
        <v>1300</v>
      </c>
      <c r="G35" s="85">
        <f t="shared" si="1"/>
        <v>0.39</v>
      </c>
      <c r="H35" s="83">
        <v>0</v>
      </c>
      <c r="I35" s="86">
        <f t="shared" si="7"/>
        <v>300</v>
      </c>
      <c r="J35" s="86">
        <f t="shared" si="8"/>
        <v>1300</v>
      </c>
      <c r="K35" s="65" t="s">
        <v>82</v>
      </c>
      <c r="L35" s="86" t="str">
        <f t="shared" si="9"/>
        <v>PVC curb - 20/00 EP Skylux 300x1300</v>
      </c>
      <c r="M35" s="65" t="s">
        <v>115</v>
      </c>
      <c r="N35" s="64" t="s">
        <v>69</v>
      </c>
      <c r="O35" s="65" t="s">
        <v>120</v>
      </c>
      <c r="P35" s="87">
        <v>0.61</v>
      </c>
      <c r="Q35" s="64" t="s">
        <v>76</v>
      </c>
      <c r="R35" s="88" t="s">
        <v>79</v>
      </c>
    </row>
    <row r="36" spans="1:18" s="82" customFormat="1" x14ac:dyDescent="0.25">
      <c r="A36" s="82" t="s">
        <v>81</v>
      </c>
      <c r="B36" s="65">
        <v>400</v>
      </c>
      <c r="C36" s="65">
        <v>700</v>
      </c>
      <c r="D36" s="83">
        <v>200</v>
      </c>
      <c r="E36" s="84">
        <f t="shared" si="6"/>
        <v>400</v>
      </c>
      <c r="F36" s="84">
        <f t="shared" si="6"/>
        <v>700</v>
      </c>
      <c r="G36" s="85">
        <f t="shared" si="1"/>
        <v>0.27999999999999997</v>
      </c>
      <c r="H36" s="83">
        <v>0</v>
      </c>
      <c r="I36" s="86">
        <f t="shared" si="7"/>
        <v>400</v>
      </c>
      <c r="J36" s="86">
        <f t="shared" si="8"/>
        <v>700</v>
      </c>
      <c r="K36" s="65" t="s">
        <v>82</v>
      </c>
      <c r="L36" s="86" t="str">
        <f t="shared" si="9"/>
        <v>PVC curb - 20/00 EP Skylux 400x700</v>
      </c>
      <c r="M36" s="65" t="s">
        <v>115</v>
      </c>
      <c r="N36" s="64"/>
      <c r="O36" s="65" t="s">
        <v>120</v>
      </c>
      <c r="P36" s="87">
        <v>0.61</v>
      </c>
      <c r="Q36" s="64"/>
      <c r="R36" s="88" t="s">
        <v>79</v>
      </c>
    </row>
    <row r="37" spans="1:18" s="82" customFormat="1" x14ac:dyDescent="0.25">
      <c r="A37" s="82" t="s">
        <v>81</v>
      </c>
      <c r="B37" s="65">
        <v>400</v>
      </c>
      <c r="C37" s="65">
        <v>1000</v>
      </c>
      <c r="D37" s="83">
        <v>200</v>
      </c>
      <c r="E37" s="84">
        <f t="shared" si="6"/>
        <v>400</v>
      </c>
      <c r="F37" s="84">
        <f t="shared" si="6"/>
        <v>1000</v>
      </c>
      <c r="G37" s="85">
        <f t="shared" si="1"/>
        <v>0.4</v>
      </c>
      <c r="H37" s="83">
        <v>0</v>
      </c>
      <c r="I37" s="86">
        <f t="shared" si="7"/>
        <v>400</v>
      </c>
      <c r="J37" s="86">
        <f t="shared" si="8"/>
        <v>1000</v>
      </c>
      <c r="K37" s="65" t="s">
        <v>82</v>
      </c>
      <c r="L37" s="86" t="str">
        <f t="shared" si="9"/>
        <v>PVC curb - 20/00 EP Skylux 400x1000</v>
      </c>
      <c r="M37" s="65" t="s">
        <v>115</v>
      </c>
      <c r="N37" s="64"/>
      <c r="O37" s="65" t="s">
        <v>120</v>
      </c>
      <c r="P37" s="87">
        <v>0.61</v>
      </c>
      <c r="Q37" s="64"/>
      <c r="R37" s="88" t="s">
        <v>79</v>
      </c>
    </row>
    <row r="38" spans="1:18" s="82" customFormat="1" x14ac:dyDescent="0.25">
      <c r="A38" s="82" t="s">
        <v>81</v>
      </c>
      <c r="B38" s="65">
        <v>400</v>
      </c>
      <c r="C38" s="65">
        <v>1300</v>
      </c>
      <c r="D38" s="83">
        <v>200</v>
      </c>
      <c r="E38" s="84">
        <f t="shared" si="6"/>
        <v>400</v>
      </c>
      <c r="F38" s="84">
        <f t="shared" si="6"/>
        <v>1300</v>
      </c>
      <c r="G38" s="85">
        <f t="shared" si="1"/>
        <v>0.52</v>
      </c>
      <c r="H38" s="83">
        <v>0</v>
      </c>
      <c r="I38" s="86">
        <f t="shared" si="7"/>
        <v>400</v>
      </c>
      <c r="J38" s="86">
        <f t="shared" si="8"/>
        <v>1300</v>
      </c>
      <c r="K38" s="65" t="s">
        <v>82</v>
      </c>
      <c r="L38" s="86" t="str">
        <f t="shared" si="9"/>
        <v>PVC curb - 20/00 EP Skylux 400x1300</v>
      </c>
      <c r="M38" s="65" t="s">
        <v>115</v>
      </c>
      <c r="N38" s="64"/>
      <c r="O38" s="65" t="s">
        <v>120</v>
      </c>
      <c r="P38" s="87">
        <v>0.61</v>
      </c>
      <c r="Q38" s="64"/>
      <c r="R38" s="88" t="s">
        <v>79</v>
      </c>
    </row>
    <row r="39" spans="1:18" s="82" customFormat="1" x14ac:dyDescent="0.25">
      <c r="A39" s="82" t="s">
        <v>81</v>
      </c>
      <c r="B39" s="65">
        <v>400</v>
      </c>
      <c r="C39" s="65">
        <v>1600</v>
      </c>
      <c r="D39" s="83">
        <v>200</v>
      </c>
      <c r="E39" s="84">
        <f t="shared" si="6"/>
        <v>400</v>
      </c>
      <c r="F39" s="84">
        <f t="shared" si="6"/>
        <v>1600</v>
      </c>
      <c r="G39" s="85">
        <f t="shared" si="1"/>
        <v>0.64000000000000012</v>
      </c>
      <c r="H39" s="83">
        <v>0</v>
      </c>
      <c r="I39" s="86">
        <f t="shared" si="7"/>
        <v>400</v>
      </c>
      <c r="J39" s="86">
        <f t="shared" si="8"/>
        <v>1600</v>
      </c>
      <c r="K39" s="65" t="s">
        <v>82</v>
      </c>
      <c r="L39" s="86" t="str">
        <f t="shared" si="9"/>
        <v>PVC curb - 20/00 EP Skylux 400x1600</v>
      </c>
      <c r="M39" s="65" t="s">
        <v>115</v>
      </c>
      <c r="N39" s="64"/>
      <c r="O39" s="65" t="s">
        <v>120</v>
      </c>
      <c r="P39" s="87">
        <v>0.61</v>
      </c>
      <c r="Q39" s="64"/>
      <c r="R39" s="88" t="s">
        <v>79</v>
      </c>
    </row>
    <row r="40" spans="1:18" s="82" customFormat="1" x14ac:dyDescent="0.25">
      <c r="A40" s="82" t="s">
        <v>81</v>
      </c>
      <c r="B40" s="65">
        <v>400</v>
      </c>
      <c r="C40" s="65">
        <v>1900</v>
      </c>
      <c r="D40" s="83">
        <v>200</v>
      </c>
      <c r="E40" s="84">
        <f t="shared" si="6"/>
        <v>400</v>
      </c>
      <c r="F40" s="84">
        <f t="shared" si="6"/>
        <v>1900</v>
      </c>
      <c r="G40" s="85">
        <f t="shared" si="1"/>
        <v>0.76</v>
      </c>
      <c r="H40" s="83">
        <v>0</v>
      </c>
      <c r="I40" s="86">
        <f t="shared" si="7"/>
        <v>400</v>
      </c>
      <c r="J40" s="86">
        <f t="shared" si="8"/>
        <v>1900</v>
      </c>
      <c r="K40" s="65" t="s">
        <v>82</v>
      </c>
      <c r="L40" s="86" t="str">
        <f t="shared" si="9"/>
        <v>PVC curb - 20/00 EP Skylux 400x1900</v>
      </c>
      <c r="M40" s="65" t="s">
        <v>115</v>
      </c>
      <c r="N40" s="64"/>
      <c r="O40" s="65" t="s">
        <v>120</v>
      </c>
      <c r="P40" s="87">
        <v>0.61</v>
      </c>
      <c r="Q40" s="64"/>
      <c r="R40" s="88" t="s">
        <v>79</v>
      </c>
    </row>
    <row r="41" spans="1:18" s="82" customFormat="1" x14ac:dyDescent="0.25">
      <c r="A41" s="82" t="s">
        <v>81</v>
      </c>
      <c r="B41" s="65">
        <v>400</v>
      </c>
      <c r="C41" s="65">
        <v>2200</v>
      </c>
      <c r="D41" s="83">
        <v>200</v>
      </c>
      <c r="E41" s="84">
        <f t="shared" si="6"/>
        <v>400</v>
      </c>
      <c r="F41" s="84">
        <f t="shared" si="6"/>
        <v>2200</v>
      </c>
      <c r="G41" s="85">
        <f t="shared" si="1"/>
        <v>0.88000000000000012</v>
      </c>
      <c r="H41" s="83">
        <v>0</v>
      </c>
      <c r="I41" s="86">
        <f t="shared" si="7"/>
        <v>400</v>
      </c>
      <c r="J41" s="86">
        <f t="shared" si="8"/>
        <v>2200</v>
      </c>
      <c r="K41" s="65" t="s">
        <v>82</v>
      </c>
      <c r="L41" s="86" t="str">
        <f t="shared" si="9"/>
        <v>PVC curb - 20/00 EP Skylux 400x2200</v>
      </c>
      <c r="M41" s="65" t="s">
        <v>115</v>
      </c>
      <c r="N41" s="64"/>
      <c r="O41" s="65" t="s">
        <v>120</v>
      </c>
      <c r="P41" s="87">
        <v>0.61</v>
      </c>
      <c r="Q41" s="64"/>
      <c r="R41" s="88" t="s">
        <v>79</v>
      </c>
    </row>
    <row r="42" spans="1:18" s="82" customFormat="1" x14ac:dyDescent="0.25">
      <c r="A42" s="82" t="s">
        <v>81</v>
      </c>
      <c r="B42" s="65">
        <v>400</v>
      </c>
      <c r="C42" s="65">
        <v>2800</v>
      </c>
      <c r="D42" s="83">
        <v>200</v>
      </c>
      <c r="E42" s="84">
        <f t="shared" si="6"/>
        <v>400</v>
      </c>
      <c r="F42" s="84">
        <f t="shared" si="6"/>
        <v>2800</v>
      </c>
      <c r="G42" s="85">
        <f t="shared" si="1"/>
        <v>1.1199999999999999</v>
      </c>
      <c r="H42" s="83">
        <v>0</v>
      </c>
      <c r="I42" s="86">
        <f t="shared" si="7"/>
        <v>400</v>
      </c>
      <c r="J42" s="86">
        <f t="shared" si="8"/>
        <v>2800</v>
      </c>
      <c r="K42" s="65" t="s">
        <v>82</v>
      </c>
      <c r="L42" s="86" t="str">
        <f t="shared" si="9"/>
        <v>PVC curb - 20/00 EP Skylux 400x2800</v>
      </c>
      <c r="M42" s="65" t="s">
        <v>115</v>
      </c>
      <c r="N42" s="64"/>
      <c r="O42" s="65" t="s">
        <v>120</v>
      </c>
      <c r="P42" s="87">
        <v>0.61</v>
      </c>
      <c r="Q42" s="64"/>
      <c r="R42" s="88" t="s">
        <v>79</v>
      </c>
    </row>
    <row r="43" spans="1:18" s="82" customFormat="1" x14ac:dyDescent="0.25">
      <c r="A43" s="82" t="s">
        <v>81</v>
      </c>
      <c r="B43" s="65">
        <v>450</v>
      </c>
      <c r="C43" s="65">
        <v>750</v>
      </c>
      <c r="D43" s="83">
        <v>200</v>
      </c>
      <c r="E43" s="84">
        <f t="shared" si="6"/>
        <v>450</v>
      </c>
      <c r="F43" s="84">
        <f t="shared" si="6"/>
        <v>750</v>
      </c>
      <c r="G43" s="85">
        <f t="shared" si="1"/>
        <v>0.33750000000000002</v>
      </c>
      <c r="H43" s="83">
        <v>0</v>
      </c>
      <c r="I43" s="86">
        <f t="shared" si="7"/>
        <v>450</v>
      </c>
      <c r="J43" s="86">
        <f t="shared" si="8"/>
        <v>750</v>
      </c>
      <c r="K43" s="65" t="s">
        <v>82</v>
      </c>
      <c r="L43" s="86" t="str">
        <f t="shared" si="9"/>
        <v>PVC curb - 20/00 EP Skylux 450x750</v>
      </c>
      <c r="M43" s="65" t="s">
        <v>115</v>
      </c>
      <c r="N43" s="64"/>
      <c r="O43" s="65" t="s">
        <v>120</v>
      </c>
      <c r="P43" s="87">
        <v>0.61</v>
      </c>
      <c r="Q43" s="64"/>
      <c r="R43" s="88" t="s">
        <v>79</v>
      </c>
    </row>
    <row r="44" spans="1:18" s="82" customFormat="1" x14ac:dyDescent="0.25">
      <c r="A44" s="82" t="s">
        <v>81</v>
      </c>
      <c r="B44" s="65">
        <v>450</v>
      </c>
      <c r="C44" s="65">
        <v>1050</v>
      </c>
      <c r="D44" s="83">
        <v>200</v>
      </c>
      <c r="E44" s="84">
        <f t="shared" si="6"/>
        <v>450</v>
      </c>
      <c r="F44" s="84">
        <f t="shared" si="6"/>
        <v>1050</v>
      </c>
      <c r="G44" s="85">
        <f t="shared" si="1"/>
        <v>0.47250000000000003</v>
      </c>
      <c r="H44" s="83">
        <v>0</v>
      </c>
      <c r="I44" s="86">
        <f t="shared" si="7"/>
        <v>450</v>
      </c>
      <c r="J44" s="86">
        <f t="shared" si="8"/>
        <v>1050</v>
      </c>
      <c r="K44" s="65" t="s">
        <v>82</v>
      </c>
      <c r="L44" s="86" t="str">
        <f t="shared" si="9"/>
        <v>PVC curb - 20/00 EP Skylux 450x1050</v>
      </c>
      <c r="M44" s="65" t="s">
        <v>115</v>
      </c>
      <c r="N44" s="64"/>
      <c r="O44" s="65" t="s">
        <v>120</v>
      </c>
      <c r="P44" s="87">
        <v>0.61</v>
      </c>
      <c r="Q44" s="64"/>
      <c r="R44" s="88" t="s">
        <v>79</v>
      </c>
    </row>
    <row r="45" spans="1:18" s="82" customFormat="1" x14ac:dyDescent="0.25">
      <c r="A45" s="82" t="s">
        <v>81</v>
      </c>
      <c r="B45" s="65">
        <v>500</v>
      </c>
      <c r="C45" s="65">
        <v>700</v>
      </c>
      <c r="D45" s="83">
        <v>200</v>
      </c>
      <c r="E45" s="84">
        <f t="shared" si="6"/>
        <v>500</v>
      </c>
      <c r="F45" s="84">
        <f t="shared" si="6"/>
        <v>700</v>
      </c>
      <c r="G45" s="85">
        <f t="shared" si="1"/>
        <v>0.35</v>
      </c>
      <c r="H45" s="83">
        <v>0</v>
      </c>
      <c r="I45" s="86">
        <f t="shared" si="7"/>
        <v>500</v>
      </c>
      <c r="J45" s="86">
        <f t="shared" si="8"/>
        <v>700</v>
      </c>
      <c r="K45" s="65" t="s">
        <v>82</v>
      </c>
      <c r="L45" s="86" t="str">
        <f t="shared" si="9"/>
        <v>PVC curb - 20/00 EP Skylux 500x700</v>
      </c>
      <c r="M45" s="65" t="s">
        <v>115</v>
      </c>
      <c r="N45" s="64"/>
      <c r="O45" s="65" t="s">
        <v>120</v>
      </c>
      <c r="P45" s="87">
        <v>0.61</v>
      </c>
      <c r="Q45" s="64"/>
      <c r="R45" s="88" t="s">
        <v>79</v>
      </c>
    </row>
    <row r="46" spans="1:18" s="82" customFormat="1" x14ac:dyDescent="0.25">
      <c r="A46" s="82" t="s">
        <v>81</v>
      </c>
      <c r="B46" s="65">
        <v>500</v>
      </c>
      <c r="C46" s="65">
        <v>800</v>
      </c>
      <c r="D46" s="83">
        <v>200</v>
      </c>
      <c r="E46" s="84">
        <f t="shared" si="6"/>
        <v>500</v>
      </c>
      <c r="F46" s="84">
        <f t="shared" si="6"/>
        <v>800</v>
      </c>
      <c r="G46" s="85">
        <f t="shared" si="1"/>
        <v>0.4</v>
      </c>
      <c r="H46" s="83">
        <v>0</v>
      </c>
      <c r="I46" s="86">
        <f t="shared" si="7"/>
        <v>500</v>
      </c>
      <c r="J46" s="86">
        <f t="shared" si="8"/>
        <v>800</v>
      </c>
      <c r="K46" s="65" t="s">
        <v>82</v>
      </c>
      <c r="L46" s="86" t="str">
        <f t="shared" si="9"/>
        <v>PVC curb - 20/00 EP Skylux 500x800</v>
      </c>
      <c r="M46" s="65" t="s">
        <v>115</v>
      </c>
      <c r="N46" s="64"/>
      <c r="O46" s="65" t="s">
        <v>120</v>
      </c>
      <c r="P46" s="87">
        <v>0.61</v>
      </c>
      <c r="Q46" s="64"/>
      <c r="R46" s="88" t="s">
        <v>79</v>
      </c>
    </row>
    <row r="47" spans="1:18" s="82" customFormat="1" x14ac:dyDescent="0.25">
      <c r="A47" s="82" t="s">
        <v>81</v>
      </c>
      <c r="B47" s="65">
        <v>500</v>
      </c>
      <c r="C47" s="65">
        <v>1000</v>
      </c>
      <c r="D47" s="83">
        <v>200</v>
      </c>
      <c r="E47" s="84">
        <f t="shared" si="6"/>
        <v>500</v>
      </c>
      <c r="F47" s="84">
        <f t="shared" si="6"/>
        <v>1000</v>
      </c>
      <c r="G47" s="85">
        <f t="shared" si="1"/>
        <v>0.5</v>
      </c>
      <c r="H47" s="83">
        <v>0</v>
      </c>
      <c r="I47" s="86">
        <f t="shared" si="7"/>
        <v>500</v>
      </c>
      <c r="J47" s="86">
        <f t="shared" si="8"/>
        <v>1000</v>
      </c>
      <c r="K47" s="65" t="s">
        <v>82</v>
      </c>
      <c r="L47" s="86" t="str">
        <f t="shared" si="9"/>
        <v>PVC curb - 20/00 EP Skylux 500x1000</v>
      </c>
      <c r="M47" s="65" t="s">
        <v>115</v>
      </c>
      <c r="N47" s="64"/>
      <c r="O47" s="65" t="s">
        <v>120</v>
      </c>
      <c r="P47" s="87">
        <v>0.61</v>
      </c>
      <c r="Q47" s="64"/>
      <c r="R47" s="88" t="s">
        <v>79</v>
      </c>
    </row>
    <row r="48" spans="1:18" s="82" customFormat="1" x14ac:dyDescent="0.25">
      <c r="A48" s="82" t="s">
        <v>81</v>
      </c>
      <c r="B48" s="65">
        <v>500</v>
      </c>
      <c r="C48" s="65">
        <v>1100</v>
      </c>
      <c r="D48" s="83">
        <v>200</v>
      </c>
      <c r="E48" s="84">
        <f t="shared" si="6"/>
        <v>500</v>
      </c>
      <c r="F48" s="84">
        <f t="shared" si="6"/>
        <v>1100</v>
      </c>
      <c r="G48" s="85">
        <f t="shared" si="1"/>
        <v>0.55000000000000004</v>
      </c>
      <c r="H48" s="83">
        <v>0</v>
      </c>
      <c r="I48" s="86">
        <f t="shared" si="7"/>
        <v>500</v>
      </c>
      <c r="J48" s="86">
        <f t="shared" si="8"/>
        <v>1100</v>
      </c>
      <c r="K48" s="65" t="s">
        <v>82</v>
      </c>
      <c r="L48" s="86" t="str">
        <f t="shared" si="9"/>
        <v>PVC curb - 20/00 EP Skylux 500x1100</v>
      </c>
      <c r="M48" s="65" t="s">
        <v>115</v>
      </c>
      <c r="N48" s="64"/>
      <c r="O48" s="65" t="s">
        <v>120</v>
      </c>
      <c r="P48" s="87">
        <v>0.61</v>
      </c>
      <c r="Q48" s="64"/>
      <c r="R48" s="88" t="s">
        <v>79</v>
      </c>
    </row>
    <row r="49" spans="1:18" s="82" customFormat="1" x14ac:dyDescent="0.25">
      <c r="A49" s="82" t="s">
        <v>81</v>
      </c>
      <c r="B49" s="65">
        <v>500</v>
      </c>
      <c r="C49" s="65">
        <v>1400</v>
      </c>
      <c r="D49" s="83">
        <v>200</v>
      </c>
      <c r="E49" s="84">
        <f t="shared" si="6"/>
        <v>500</v>
      </c>
      <c r="F49" s="84">
        <f t="shared" si="6"/>
        <v>1400</v>
      </c>
      <c r="G49" s="85">
        <f t="shared" si="1"/>
        <v>0.7</v>
      </c>
      <c r="H49" s="83">
        <v>0</v>
      </c>
      <c r="I49" s="86">
        <f t="shared" si="7"/>
        <v>500</v>
      </c>
      <c r="J49" s="86">
        <f t="shared" si="8"/>
        <v>1400</v>
      </c>
      <c r="K49" s="65" t="s">
        <v>82</v>
      </c>
      <c r="L49" s="86" t="str">
        <f t="shared" si="9"/>
        <v>PVC curb - 20/00 EP Skylux 500x1400</v>
      </c>
      <c r="M49" s="65" t="s">
        <v>115</v>
      </c>
      <c r="N49" s="64"/>
      <c r="O49" s="65" t="s">
        <v>120</v>
      </c>
      <c r="P49" s="87">
        <v>0.61</v>
      </c>
      <c r="Q49" s="64"/>
      <c r="R49" s="88" t="s">
        <v>79</v>
      </c>
    </row>
    <row r="50" spans="1:18" s="82" customFormat="1" x14ac:dyDescent="0.25">
      <c r="A50" s="82" t="s">
        <v>81</v>
      </c>
      <c r="B50" s="65">
        <v>500</v>
      </c>
      <c r="C50" s="65">
        <v>1700</v>
      </c>
      <c r="D50" s="83">
        <v>200</v>
      </c>
      <c r="E50" s="84">
        <f t="shared" si="6"/>
        <v>500</v>
      </c>
      <c r="F50" s="84">
        <f t="shared" si="6"/>
        <v>1700</v>
      </c>
      <c r="G50" s="85">
        <f t="shared" si="1"/>
        <v>0.85</v>
      </c>
      <c r="H50" s="83">
        <v>0</v>
      </c>
      <c r="I50" s="86">
        <f t="shared" si="7"/>
        <v>500</v>
      </c>
      <c r="J50" s="86">
        <f t="shared" si="8"/>
        <v>1700</v>
      </c>
      <c r="K50" s="65" t="s">
        <v>82</v>
      </c>
      <c r="L50" s="86" t="str">
        <f t="shared" si="9"/>
        <v>PVC curb - 20/00 EP Skylux 500x1700</v>
      </c>
      <c r="M50" s="65" t="s">
        <v>115</v>
      </c>
      <c r="N50" s="64"/>
      <c r="O50" s="65" t="s">
        <v>120</v>
      </c>
      <c r="P50" s="87">
        <v>0.61</v>
      </c>
      <c r="Q50" s="64"/>
      <c r="R50" s="88" t="s">
        <v>79</v>
      </c>
    </row>
    <row r="51" spans="1:18" s="82" customFormat="1" x14ac:dyDescent="0.25">
      <c r="A51" s="82" t="s">
        <v>81</v>
      </c>
      <c r="B51" s="65">
        <v>500</v>
      </c>
      <c r="C51" s="65">
        <v>2000</v>
      </c>
      <c r="D51" s="83">
        <v>200</v>
      </c>
      <c r="E51" s="84">
        <f t="shared" si="6"/>
        <v>500</v>
      </c>
      <c r="F51" s="84">
        <f t="shared" si="6"/>
        <v>2000</v>
      </c>
      <c r="G51" s="85">
        <f t="shared" si="1"/>
        <v>1</v>
      </c>
      <c r="H51" s="83">
        <v>0</v>
      </c>
      <c r="I51" s="86">
        <f t="shared" si="7"/>
        <v>500</v>
      </c>
      <c r="J51" s="86">
        <f t="shared" si="8"/>
        <v>2000</v>
      </c>
      <c r="K51" s="65" t="s">
        <v>82</v>
      </c>
      <c r="L51" s="86" t="str">
        <f t="shared" si="9"/>
        <v>PVC curb - 20/00 EP Skylux 500x2000</v>
      </c>
      <c r="M51" s="65" t="s">
        <v>115</v>
      </c>
      <c r="N51" s="64"/>
      <c r="O51" s="65" t="s">
        <v>120</v>
      </c>
      <c r="P51" s="87">
        <v>0.61</v>
      </c>
      <c r="Q51" s="64"/>
      <c r="R51" s="88" t="s">
        <v>79</v>
      </c>
    </row>
    <row r="52" spans="1:18" s="82" customFormat="1" x14ac:dyDescent="0.25">
      <c r="A52" s="82" t="s">
        <v>81</v>
      </c>
      <c r="B52" s="65">
        <v>500</v>
      </c>
      <c r="C52" s="65">
        <v>2300</v>
      </c>
      <c r="D52" s="83">
        <v>200</v>
      </c>
      <c r="E52" s="84">
        <f t="shared" si="6"/>
        <v>500</v>
      </c>
      <c r="F52" s="84">
        <f t="shared" si="6"/>
        <v>2300</v>
      </c>
      <c r="G52" s="85">
        <f t="shared" si="1"/>
        <v>1.1499999999999999</v>
      </c>
      <c r="H52" s="83">
        <v>0</v>
      </c>
      <c r="I52" s="86">
        <f t="shared" si="7"/>
        <v>500</v>
      </c>
      <c r="J52" s="86">
        <f t="shared" si="8"/>
        <v>2300</v>
      </c>
      <c r="K52" s="65" t="s">
        <v>82</v>
      </c>
      <c r="L52" s="86" t="str">
        <f t="shared" si="9"/>
        <v>PVC curb - 20/00 EP Skylux 500x2300</v>
      </c>
      <c r="M52" s="65" t="s">
        <v>115</v>
      </c>
      <c r="N52" s="64"/>
      <c r="O52" s="65" t="s">
        <v>120</v>
      </c>
      <c r="P52" s="87">
        <v>0.61</v>
      </c>
      <c r="Q52" s="64"/>
      <c r="R52" s="88" t="s">
        <v>79</v>
      </c>
    </row>
    <row r="53" spans="1:18" x14ac:dyDescent="0.25">
      <c r="A53" t="s">
        <v>81</v>
      </c>
      <c r="B53" s="1">
        <v>600</v>
      </c>
      <c r="C53" s="1">
        <v>800</v>
      </c>
      <c r="D53" s="6">
        <v>200</v>
      </c>
      <c r="E53" s="15">
        <f t="shared" si="6"/>
        <v>600</v>
      </c>
      <c r="F53" s="15">
        <f t="shared" si="6"/>
        <v>800</v>
      </c>
      <c r="G53" s="19">
        <f t="shared" si="1"/>
        <v>0.48</v>
      </c>
      <c r="H53" s="6">
        <v>0</v>
      </c>
      <c r="I53" s="14">
        <f t="shared" si="7"/>
        <v>600</v>
      </c>
      <c r="J53" s="14">
        <f t="shared" si="8"/>
        <v>800</v>
      </c>
      <c r="K53" s="1" t="s">
        <v>82</v>
      </c>
      <c r="L53" s="14" t="str">
        <f t="shared" si="9"/>
        <v>PVC curb - 20/00 EP Skylux 600x800</v>
      </c>
      <c r="M53" s="1" t="s">
        <v>115</v>
      </c>
      <c r="O53" s="1" t="s">
        <v>120</v>
      </c>
      <c r="P53" s="37">
        <v>0.61</v>
      </c>
      <c r="R53" s="23" t="s">
        <v>79</v>
      </c>
    </row>
    <row r="54" spans="1:18" x14ac:dyDescent="0.25">
      <c r="A54" t="s">
        <v>81</v>
      </c>
      <c r="B54" s="1">
        <v>600</v>
      </c>
      <c r="C54" s="1">
        <v>900</v>
      </c>
      <c r="D54" s="6">
        <v>200</v>
      </c>
      <c r="E54" s="15">
        <f t="shared" si="6"/>
        <v>600</v>
      </c>
      <c r="F54" s="15">
        <f t="shared" si="6"/>
        <v>900</v>
      </c>
      <c r="G54" s="19">
        <f t="shared" si="1"/>
        <v>0.54</v>
      </c>
      <c r="H54" s="6">
        <v>0</v>
      </c>
      <c r="I54" s="14">
        <f t="shared" si="7"/>
        <v>600</v>
      </c>
      <c r="J54" s="14">
        <f t="shared" si="8"/>
        <v>900</v>
      </c>
      <c r="K54" s="1" t="s">
        <v>82</v>
      </c>
      <c r="L54" s="14" t="str">
        <f t="shared" si="9"/>
        <v>PVC curb - 20/00 EP Skylux 600x900</v>
      </c>
      <c r="M54" s="1" t="s">
        <v>115</v>
      </c>
      <c r="O54" s="1" t="s">
        <v>120</v>
      </c>
      <c r="P54" s="37">
        <v>0.61</v>
      </c>
      <c r="R54" s="23" t="s">
        <v>79</v>
      </c>
    </row>
    <row r="55" spans="1:18" x14ac:dyDescent="0.25">
      <c r="A55" t="s">
        <v>81</v>
      </c>
      <c r="B55" s="1">
        <v>600</v>
      </c>
      <c r="C55" s="1">
        <v>1200</v>
      </c>
      <c r="D55" s="6">
        <v>200</v>
      </c>
      <c r="E55" s="15">
        <f t="shared" si="6"/>
        <v>600</v>
      </c>
      <c r="F55" s="15">
        <f t="shared" si="6"/>
        <v>1200</v>
      </c>
      <c r="G55" s="19">
        <f t="shared" si="1"/>
        <v>0.72</v>
      </c>
      <c r="H55" s="6">
        <v>0</v>
      </c>
      <c r="I55" s="14">
        <f t="shared" si="7"/>
        <v>600</v>
      </c>
      <c r="J55" s="14">
        <f t="shared" si="8"/>
        <v>1200</v>
      </c>
      <c r="K55" s="1" t="s">
        <v>82</v>
      </c>
      <c r="L55" s="14" t="str">
        <f t="shared" si="9"/>
        <v>PVC curb - 20/00 EP Skylux 600x1200</v>
      </c>
      <c r="M55" s="1" t="s">
        <v>115</v>
      </c>
      <c r="O55" s="1" t="s">
        <v>120</v>
      </c>
      <c r="P55" s="37">
        <v>0.61</v>
      </c>
      <c r="R55" s="23" t="s">
        <v>79</v>
      </c>
    </row>
    <row r="56" spans="1:18" x14ac:dyDescent="0.25">
      <c r="A56" t="s">
        <v>81</v>
      </c>
      <c r="B56" s="1">
        <v>600</v>
      </c>
      <c r="C56" s="1">
        <v>1300</v>
      </c>
      <c r="D56" s="6">
        <v>200</v>
      </c>
      <c r="E56" s="15">
        <f t="shared" si="6"/>
        <v>600</v>
      </c>
      <c r="F56" s="15">
        <f t="shared" si="6"/>
        <v>1300</v>
      </c>
      <c r="G56" s="19">
        <f t="shared" si="1"/>
        <v>0.78</v>
      </c>
      <c r="H56" s="6">
        <v>0</v>
      </c>
      <c r="I56" s="14">
        <f t="shared" si="7"/>
        <v>600</v>
      </c>
      <c r="J56" s="14">
        <f t="shared" si="8"/>
        <v>1300</v>
      </c>
      <c r="K56" s="1" t="s">
        <v>82</v>
      </c>
      <c r="L56" s="14" t="str">
        <f t="shared" si="9"/>
        <v>PVC curb - 20/00 EP Skylux 600x1300</v>
      </c>
      <c r="M56" s="1" t="s">
        <v>115</v>
      </c>
      <c r="O56" s="1" t="s">
        <v>120</v>
      </c>
      <c r="P56" s="37">
        <v>0.61</v>
      </c>
      <c r="R56" s="23" t="s">
        <v>79</v>
      </c>
    </row>
    <row r="57" spans="1:18" x14ac:dyDescent="0.25">
      <c r="A57" t="s">
        <v>81</v>
      </c>
      <c r="B57" s="1">
        <v>600</v>
      </c>
      <c r="C57" s="1">
        <v>1500</v>
      </c>
      <c r="D57" s="6">
        <v>200</v>
      </c>
      <c r="E57" s="15">
        <f t="shared" si="6"/>
        <v>600</v>
      </c>
      <c r="F57" s="15">
        <f t="shared" si="6"/>
        <v>1500</v>
      </c>
      <c r="G57" s="19">
        <f t="shared" si="1"/>
        <v>0.89999999999999991</v>
      </c>
      <c r="H57" s="6">
        <v>0</v>
      </c>
      <c r="I57" s="14">
        <f t="shared" si="7"/>
        <v>600</v>
      </c>
      <c r="J57" s="14">
        <f t="shared" si="8"/>
        <v>1500</v>
      </c>
      <c r="K57" s="1" t="s">
        <v>82</v>
      </c>
      <c r="L57" s="14" t="str">
        <f t="shared" si="9"/>
        <v>PVC curb - 20/00 EP Skylux 600x1500</v>
      </c>
      <c r="M57" s="1" t="s">
        <v>115</v>
      </c>
      <c r="O57" s="1" t="s">
        <v>120</v>
      </c>
      <c r="P57" s="37">
        <v>0.61</v>
      </c>
      <c r="R57" s="23" t="s">
        <v>79</v>
      </c>
    </row>
    <row r="58" spans="1:18" x14ac:dyDescent="0.25">
      <c r="A58" t="s">
        <v>81</v>
      </c>
      <c r="B58" s="1">
        <v>600</v>
      </c>
      <c r="C58" s="1">
        <v>1800</v>
      </c>
      <c r="D58" s="6">
        <v>200</v>
      </c>
      <c r="E58" s="15">
        <f t="shared" si="6"/>
        <v>600</v>
      </c>
      <c r="F58" s="15">
        <f t="shared" si="6"/>
        <v>1800</v>
      </c>
      <c r="G58" s="19">
        <f t="shared" si="1"/>
        <v>1.08</v>
      </c>
      <c r="H58" s="6">
        <v>0</v>
      </c>
      <c r="I58" s="14">
        <f t="shared" si="7"/>
        <v>600</v>
      </c>
      <c r="J58" s="14">
        <f t="shared" si="8"/>
        <v>1800</v>
      </c>
      <c r="K58" s="1" t="s">
        <v>82</v>
      </c>
      <c r="L58" s="14" t="str">
        <f t="shared" si="9"/>
        <v>PVC curb - 20/00 EP Skylux 600x1800</v>
      </c>
      <c r="M58" s="1" t="s">
        <v>115</v>
      </c>
      <c r="O58" s="1" t="s">
        <v>120</v>
      </c>
      <c r="P58" s="37">
        <v>0.61</v>
      </c>
      <c r="R58" s="23" t="s">
        <v>79</v>
      </c>
    </row>
    <row r="59" spans="1:18" x14ac:dyDescent="0.25">
      <c r="A59" t="s">
        <v>81</v>
      </c>
      <c r="B59" s="1">
        <v>600</v>
      </c>
      <c r="C59" s="1">
        <v>2000</v>
      </c>
      <c r="D59" s="6">
        <v>200</v>
      </c>
      <c r="E59" s="15">
        <f t="shared" si="6"/>
        <v>600</v>
      </c>
      <c r="F59" s="15">
        <f t="shared" si="6"/>
        <v>2000</v>
      </c>
      <c r="G59" s="19">
        <f t="shared" si="1"/>
        <v>1.2</v>
      </c>
      <c r="H59" s="6">
        <v>0</v>
      </c>
      <c r="I59" s="14">
        <f t="shared" si="7"/>
        <v>600</v>
      </c>
      <c r="J59" s="14">
        <f t="shared" si="8"/>
        <v>2000</v>
      </c>
      <c r="K59" s="1" t="s">
        <v>82</v>
      </c>
      <c r="L59" s="14" t="str">
        <f t="shared" si="9"/>
        <v>PVC curb - 20/00 EP Skylux 600x2000</v>
      </c>
      <c r="M59" s="1" t="s">
        <v>115</v>
      </c>
      <c r="O59" s="1" t="s">
        <v>120</v>
      </c>
      <c r="P59" s="37">
        <v>0.61</v>
      </c>
      <c r="R59" s="23" t="s">
        <v>79</v>
      </c>
    </row>
    <row r="60" spans="1:18" x14ac:dyDescent="0.25">
      <c r="A60" t="s">
        <v>81</v>
      </c>
      <c r="B60" s="1">
        <v>700</v>
      </c>
      <c r="C60" s="1">
        <v>1000</v>
      </c>
      <c r="D60" s="6">
        <v>200</v>
      </c>
      <c r="E60" s="15">
        <f t="shared" si="6"/>
        <v>700</v>
      </c>
      <c r="F60" s="15">
        <f t="shared" si="6"/>
        <v>1000</v>
      </c>
      <c r="G60" s="19">
        <f t="shared" si="1"/>
        <v>0.7</v>
      </c>
      <c r="H60" s="6">
        <v>0</v>
      </c>
      <c r="I60" s="14">
        <f t="shared" si="7"/>
        <v>700</v>
      </c>
      <c r="J60" s="14">
        <f t="shared" si="8"/>
        <v>1000</v>
      </c>
      <c r="K60" s="1" t="s">
        <v>82</v>
      </c>
      <c r="L60" s="14" t="str">
        <f t="shared" si="9"/>
        <v>PVC curb - 20/00 EP Skylux 700x1000</v>
      </c>
      <c r="M60" s="1" t="s">
        <v>115</v>
      </c>
      <c r="O60" s="1" t="s">
        <v>120</v>
      </c>
      <c r="P60" s="37">
        <v>0.61</v>
      </c>
      <c r="R60" s="23" t="s">
        <v>79</v>
      </c>
    </row>
    <row r="61" spans="1:18" x14ac:dyDescent="0.25">
      <c r="A61" t="s">
        <v>81</v>
      </c>
      <c r="B61" s="1">
        <v>700</v>
      </c>
      <c r="C61" s="1">
        <v>1300</v>
      </c>
      <c r="D61" s="6">
        <v>200</v>
      </c>
      <c r="E61" s="15">
        <f t="shared" si="6"/>
        <v>700</v>
      </c>
      <c r="F61" s="15">
        <f t="shared" si="6"/>
        <v>1300</v>
      </c>
      <c r="G61" s="19">
        <f t="shared" si="1"/>
        <v>0.90999999999999992</v>
      </c>
      <c r="H61" s="6">
        <v>0</v>
      </c>
      <c r="I61" s="14">
        <f t="shared" si="7"/>
        <v>700</v>
      </c>
      <c r="J61" s="14">
        <f t="shared" si="8"/>
        <v>1300</v>
      </c>
      <c r="K61" s="1" t="s">
        <v>82</v>
      </c>
      <c r="L61" s="14" t="str">
        <f t="shared" si="9"/>
        <v>PVC curb - 20/00 EP Skylux 700x1300</v>
      </c>
      <c r="M61" s="1" t="s">
        <v>115</v>
      </c>
      <c r="O61" s="1" t="s">
        <v>120</v>
      </c>
      <c r="P61" s="37">
        <v>0.61</v>
      </c>
      <c r="R61" s="23" t="s">
        <v>79</v>
      </c>
    </row>
    <row r="62" spans="1:18" x14ac:dyDescent="0.25">
      <c r="A62" t="s">
        <v>81</v>
      </c>
      <c r="B62" s="1">
        <v>700</v>
      </c>
      <c r="C62" s="1">
        <v>1500</v>
      </c>
      <c r="D62" s="6">
        <v>200</v>
      </c>
      <c r="E62" s="15">
        <f t="shared" si="6"/>
        <v>700</v>
      </c>
      <c r="F62" s="15">
        <f t="shared" si="6"/>
        <v>1500</v>
      </c>
      <c r="G62" s="19">
        <f t="shared" si="1"/>
        <v>1.0499999999999998</v>
      </c>
      <c r="H62" s="6">
        <v>0</v>
      </c>
      <c r="I62" s="14">
        <f t="shared" si="7"/>
        <v>700</v>
      </c>
      <c r="J62" s="14">
        <f t="shared" si="8"/>
        <v>1500</v>
      </c>
      <c r="K62" s="1" t="s">
        <v>82</v>
      </c>
      <c r="L62" s="14" t="str">
        <f t="shared" si="9"/>
        <v>PVC curb - 20/00 EP Skylux 700x1500</v>
      </c>
      <c r="M62" s="1" t="s">
        <v>115</v>
      </c>
      <c r="O62" s="1" t="s">
        <v>120</v>
      </c>
      <c r="P62" s="37">
        <v>0.61</v>
      </c>
      <c r="R62" s="23" t="s">
        <v>79</v>
      </c>
    </row>
    <row r="63" spans="1:18" x14ac:dyDescent="0.25">
      <c r="A63" t="s">
        <v>81</v>
      </c>
      <c r="B63" s="1">
        <v>700</v>
      </c>
      <c r="C63" s="1">
        <v>1600</v>
      </c>
      <c r="D63" s="6">
        <v>200</v>
      </c>
      <c r="E63" s="15">
        <f t="shared" si="6"/>
        <v>700</v>
      </c>
      <c r="F63" s="15">
        <f t="shared" si="6"/>
        <v>1600</v>
      </c>
      <c r="G63" s="19">
        <f t="shared" si="1"/>
        <v>1.1199999999999999</v>
      </c>
      <c r="H63" s="6">
        <v>0</v>
      </c>
      <c r="I63" s="14">
        <f t="shared" si="7"/>
        <v>700</v>
      </c>
      <c r="J63" s="14">
        <f t="shared" si="8"/>
        <v>1600</v>
      </c>
      <c r="K63" s="1" t="s">
        <v>82</v>
      </c>
      <c r="L63" s="14" t="str">
        <f t="shared" si="9"/>
        <v>PVC curb - 20/00 EP Skylux 700x1600</v>
      </c>
      <c r="M63" s="1" t="s">
        <v>115</v>
      </c>
      <c r="O63" s="1" t="s">
        <v>120</v>
      </c>
      <c r="P63" s="37">
        <v>0.61</v>
      </c>
      <c r="R63" s="23" t="s">
        <v>79</v>
      </c>
    </row>
    <row r="64" spans="1:18" x14ac:dyDescent="0.25">
      <c r="A64" t="s">
        <v>81</v>
      </c>
      <c r="B64" s="1">
        <v>700</v>
      </c>
      <c r="C64" s="1">
        <v>2000</v>
      </c>
      <c r="D64" s="6">
        <v>200</v>
      </c>
      <c r="E64" s="15">
        <f t="shared" si="6"/>
        <v>700</v>
      </c>
      <c r="F64" s="15">
        <f t="shared" si="6"/>
        <v>2000</v>
      </c>
      <c r="G64" s="19">
        <f t="shared" si="1"/>
        <v>1.4</v>
      </c>
      <c r="H64" s="6">
        <v>0</v>
      </c>
      <c r="I64" s="14">
        <f t="shared" si="7"/>
        <v>700</v>
      </c>
      <c r="J64" s="14">
        <f t="shared" si="8"/>
        <v>2000</v>
      </c>
      <c r="K64" s="1" t="s">
        <v>82</v>
      </c>
      <c r="L64" s="14" t="str">
        <f t="shared" si="9"/>
        <v>PVC curb - 20/00 EP Skylux 700x2000</v>
      </c>
      <c r="M64" s="1" t="s">
        <v>115</v>
      </c>
      <c r="O64" s="1" t="s">
        <v>120</v>
      </c>
      <c r="P64" s="37">
        <v>0.61</v>
      </c>
      <c r="R64" s="23" t="s">
        <v>79</v>
      </c>
    </row>
    <row r="65" spans="1:18" x14ac:dyDescent="0.25">
      <c r="A65" t="s">
        <v>81</v>
      </c>
      <c r="B65" s="1">
        <v>700</v>
      </c>
      <c r="C65" s="1">
        <v>2200</v>
      </c>
      <c r="D65" s="6">
        <v>200</v>
      </c>
      <c r="E65" s="15">
        <f t="shared" si="6"/>
        <v>700</v>
      </c>
      <c r="F65" s="15">
        <f t="shared" si="6"/>
        <v>2200</v>
      </c>
      <c r="G65" s="19">
        <f t="shared" si="1"/>
        <v>1.54</v>
      </c>
      <c r="H65" s="6">
        <v>0</v>
      </c>
      <c r="I65" s="14">
        <f t="shared" si="7"/>
        <v>700</v>
      </c>
      <c r="J65" s="14">
        <f t="shared" si="8"/>
        <v>2200</v>
      </c>
      <c r="K65" s="1" t="s">
        <v>82</v>
      </c>
      <c r="L65" s="14" t="str">
        <f t="shared" si="9"/>
        <v>PVC curb - 20/00 EP Skylux 700x2200</v>
      </c>
      <c r="M65" s="1" t="s">
        <v>115</v>
      </c>
      <c r="O65" s="1" t="s">
        <v>120</v>
      </c>
      <c r="P65" s="37">
        <v>0.61</v>
      </c>
      <c r="R65" s="23" t="s">
        <v>79</v>
      </c>
    </row>
    <row r="66" spans="1:18" x14ac:dyDescent="0.25">
      <c r="A66" t="s">
        <v>81</v>
      </c>
      <c r="B66" s="1">
        <v>750</v>
      </c>
      <c r="C66" s="1">
        <v>1050</v>
      </c>
      <c r="D66" s="6">
        <v>200</v>
      </c>
      <c r="E66" s="15">
        <f t="shared" si="6"/>
        <v>750</v>
      </c>
      <c r="F66" s="15">
        <f t="shared" si="6"/>
        <v>1050</v>
      </c>
      <c r="G66" s="19">
        <f t="shared" si="1"/>
        <v>0.78750000000000009</v>
      </c>
      <c r="H66" s="6">
        <v>0</v>
      </c>
      <c r="I66" s="14">
        <f t="shared" si="7"/>
        <v>750</v>
      </c>
      <c r="J66" s="14">
        <f t="shared" si="8"/>
        <v>1050</v>
      </c>
      <c r="K66" s="1" t="s">
        <v>82</v>
      </c>
      <c r="L66" s="14" t="str">
        <f t="shared" si="9"/>
        <v>PVC curb - 20/00 EP Skylux 750x1050</v>
      </c>
      <c r="M66" s="1" t="s">
        <v>115</v>
      </c>
      <c r="O66" s="1" t="s">
        <v>120</v>
      </c>
      <c r="P66" s="37">
        <v>0.61</v>
      </c>
      <c r="R66" s="23" t="s">
        <v>79</v>
      </c>
    </row>
    <row r="67" spans="1:18" x14ac:dyDescent="0.25">
      <c r="A67" t="s">
        <v>81</v>
      </c>
      <c r="B67" s="1">
        <v>750</v>
      </c>
      <c r="C67" s="1">
        <v>1250</v>
      </c>
      <c r="D67" s="6">
        <v>200</v>
      </c>
      <c r="E67" s="15">
        <f t="shared" si="6"/>
        <v>750</v>
      </c>
      <c r="F67" s="15">
        <f t="shared" si="6"/>
        <v>1250</v>
      </c>
      <c r="G67" s="19">
        <f t="shared" si="1"/>
        <v>0.9375</v>
      </c>
      <c r="H67" s="6">
        <v>0</v>
      </c>
      <c r="I67" s="14">
        <f t="shared" si="7"/>
        <v>750</v>
      </c>
      <c r="J67" s="14">
        <f t="shared" si="8"/>
        <v>1250</v>
      </c>
      <c r="K67" s="1" t="s">
        <v>82</v>
      </c>
      <c r="L67" s="14" t="str">
        <f t="shared" si="9"/>
        <v>PVC curb - 20/00 EP Skylux 750x1250</v>
      </c>
      <c r="M67" s="1" t="s">
        <v>115</v>
      </c>
      <c r="O67" s="1" t="s">
        <v>120</v>
      </c>
      <c r="P67" s="37">
        <v>0.61</v>
      </c>
      <c r="R67" s="23" t="s">
        <v>79</v>
      </c>
    </row>
    <row r="68" spans="1:18" x14ac:dyDescent="0.25">
      <c r="A68" t="s">
        <v>81</v>
      </c>
      <c r="B68" s="1">
        <v>750</v>
      </c>
      <c r="C68" s="1">
        <v>1650</v>
      </c>
      <c r="D68" s="6">
        <v>200</v>
      </c>
      <c r="E68" s="15">
        <f t="shared" si="6"/>
        <v>750</v>
      </c>
      <c r="F68" s="15">
        <f t="shared" si="6"/>
        <v>1650</v>
      </c>
      <c r="G68" s="19">
        <f t="shared" si="1"/>
        <v>1.2374999999999998</v>
      </c>
      <c r="H68" s="6">
        <v>0</v>
      </c>
      <c r="I68" s="14">
        <f t="shared" si="7"/>
        <v>750</v>
      </c>
      <c r="J68" s="14">
        <f t="shared" si="8"/>
        <v>1650</v>
      </c>
      <c r="K68" s="1" t="s">
        <v>82</v>
      </c>
      <c r="L68" s="14" t="str">
        <f t="shared" si="9"/>
        <v>PVC curb - 20/00 EP Skylux 750x1650</v>
      </c>
      <c r="M68" s="1" t="s">
        <v>115</v>
      </c>
      <c r="O68" s="1" t="s">
        <v>120</v>
      </c>
      <c r="P68" s="37">
        <v>0.61</v>
      </c>
      <c r="R68" s="23" t="s">
        <v>79</v>
      </c>
    </row>
    <row r="69" spans="1:18" x14ac:dyDescent="0.25">
      <c r="A69" t="s">
        <v>81</v>
      </c>
      <c r="B69" s="1">
        <v>750</v>
      </c>
      <c r="C69" s="1">
        <v>1750</v>
      </c>
      <c r="D69" s="6">
        <v>200</v>
      </c>
      <c r="E69" s="15">
        <f t="shared" si="6"/>
        <v>750</v>
      </c>
      <c r="F69" s="15">
        <f t="shared" si="6"/>
        <v>1750</v>
      </c>
      <c r="G69" s="19">
        <f t="shared" si="1"/>
        <v>1.3125</v>
      </c>
      <c r="H69" s="6">
        <v>0</v>
      </c>
      <c r="I69" s="14">
        <f t="shared" si="7"/>
        <v>750</v>
      </c>
      <c r="J69" s="14">
        <f t="shared" si="8"/>
        <v>1750</v>
      </c>
      <c r="K69" s="1" t="s">
        <v>82</v>
      </c>
      <c r="L69" s="14" t="str">
        <f t="shared" si="9"/>
        <v>PVC curb - 20/00 EP Skylux 750x1750</v>
      </c>
      <c r="M69" s="1" t="s">
        <v>115</v>
      </c>
      <c r="O69" s="1" t="s">
        <v>120</v>
      </c>
      <c r="P69" s="37">
        <v>0.61</v>
      </c>
      <c r="R69" s="23" t="s">
        <v>79</v>
      </c>
    </row>
    <row r="70" spans="1:18" x14ac:dyDescent="0.25">
      <c r="A70" t="s">
        <v>81</v>
      </c>
      <c r="B70" s="1">
        <v>750</v>
      </c>
      <c r="C70" s="1">
        <v>2250</v>
      </c>
      <c r="D70" s="6">
        <v>200</v>
      </c>
      <c r="E70" s="15">
        <f t="shared" si="6"/>
        <v>750</v>
      </c>
      <c r="F70" s="15">
        <f t="shared" si="6"/>
        <v>2250</v>
      </c>
      <c r="G70" s="19">
        <f t="shared" si="1"/>
        <v>1.6875</v>
      </c>
      <c r="H70" s="6">
        <v>0</v>
      </c>
      <c r="I70" s="14">
        <f t="shared" si="7"/>
        <v>750</v>
      </c>
      <c r="J70" s="14">
        <f t="shared" si="8"/>
        <v>2250</v>
      </c>
      <c r="K70" s="1" t="s">
        <v>82</v>
      </c>
      <c r="L70" s="14" t="str">
        <f t="shared" si="9"/>
        <v>PVC curb - 20/00 EP Skylux 750x2250</v>
      </c>
      <c r="M70" s="1" t="s">
        <v>115</v>
      </c>
      <c r="O70" s="1" t="s">
        <v>120</v>
      </c>
      <c r="P70" s="37">
        <v>0.61</v>
      </c>
      <c r="R70" s="23" t="s">
        <v>79</v>
      </c>
    </row>
    <row r="71" spans="1:18" x14ac:dyDescent="0.25">
      <c r="A71" t="s">
        <v>81</v>
      </c>
      <c r="B71" s="1">
        <v>800</v>
      </c>
      <c r="C71" s="1">
        <v>1100</v>
      </c>
      <c r="D71" s="6">
        <v>200</v>
      </c>
      <c r="E71" s="15">
        <f t="shared" si="6"/>
        <v>800</v>
      </c>
      <c r="F71" s="15">
        <f t="shared" si="6"/>
        <v>1100</v>
      </c>
      <c r="G71" s="19">
        <f t="shared" si="1"/>
        <v>0.88000000000000012</v>
      </c>
      <c r="H71" s="6">
        <v>0</v>
      </c>
      <c r="I71" s="14">
        <f t="shared" si="7"/>
        <v>800</v>
      </c>
      <c r="J71" s="14">
        <f t="shared" si="8"/>
        <v>1100</v>
      </c>
      <c r="K71" s="1" t="s">
        <v>82</v>
      </c>
      <c r="L71" s="14" t="str">
        <f t="shared" si="9"/>
        <v>PVC curb - 20/00 EP Skylux 800x1100</v>
      </c>
      <c r="M71" s="1" t="s">
        <v>115</v>
      </c>
      <c r="O71" s="1" t="s">
        <v>120</v>
      </c>
      <c r="P71" s="37">
        <v>0.61</v>
      </c>
      <c r="R71" s="23" t="s">
        <v>79</v>
      </c>
    </row>
    <row r="72" spans="1:18" x14ac:dyDescent="0.25">
      <c r="A72" t="s">
        <v>81</v>
      </c>
      <c r="B72" s="1">
        <v>800</v>
      </c>
      <c r="C72" s="1">
        <v>1300</v>
      </c>
      <c r="D72" s="6">
        <v>200</v>
      </c>
      <c r="E72" s="15">
        <f t="shared" si="6"/>
        <v>800</v>
      </c>
      <c r="F72" s="15">
        <f t="shared" si="6"/>
        <v>1300</v>
      </c>
      <c r="G72" s="19">
        <f t="shared" si="1"/>
        <v>1.04</v>
      </c>
      <c r="H72" s="6">
        <v>0</v>
      </c>
      <c r="I72" s="14">
        <f t="shared" si="7"/>
        <v>800</v>
      </c>
      <c r="J72" s="14">
        <f t="shared" si="8"/>
        <v>1300</v>
      </c>
      <c r="K72" s="1" t="s">
        <v>82</v>
      </c>
      <c r="L72" s="14" t="str">
        <f t="shared" si="9"/>
        <v>PVC curb - 20/00 EP Skylux 800x1300</v>
      </c>
      <c r="M72" s="1" t="s">
        <v>115</v>
      </c>
      <c r="O72" s="1" t="s">
        <v>120</v>
      </c>
      <c r="P72" s="37">
        <v>0.61</v>
      </c>
      <c r="R72" s="23" t="s">
        <v>79</v>
      </c>
    </row>
    <row r="73" spans="1:18" x14ac:dyDescent="0.25">
      <c r="A73" t="s">
        <v>81</v>
      </c>
      <c r="B73" s="1">
        <v>800</v>
      </c>
      <c r="C73" s="1">
        <v>1400</v>
      </c>
      <c r="D73" s="6">
        <v>200</v>
      </c>
      <c r="E73" s="15">
        <f t="shared" si="6"/>
        <v>800</v>
      </c>
      <c r="F73" s="15">
        <f t="shared" si="6"/>
        <v>1400</v>
      </c>
      <c r="G73" s="19">
        <f t="shared" si="1"/>
        <v>1.1199999999999999</v>
      </c>
      <c r="H73" s="6">
        <v>0</v>
      </c>
      <c r="I73" s="14">
        <f t="shared" si="7"/>
        <v>800</v>
      </c>
      <c r="J73" s="14">
        <f t="shared" si="8"/>
        <v>1400</v>
      </c>
      <c r="K73" s="1" t="s">
        <v>82</v>
      </c>
      <c r="L73" s="14" t="str">
        <f t="shared" si="9"/>
        <v>PVC curb - 20/00 EP Skylux 800x1400</v>
      </c>
      <c r="M73" s="1" t="s">
        <v>115</v>
      </c>
      <c r="O73" s="1" t="s">
        <v>120</v>
      </c>
      <c r="P73" s="37">
        <v>0.61</v>
      </c>
      <c r="R73" s="23" t="s">
        <v>79</v>
      </c>
    </row>
    <row r="74" spans="1:18" x14ac:dyDescent="0.25">
      <c r="A74" t="s">
        <v>81</v>
      </c>
      <c r="B74" s="1">
        <v>800</v>
      </c>
      <c r="C74" s="1">
        <v>1600</v>
      </c>
      <c r="D74" s="6">
        <v>200</v>
      </c>
      <c r="E74" s="15">
        <f t="shared" si="6"/>
        <v>800</v>
      </c>
      <c r="F74" s="15">
        <f t="shared" si="6"/>
        <v>1600</v>
      </c>
      <c r="G74" s="19">
        <f t="shared" si="1"/>
        <v>1.2800000000000002</v>
      </c>
      <c r="H74" s="6">
        <v>0</v>
      </c>
      <c r="I74" s="14">
        <f t="shared" si="7"/>
        <v>800</v>
      </c>
      <c r="J74" s="14">
        <f t="shared" si="8"/>
        <v>1600</v>
      </c>
      <c r="K74" s="1" t="s">
        <v>82</v>
      </c>
      <c r="L74" s="14" t="str">
        <f t="shared" si="9"/>
        <v>PVC curb - 20/00 EP Skylux 800x1600</v>
      </c>
      <c r="M74" s="1" t="s">
        <v>115</v>
      </c>
      <c r="O74" s="1" t="s">
        <v>120</v>
      </c>
      <c r="P74" s="37">
        <v>0.61</v>
      </c>
      <c r="R74" s="23" t="s">
        <v>79</v>
      </c>
    </row>
    <row r="75" spans="1:18" x14ac:dyDescent="0.25">
      <c r="A75" t="s">
        <v>81</v>
      </c>
      <c r="B75" s="1">
        <v>800</v>
      </c>
      <c r="C75" s="1">
        <v>1700</v>
      </c>
      <c r="D75" s="6">
        <v>200</v>
      </c>
      <c r="E75" s="15">
        <f t="shared" si="6"/>
        <v>800</v>
      </c>
      <c r="F75" s="15">
        <f t="shared" si="6"/>
        <v>1700</v>
      </c>
      <c r="G75" s="19">
        <f t="shared" ref="G75:G117" si="10">(E75/1000)*(F75/1000)</f>
        <v>1.36</v>
      </c>
      <c r="H75" s="6">
        <v>0</v>
      </c>
      <c r="I75" s="14">
        <f t="shared" si="7"/>
        <v>800</v>
      </c>
      <c r="J75" s="14">
        <f t="shared" si="8"/>
        <v>1700</v>
      </c>
      <c r="K75" s="1" t="s">
        <v>82</v>
      </c>
      <c r="L75" s="14" t="str">
        <f t="shared" si="9"/>
        <v>PVC curb - 20/00 EP Skylux 800x1700</v>
      </c>
      <c r="M75" s="1" t="s">
        <v>115</v>
      </c>
      <c r="O75" s="1" t="s">
        <v>120</v>
      </c>
      <c r="P75" s="37">
        <v>0.61</v>
      </c>
      <c r="R75" s="23" t="s">
        <v>79</v>
      </c>
    </row>
    <row r="76" spans="1:18" x14ac:dyDescent="0.25">
      <c r="A76" t="s">
        <v>81</v>
      </c>
      <c r="B76" s="1">
        <v>800</v>
      </c>
      <c r="C76" s="1">
        <v>1800</v>
      </c>
      <c r="D76" s="6">
        <v>200</v>
      </c>
      <c r="E76" s="15">
        <f t="shared" si="6"/>
        <v>800</v>
      </c>
      <c r="F76" s="15">
        <f t="shared" si="6"/>
        <v>1800</v>
      </c>
      <c r="G76" s="19">
        <f t="shared" si="10"/>
        <v>1.4400000000000002</v>
      </c>
      <c r="H76" s="6">
        <v>0</v>
      </c>
      <c r="I76" s="14">
        <f t="shared" si="7"/>
        <v>800</v>
      </c>
      <c r="J76" s="14">
        <f t="shared" si="8"/>
        <v>1800</v>
      </c>
      <c r="K76" s="1" t="s">
        <v>82</v>
      </c>
      <c r="L76" s="14" t="str">
        <f t="shared" si="9"/>
        <v>PVC curb - 20/00 EP Skylux 800x1800</v>
      </c>
      <c r="M76" s="1" t="s">
        <v>115</v>
      </c>
      <c r="O76" s="1" t="s">
        <v>120</v>
      </c>
      <c r="P76" s="37">
        <v>0.61</v>
      </c>
      <c r="R76" s="23" t="s">
        <v>79</v>
      </c>
    </row>
    <row r="77" spans="1:18" x14ac:dyDescent="0.25">
      <c r="A77" t="s">
        <v>81</v>
      </c>
      <c r="B77" s="1">
        <v>800</v>
      </c>
      <c r="C77" s="1">
        <v>2000</v>
      </c>
      <c r="D77" s="6">
        <v>200</v>
      </c>
      <c r="E77" s="15">
        <f t="shared" si="6"/>
        <v>800</v>
      </c>
      <c r="F77" s="15">
        <f t="shared" si="6"/>
        <v>2000</v>
      </c>
      <c r="G77" s="19">
        <f t="shared" si="10"/>
        <v>1.6</v>
      </c>
      <c r="H77" s="6">
        <v>0</v>
      </c>
      <c r="I77" s="14">
        <f t="shared" si="7"/>
        <v>800</v>
      </c>
      <c r="J77" s="14">
        <f t="shared" si="8"/>
        <v>2000</v>
      </c>
      <c r="K77" s="1" t="s">
        <v>82</v>
      </c>
      <c r="L77" s="14" t="str">
        <f t="shared" si="9"/>
        <v>PVC curb - 20/00 EP Skylux 800x2000</v>
      </c>
      <c r="M77" s="1" t="s">
        <v>115</v>
      </c>
      <c r="O77" s="1" t="s">
        <v>120</v>
      </c>
      <c r="P77" s="37">
        <v>0.61</v>
      </c>
      <c r="R77" s="23" t="s">
        <v>79</v>
      </c>
    </row>
    <row r="78" spans="1:18" x14ac:dyDescent="0.25">
      <c r="A78" t="s">
        <v>81</v>
      </c>
      <c r="B78" s="1">
        <v>800</v>
      </c>
      <c r="C78" s="1">
        <v>2200</v>
      </c>
      <c r="D78" s="6">
        <v>200</v>
      </c>
      <c r="E78" s="15">
        <f t="shared" si="6"/>
        <v>800</v>
      </c>
      <c r="F78" s="15">
        <f t="shared" si="6"/>
        <v>2200</v>
      </c>
      <c r="G78" s="19">
        <f t="shared" si="10"/>
        <v>1.7600000000000002</v>
      </c>
      <c r="H78" s="6">
        <v>0</v>
      </c>
      <c r="I78" s="14">
        <f t="shared" si="7"/>
        <v>800</v>
      </c>
      <c r="J78" s="14">
        <f t="shared" si="8"/>
        <v>2200</v>
      </c>
      <c r="K78" s="1" t="s">
        <v>82</v>
      </c>
      <c r="L78" s="14" t="str">
        <f t="shared" si="9"/>
        <v>PVC curb - 20/00 EP Skylux 800x2200</v>
      </c>
      <c r="M78" s="1" t="s">
        <v>115</v>
      </c>
      <c r="O78" s="1" t="s">
        <v>120</v>
      </c>
      <c r="P78" s="37">
        <v>0.61</v>
      </c>
      <c r="R78" s="23" t="s">
        <v>79</v>
      </c>
    </row>
    <row r="79" spans="1:18" x14ac:dyDescent="0.25">
      <c r="A79" t="s">
        <v>81</v>
      </c>
      <c r="B79" s="1">
        <v>800</v>
      </c>
      <c r="C79" s="1">
        <v>2300</v>
      </c>
      <c r="D79" s="6">
        <v>200</v>
      </c>
      <c r="E79" s="15">
        <f t="shared" si="6"/>
        <v>800</v>
      </c>
      <c r="F79" s="15">
        <f t="shared" si="6"/>
        <v>2300</v>
      </c>
      <c r="G79" s="19">
        <f t="shared" si="10"/>
        <v>1.8399999999999999</v>
      </c>
      <c r="H79" s="6">
        <v>0</v>
      </c>
      <c r="I79" s="14">
        <f t="shared" si="7"/>
        <v>800</v>
      </c>
      <c r="J79" s="14">
        <f t="shared" si="8"/>
        <v>2300</v>
      </c>
      <c r="K79" s="1" t="s">
        <v>82</v>
      </c>
      <c r="L79" s="14" t="str">
        <f t="shared" si="9"/>
        <v>PVC curb - 20/00 EP Skylux 800x2300</v>
      </c>
      <c r="M79" s="1" t="s">
        <v>115</v>
      </c>
      <c r="O79" s="1" t="s">
        <v>120</v>
      </c>
      <c r="P79" s="37">
        <v>0.61</v>
      </c>
      <c r="R79" s="23" t="s">
        <v>79</v>
      </c>
    </row>
    <row r="80" spans="1:18" x14ac:dyDescent="0.25">
      <c r="A80" t="s">
        <v>81</v>
      </c>
      <c r="B80" s="1">
        <v>800</v>
      </c>
      <c r="C80" s="1">
        <v>2500</v>
      </c>
      <c r="D80" s="6">
        <v>200</v>
      </c>
      <c r="E80" s="15">
        <f t="shared" si="6"/>
        <v>800</v>
      </c>
      <c r="F80" s="15">
        <f t="shared" si="6"/>
        <v>2500</v>
      </c>
      <c r="G80" s="19">
        <f t="shared" si="10"/>
        <v>2</v>
      </c>
      <c r="H80" s="6">
        <v>0</v>
      </c>
      <c r="I80" s="14">
        <f t="shared" si="7"/>
        <v>800</v>
      </c>
      <c r="J80" s="14">
        <f t="shared" si="8"/>
        <v>2500</v>
      </c>
      <c r="K80" s="1" t="s">
        <v>82</v>
      </c>
      <c r="L80" s="14" t="str">
        <f t="shared" si="9"/>
        <v>PVC curb - 20/00 EP Skylux 800x2500</v>
      </c>
      <c r="M80" s="1" t="s">
        <v>115</v>
      </c>
      <c r="O80" s="1" t="s">
        <v>120</v>
      </c>
      <c r="P80" s="37">
        <v>0.61</v>
      </c>
      <c r="R80" s="23" t="s">
        <v>79</v>
      </c>
    </row>
    <row r="81" spans="1:18" x14ac:dyDescent="0.25">
      <c r="A81" t="s">
        <v>81</v>
      </c>
      <c r="B81" s="1">
        <v>800</v>
      </c>
      <c r="C81" s="1">
        <v>2800</v>
      </c>
      <c r="D81" s="6">
        <v>200</v>
      </c>
      <c r="E81" s="15">
        <f t="shared" si="6"/>
        <v>800</v>
      </c>
      <c r="F81" s="15">
        <f t="shared" si="6"/>
        <v>2800</v>
      </c>
      <c r="G81" s="19">
        <f t="shared" si="10"/>
        <v>2.2399999999999998</v>
      </c>
      <c r="H81" s="6">
        <v>0</v>
      </c>
      <c r="I81" s="14">
        <f t="shared" si="7"/>
        <v>800</v>
      </c>
      <c r="J81" s="14">
        <f t="shared" si="8"/>
        <v>2800</v>
      </c>
      <c r="K81" s="1" t="s">
        <v>82</v>
      </c>
      <c r="L81" s="14" t="str">
        <f t="shared" si="9"/>
        <v>PVC curb - 20/00 EP Skylux 800x2800</v>
      </c>
      <c r="M81" s="1" t="s">
        <v>115</v>
      </c>
      <c r="O81" s="1" t="s">
        <v>120</v>
      </c>
      <c r="P81" s="37">
        <v>0.61</v>
      </c>
      <c r="R81" s="23" t="s">
        <v>79</v>
      </c>
    </row>
    <row r="82" spans="1:18" x14ac:dyDescent="0.25">
      <c r="A82" t="s">
        <v>81</v>
      </c>
      <c r="B82" s="1">
        <v>900</v>
      </c>
      <c r="C82" s="1">
        <v>1200</v>
      </c>
      <c r="D82" s="6">
        <v>200</v>
      </c>
      <c r="E82" s="15">
        <f t="shared" si="6"/>
        <v>900</v>
      </c>
      <c r="F82" s="15">
        <f t="shared" si="6"/>
        <v>1200</v>
      </c>
      <c r="G82" s="19">
        <f t="shared" si="10"/>
        <v>1.08</v>
      </c>
      <c r="H82" s="6">
        <v>0</v>
      </c>
      <c r="I82" s="14">
        <f t="shared" si="7"/>
        <v>900</v>
      </c>
      <c r="J82" s="14">
        <f t="shared" si="8"/>
        <v>1200</v>
      </c>
      <c r="K82" s="1" t="s">
        <v>82</v>
      </c>
      <c r="L82" s="14" t="str">
        <f t="shared" si="9"/>
        <v>PVC curb - 20/00 EP Skylux 900x1200</v>
      </c>
      <c r="M82" s="1" t="s">
        <v>115</v>
      </c>
      <c r="O82" s="1" t="s">
        <v>120</v>
      </c>
      <c r="P82" s="37">
        <v>0.61</v>
      </c>
      <c r="R82" s="23" t="s">
        <v>79</v>
      </c>
    </row>
    <row r="83" spans="1:18" x14ac:dyDescent="0.25">
      <c r="A83" t="s">
        <v>81</v>
      </c>
      <c r="B83" s="1">
        <v>900</v>
      </c>
      <c r="C83" s="1">
        <v>1500</v>
      </c>
      <c r="D83" s="6">
        <v>200</v>
      </c>
      <c r="E83" s="15">
        <f t="shared" si="6"/>
        <v>900</v>
      </c>
      <c r="F83" s="15">
        <f t="shared" si="6"/>
        <v>1500</v>
      </c>
      <c r="G83" s="19">
        <f t="shared" si="10"/>
        <v>1.35</v>
      </c>
      <c r="H83" s="6">
        <v>0</v>
      </c>
      <c r="I83" s="14">
        <f t="shared" si="7"/>
        <v>900</v>
      </c>
      <c r="J83" s="14">
        <f t="shared" si="8"/>
        <v>1500</v>
      </c>
      <c r="K83" s="1" t="s">
        <v>82</v>
      </c>
      <c r="L83" s="14" t="str">
        <f t="shared" si="9"/>
        <v>PVC curb - 20/00 EP Skylux 900x1500</v>
      </c>
      <c r="M83" s="1" t="s">
        <v>115</v>
      </c>
      <c r="O83" s="1" t="s">
        <v>120</v>
      </c>
      <c r="P83" s="37">
        <v>0.61</v>
      </c>
      <c r="R83" s="23" t="s">
        <v>79</v>
      </c>
    </row>
    <row r="84" spans="1:18" x14ac:dyDescent="0.25">
      <c r="A84" t="s">
        <v>81</v>
      </c>
      <c r="B84" s="1">
        <v>900</v>
      </c>
      <c r="C84" s="1">
        <v>1800</v>
      </c>
      <c r="D84" s="6">
        <v>200</v>
      </c>
      <c r="E84" s="14">
        <f t="shared" si="6"/>
        <v>900</v>
      </c>
      <c r="F84" s="14">
        <f t="shared" si="6"/>
        <v>1800</v>
      </c>
      <c r="G84" s="19">
        <f t="shared" si="10"/>
        <v>1.62</v>
      </c>
      <c r="H84" s="6">
        <v>0</v>
      </c>
      <c r="I84" s="14">
        <f t="shared" si="7"/>
        <v>900</v>
      </c>
      <c r="J84" s="14">
        <f t="shared" si="8"/>
        <v>1800</v>
      </c>
      <c r="K84" s="1" t="s">
        <v>82</v>
      </c>
      <c r="L84" s="14" t="str">
        <f t="shared" si="9"/>
        <v>PVC curb - 20/00 EP Skylux 900x1800</v>
      </c>
      <c r="M84" s="1" t="s">
        <v>115</v>
      </c>
      <c r="O84" s="1" t="s">
        <v>120</v>
      </c>
      <c r="P84" s="37">
        <v>0.61</v>
      </c>
      <c r="R84" s="23" t="s">
        <v>79</v>
      </c>
    </row>
    <row r="85" spans="1:18" x14ac:dyDescent="0.25">
      <c r="A85" t="s">
        <v>81</v>
      </c>
      <c r="B85" s="1">
        <v>900</v>
      </c>
      <c r="C85" s="1">
        <v>2100</v>
      </c>
      <c r="D85" s="6">
        <v>200</v>
      </c>
      <c r="E85" s="14">
        <f t="shared" si="6"/>
        <v>900</v>
      </c>
      <c r="F85" s="14">
        <f t="shared" si="6"/>
        <v>2100</v>
      </c>
      <c r="G85" s="19">
        <f t="shared" si="10"/>
        <v>1.8900000000000001</v>
      </c>
      <c r="H85" s="6">
        <v>0</v>
      </c>
      <c r="I85" s="14">
        <f t="shared" si="7"/>
        <v>900</v>
      </c>
      <c r="J85" s="14">
        <f t="shared" si="8"/>
        <v>2100</v>
      </c>
      <c r="K85" s="1" t="s">
        <v>82</v>
      </c>
      <c r="L85" s="14" t="str">
        <f t="shared" si="9"/>
        <v>PVC curb - 20/00 EP Skylux 900x2100</v>
      </c>
      <c r="M85" s="1" t="s">
        <v>115</v>
      </c>
      <c r="O85" s="1" t="s">
        <v>120</v>
      </c>
      <c r="P85" s="37">
        <v>0.61</v>
      </c>
      <c r="R85" s="23" t="s">
        <v>79</v>
      </c>
    </row>
    <row r="86" spans="1:18" x14ac:dyDescent="0.25">
      <c r="A86" t="s">
        <v>81</v>
      </c>
      <c r="B86" s="1">
        <v>1000</v>
      </c>
      <c r="C86" s="1">
        <v>1300</v>
      </c>
      <c r="D86" s="6">
        <v>200</v>
      </c>
      <c r="E86" s="14">
        <f t="shared" si="6"/>
        <v>1000</v>
      </c>
      <c r="F86" s="14">
        <f t="shared" si="6"/>
        <v>1300</v>
      </c>
      <c r="G86" s="19">
        <f t="shared" si="10"/>
        <v>1.3</v>
      </c>
      <c r="H86" s="6">
        <v>0</v>
      </c>
      <c r="I86" s="14">
        <f t="shared" si="7"/>
        <v>1000</v>
      </c>
      <c r="J86" s="14">
        <f t="shared" si="8"/>
        <v>1300</v>
      </c>
      <c r="K86" s="1" t="s">
        <v>82</v>
      </c>
      <c r="L86" s="14" t="str">
        <f t="shared" si="9"/>
        <v>PVC curb - 20/00 EP Skylux 1000x1300</v>
      </c>
      <c r="M86" s="1" t="s">
        <v>115</v>
      </c>
      <c r="O86" s="1" t="s">
        <v>120</v>
      </c>
      <c r="P86" s="37">
        <v>0.61</v>
      </c>
      <c r="R86" s="23" t="s">
        <v>79</v>
      </c>
    </row>
    <row r="87" spans="1:18" x14ac:dyDescent="0.25">
      <c r="A87" t="s">
        <v>81</v>
      </c>
      <c r="B87" s="1">
        <v>1000</v>
      </c>
      <c r="C87" s="1">
        <v>1500</v>
      </c>
      <c r="D87" s="6">
        <v>200</v>
      </c>
      <c r="E87" s="14">
        <f t="shared" si="6"/>
        <v>1000</v>
      </c>
      <c r="F87" s="14">
        <f t="shared" si="6"/>
        <v>1500</v>
      </c>
      <c r="G87" s="19">
        <f t="shared" si="10"/>
        <v>1.5</v>
      </c>
      <c r="H87" s="6">
        <v>0</v>
      </c>
      <c r="I87" s="14">
        <f t="shared" si="7"/>
        <v>1000</v>
      </c>
      <c r="J87" s="14">
        <f t="shared" si="8"/>
        <v>1500</v>
      </c>
      <c r="K87" s="1" t="s">
        <v>82</v>
      </c>
      <c r="L87" s="14" t="str">
        <f t="shared" si="9"/>
        <v>PVC curb - 20/00 EP Skylux 1000x1500</v>
      </c>
      <c r="M87" s="1" t="s">
        <v>115</v>
      </c>
      <c r="O87" s="1" t="s">
        <v>120</v>
      </c>
      <c r="P87" s="37">
        <v>0.61</v>
      </c>
      <c r="R87" s="23" t="s">
        <v>79</v>
      </c>
    </row>
    <row r="88" spans="1:18" x14ac:dyDescent="0.25">
      <c r="A88" t="s">
        <v>81</v>
      </c>
      <c r="B88" s="1">
        <v>1000</v>
      </c>
      <c r="C88" s="1">
        <v>1600</v>
      </c>
      <c r="D88" s="6">
        <v>200</v>
      </c>
      <c r="E88" s="14">
        <f t="shared" si="6"/>
        <v>1000</v>
      </c>
      <c r="F88" s="14">
        <f t="shared" si="6"/>
        <v>1600</v>
      </c>
      <c r="G88" s="19">
        <f t="shared" si="10"/>
        <v>1.6</v>
      </c>
      <c r="H88" s="6">
        <v>0</v>
      </c>
      <c r="I88" s="14">
        <f t="shared" si="7"/>
        <v>1000</v>
      </c>
      <c r="J88" s="14">
        <f t="shared" si="8"/>
        <v>1600</v>
      </c>
      <c r="K88" s="1" t="s">
        <v>82</v>
      </c>
      <c r="L88" s="14" t="str">
        <f t="shared" si="9"/>
        <v>PVC curb - 20/00 EP Skylux 1000x1600</v>
      </c>
      <c r="M88" s="1" t="s">
        <v>115</v>
      </c>
      <c r="O88" s="1" t="s">
        <v>120</v>
      </c>
      <c r="P88" s="37">
        <v>0.61</v>
      </c>
      <c r="R88" s="23" t="s">
        <v>79</v>
      </c>
    </row>
    <row r="89" spans="1:18" x14ac:dyDescent="0.25">
      <c r="A89" t="s">
        <v>81</v>
      </c>
      <c r="B89" s="1">
        <v>1000</v>
      </c>
      <c r="C89" s="1">
        <v>1900</v>
      </c>
      <c r="D89" s="6">
        <v>200</v>
      </c>
      <c r="E89" s="14">
        <f t="shared" si="6"/>
        <v>1000</v>
      </c>
      <c r="F89" s="14">
        <f t="shared" si="6"/>
        <v>1900</v>
      </c>
      <c r="G89" s="19">
        <f t="shared" si="10"/>
        <v>1.9</v>
      </c>
      <c r="H89" s="6">
        <v>0</v>
      </c>
      <c r="I89" s="14">
        <f t="shared" si="7"/>
        <v>1000</v>
      </c>
      <c r="J89" s="14">
        <f t="shared" si="8"/>
        <v>1900</v>
      </c>
      <c r="K89" s="1" t="s">
        <v>82</v>
      </c>
      <c r="L89" s="14" t="str">
        <f t="shared" si="9"/>
        <v>PVC curb - 20/00 EP Skylux 1000x1900</v>
      </c>
      <c r="M89" s="1" t="s">
        <v>115</v>
      </c>
      <c r="O89" s="1" t="s">
        <v>120</v>
      </c>
      <c r="P89" s="37">
        <v>0.61</v>
      </c>
      <c r="R89" s="23" t="s">
        <v>79</v>
      </c>
    </row>
    <row r="90" spans="1:18" x14ac:dyDescent="0.25">
      <c r="A90" t="s">
        <v>81</v>
      </c>
      <c r="B90" s="1">
        <v>1000</v>
      </c>
      <c r="C90" s="1">
        <v>2000</v>
      </c>
      <c r="D90" s="6">
        <v>200</v>
      </c>
      <c r="E90" s="14">
        <f t="shared" si="6"/>
        <v>1000</v>
      </c>
      <c r="F90" s="14">
        <f t="shared" si="6"/>
        <v>2000</v>
      </c>
      <c r="G90" s="19">
        <f t="shared" si="10"/>
        <v>2</v>
      </c>
      <c r="H90" s="6">
        <v>0</v>
      </c>
      <c r="I90" s="14">
        <f t="shared" si="7"/>
        <v>1000</v>
      </c>
      <c r="J90" s="14">
        <f t="shared" si="8"/>
        <v>2000</v>
      </c>
      <c r="K90" s="1" t="s">
        <v>82</v>
      </c>
      <c r="L90" s="14" t="str">
        <f t="shared" si="9"/>
        <v>PVC curb - 20/00 EP Skylux 1000x2000</v>
      </c>
      <c r="M90" s="1" t="s">
        <v>115</v>
      </c>
      <c r="O90" s="1" t="s">
        <v>120</v>
      </c>
      <c r="P90" s="37">
        <v>0.61</v>
      </c>
      <c r="R90" s="23" t="s">
        <v>79</v>
      </c>
    </row>
    <row r="91" spans="1:18" x14ac:dyDescent="0.25">
      <c r="A91" t="s">
        <v>81</v>
      </c>
      <c r="B91" s="1">
        <v>1000</v>
      </c>
      <c r="C91" s="1">
        <v>2200</v>
      </c>
      <c r="D91" s="6">
        <v>200</v>
      </c>
      <c r="E91" s="14">
        <f t="shared" si="6"/>
        <v>1000</v>
      </c>
      <c r="F91" s="14">
        <f t="shared" si="6"/>
        <v>2200</v>
      </c>
      <c r="G91" s="19">
        <f t="shared" si="10"/>
        <v>2.2000000000000002</v>
      </c>
      <c r="H91" s="6">
        <v>0</v>
      </c>
      <c r="I91" s="14">
        <f t="shared" si="7"/>
        <v>1000</v>
      </c>
      <c r="J91" s="14">
        <f t="shared" si="8"/>
        <v>2200</v>
      </c>
      <c r="K91" s="1" t="s">
        <v>82</v>
      </c>
      <c r="L91" s="14" t="str">
        <f t="shared" si="9"/>
        <v>PVC curb - 20/00 EP Skylux 1000x2200</v>
      </c>
      <c r="M91" s="1" t="s">
        <v>115</v>
      </c>
      <c r="O91" s="1" t="s">
        <v>120</v>
      </c>
      <c r="P91" s="37">
        <v>0.61</v>
      </c>
      <c r="R91" s="23" t="s">
        <v>79</v>
      </c>
    </row>
    <row r="92" spans="1:18" x14ac:dyDescent="0.25">
      <c r="A92" t="s">
        <v>81</v>
      </c>
      <c r="B92" s="1">
        <v>1000</v>
      </c>
      <c r="C92" s="1">
        <v>2300</v>
      </c>
      <c r="D92" s="6">
        <v>200</v>
      </c>
      <c r="E92" s="14">
        <f t="shared" si="6"/>
        <v>1000</v>
      </c>
      <c r="F92" s="14">
        <f t="shared" si="6"/>
        <v>2300</v>
      </c>
      <c r="G92" s="19">
        <f t="shared" si="10"/>
        <v>2.2999999999999998</v>
      </c>
      <c r="H92" s="6">
        <v>0</v>
      </c>
      <c r="I92" s="14">
        <f t="shared" si="7"/>
        <v>1000</v>
      </c>
      <c r="J92" s="14">
        <f t="shared" si="8"/>
        <v>2300</v>
      </c>
      <c r="K92" s="1" t="s">
        <v>82</v>
      </c>
      <c r="L92" s="14" t="str">
        <f t="shared" si="9"/>
        <v>PVC curb - 20/00 EP Skylux 1000x2300</v>
      </c>
      <c r="M92" s="1" t="s">
        <v>115</v>
      </c>
      <c r="O92" s="1" t="s">
        <v>120</v>
      </c>
      <c r="P92" s="37">
        <v>0.61</v>
      </c>
      <c r="R92" s="23" t="s">
        <v>79</v>
      </c>
    </row>
    <row r="93" spans="1:18" x14ac:dyDescent="0.25">
      <c r="A93" t="s">
        <v>81</v>
      </c>
      <c r="B93" s="1">
        <v>1000</v>
      </c>
      <c r="C93" s="1">
        <v>2500</v>
      </c>
      <c r="D93" s="6">
        <v>200</v>
      </c>
      <c r="E93" s="14">
        <f t="shared" si="6"/>
        <v>1000</v>
      </c>
      <c r="F93" s="14">
        <f t="shared" si="6"/>
        <v>2500</v>
      </c>
      <c r="G93" s="19">
        <f t="shared" si="10"/>
        <v>2.5</v>
      </c>
      <c r="H93" s="6">
        <v>0</v>
      </c>
      <c r="I93" s="14">
        <f t="shared" si="7"/>
        <v>1000</v>
      </c>
      <c r="J93" s="14">
        <f t="shared" si="8"/>
        <v>2500</v>
      </c>
      <c r="K93" s="1" t="s">
        <v>82</v>
      </c>
      <c r="L93" s="14" t="str">
        <f t="shared" si="9"/>
        <v>PVC curb - 20/00 EP Skylux 1000x2500</v>
      </c>
      <c r="M93" s="1" t="s">
        <v>115</v>
      </c>
      <c r="O93" s="1" t="s">
        <v>120</v>
      </c>
      <c r="P93" s="37">
        <v>0.61</v>
      </c>
      <c r="R93" s="23" t="s">
        <v>79</v>
      </c>
    </row>
    <row r="94" spans="1:18" x14ac:dyDescent="0.25">
      <c r="A94" t="s">
        <v>81</v>
      </c>
      <c r="B94" s="1">
        <v>1000</v>
      </c>
      <c r="C94" s="1">
        <v>2800</v>
      </c>
      <c r="D94" s="6">
        <v>200</v>
      </c>
      <c r="E94" s="14">
        <f t="shared" si="6"/>
        <v>1000</v>
      </c>
      <c r="F94" s="14">
        <f t="shared" si="6"/>
        <v>2800</v>
      </c>
      <c r="G94" s="19">
        <f t="shared" si="10"/>
        <v>2.8</v>
      </c>
      <c r="H94" s="6">
        <v>0</v>
      </c>
      <c r="I94" s="14">
        <f t="shared" si="7"/>
        <v>1000</v>
      </c>
      <c r="J94" s="14">
        <f t="shared" si="8"/>
        <v>2800</v>
      </c>
      <c r="K94" s="1" t="s">
        <v>82</v>
      </c>
      <c r="L94" s="14" t="str">
        <f t="shared" si="9"/>
        <v>PVC curb - 20/00 EP Skylux 1000x2800</v>
      </c>
      <c r="M94" s="1" t="s">
        <v>115</v>
      </c>
      <c r="O94" s="1" t="s">
        <v>120</v>
      </c>
      <c r="P94" s="37">
        <v>0.61</v>
      </c>
      <c r="R94" s="23" t="s">
        <v>79</v>
      </c>
    </row>
    <row r="95" spans="1:18" x14ac:dyDescent="0.25">
      <c r="A95" t="s">
        <v>81</v>
      </c>
      <c r="B95" s="1">
        <v>1050</v>
      </c>
      <c r="C95" s="1">
        <v>1650</v>
      </c>
      <c r="D95" s="6">
        <v>200</v>
      </c>
      <c r="E95" s="14">
        <f t="shared" si="6"/>
        <v>1050</v>
      </c>
      <c r="F95" s="14">
        <f t="shared" si="6"/>
        <v>1650</v>
      </c>
      <c r="G95" s="19">
        <f t="shared" si="10"/>
        <v>1.7324999999999999</v>
      </c>
      <c r="H95" s="6">
        <v>0</v>
      </c>
      <c r="I95" s="14">
        <f t="shared" si="7"/>
        <v>1050</v>
      </c>
      <c r="J95" s="14">
        <f t="shared" si="8"/>
        <v>1650</v>
      </c>
      <c r="K95" s="1" t="s">
        <v>82</v>
      </c>
      <c r="L95" s="14" t="str">
        <f t="shared" si="9"/>
        <v>PVC curb - 20/00 EP Skylux 1050x1650</v>
      </c>
      <c r="M95" s="1" t="s">
        <v>115</v>
      </c>
      <c r="O95" s="1" t="s">
        <v>120</v>
      </c>
      <c r="P95" s="37">
        <v>0.61</v>
      </c>
      <c r="R95" s="23" t="s">
        <v>79</v>
      </c>
    </row>
    <row r="96" spans="1:18" x14ac:dyDescent="0.25">
      <c r="A96" t="s">
        <v>81</v>
      </c>
      <c r="B96" s="1">
        <v>1050</v>
      </c>
      <c r="C96" s="1">
        <v>2250</v>
      </c>
      <c r="D96" s="6">
        <v>200</v>
      </c>
      <c r="E96" s="14">
        <f t="shared" si="6"/>
        <v>1050</v>
      </c>
      <c r="F96" s="14">
        <f t="shared" si="6"/>
        <v>2250</v>
      </c>
      <c r="G96" s="19">
        <f t="shared" si="10"/>
        <v>2.3625000000000003</v>
      </c>
      <c r="H96" s="6">
        <v>0</v>
      </c>
      <c r="I96" s="14">
        <f t="shared" si="7"/>
        <v>1050</v>
      </c>
      <c r="J96" s="14">
        <f t="shared" si="8"/>
        <v>2250</v>
      </c>
      <c r="K96" s="1" t="s">
        <v>82</v>
      </c>
      <c r="L96" s="14" t="str">
        <f t="shared" si="9"/>
        <v>PVC curb - 20/00 EP Skylux 1050x2250</v>
      </c>
      <c r="M96" s="1" t="s">
        <v>115</v>
      </c>
      <c r="O96" s="1" t="s">
        <v>120</v>
      </c>
      <c r="P96" s="37">
        <v>0.61</v>
      </c>
      <c r="R96" s="23" t="s">
        <v>79</v>
      </c>
    </row>
    <row r="97" spans="1:18" x14ac:dyDescent="0.25">
      <c r="A97" t="s">
        <v>81</v>
      </c>
      <c r="B97" s="1">
        <v>1100</v>
      </c>
      <c r="C97" s="1">
        <v>1400</v>
      </c>
      <c r="D97" s="6">
        <v>200</v>
      </c>
      <c r="E97" s="14">
        <f t="shared" si="6"/>
        <v>1100</v>
      </c>
      <c r="F97" s="14">
        <f t="shared" si="6"/>
        <v>1400</v>
      </c>
      <c r="G97" s="19">
        <f t="shared" si="10"/>
        <v>1.54</v>
      </c>
      <c r="H97" s="6">
        <v>0</v>
      </c>
      <c r="I97" s="14">
        <f t="shared" ref="I97:I117" si="11">E97+H97</f>
        <v>1100</v>
      </c>
      <c r="J97" s="14">
        <f t="shared" ref="J97:J117" si="12">F97+H97</f>
        <v>1400</v>
      </c>
      <c r="K97" s="1" t="s">
        <v>82</v>
      </c>
      <c r="L97" s="14" t="str">
        <f t="shared" ref="L97:L117" si="13">K97&amp;" - "&amp;M97&amp;" "&amp;E97&amp;"x"&amp;C97</f>
        <v>PVC curb - 20/00 EP Skylux 1100x1400</v>
      </c>
      <c r="M97" s="1" t="s">
        <v>115</v>
      </c>
      <c r="O97" s="1" t="s">
        <v>120</v>
      </c>
      <c r="P97" s="37">
        <v>0.61</v>
      </c>
      <c r="R97" s="23" t="s">
        <v>79</v>
      </c>
    </row>
    <row r="98" spans="1:18" x14ac:dyDescent="0.25">
      <c r="A98" t="s">
        <v>81</v>
      </c>
      <c r="B98" s="1">
        <v>1100</v>
      </c>
      <c r="C98" s="1">
        <v>1700</v>
      </c>
      <c r="D98" s="6">
        <v>200</v>
      </c>
      <c r="E98" s="14">
        <f t="shared" si="6"/>
        <v>1100</v>
      </c>
      <c r="F98" s="14">
        <f t="shared" si="6"/>
        <v>1700</v>
      </c>
      <c r="G98" s="19">
        <f t="shared" si="10"/>
        <v>1.87</v>
      </c>
      <c r="H98" s="6">
        <v>0</v>
      </c>
      <c r="I98" s="14">
        <f t="shared" si="11"/>
        <v>1100</v>
      </c>
      <c r="J98" s="14">
        <f t="shared" si="12"/>
        <v>1700</v>
      </c>
      <c r="K98" s="1" t="s">
        <v>82</v>
      </c>
      <c r="L98" s="14" t="str">
        <f t="shared" si="13"/>
        <v>PVC curb - 20/00 EP Skylux 1100x1700</v>
      </c>
      <c r="M98" s="1" t="s">
        <v>115</v>
      </c>
      <c r="O98" s="1" t="s">
        <v>120</v>
      </c>
      <c r="P98" s="37">
        <v>0.61</v>
      </c>
      <c r="R98" s="23" t="s">
        <v>79</v>
      </c>
    </row>
    <row r="99" spans="1:18" x14ac:dyDescent="0.25">
      <c r="A99" t="s">
        <v>81</v>
      </c>
      <c r="B99" s="1">
        <v>1100</v>
      </c>
      <c r="C99" s="1">
        <v>2300</v>
      </c>
      <c r="D99" s="6">
        <v>200</v>
      </c>
      <c r="E99" s="14">
        <f t="shared" si="6"/>
        <v>1100</v>
      </c>
      <c r="F99" s="14">
        <f t="shared" si="6"/>
        <v>2300</v>
      </c>
      <c r="G99" s="19">
        <f t="shared" si="10"/>
        <v>2.5299999999999998</v>
      </c>
      <c r="H99" s="6">
        <v>0</v>
      </c>
      <c r="I99" s="14">
        <f t="shared" si="11"/>
        <v>1100</v>
      </c>
      <c r="J99" s="14">
        <f t="shared" si="12"/>
        <v>2300</v>
      </c>
      <c r="K99" s="1" t="s">
        <v>82</v>
      </c>
      <c r="L99" s="14" t="str">
        <f t="shared" si="13"/>
        <v>PVC curb - 20/00 EP Skylux 1100x2300</v>
      </c>
      <c r="M99" s="1" t="s">
        <v>115</v>
      </c>
      <c r="O99" s="1" t="s">
        <v>120</v>
      </c>
      <c r="P99" s="37">
        <v>0.61</v>
      </c>
      <c r="R99" s="23" t="s">
        <v>79</v>
      </c>
    </row>
    <row r="100" spans="1:18" x14ac:dyDescent="0.25">
      <c r="A100" t="s">
        <v>81</v>
      </c>
      <c r="B100" s="1">
        <v>1200</v>
      </c>
      <c r="C100" s="1">
        <v>1400</v>
      </c>
      <c r="D100" s="6">
        <v>200</v>
      </c>
      <c r="E100" s="14">
        <f t="shared" si="6"/>
        <v>1200</v>
      </c>
      <c r="F100" s="14">
        <f t="shared" si="6"/>
        <v>1400</v>
      </c>
      <c r="G100" s="19">
        <f t="shared" si="10"/>
        <v>1.68</v>
      </c>
      <c r="H100" s="6">
        <v>0</v>
      </c>
      <c r="I100" s="14">
        <f t="shared" si="11"/>
        <v>1200</v>
      </c>
      <c r="J100" s="14">
        <f t="shared" si="12"/>
        <v>1400</v>
      </c>
      <c r="K100" s="1" t="s">
        <v>82</v>
      </c>
      <c r="L100" s="14" t="str">
        <f t="shared" si="13"/>
        <v>PVC curb - 20/00 EP Skylux 1200x1400</v>
      </c>
      <c r="M100" s="1" t="s">
        <v>115</v>
      </c>
      <c r="O100" s="1" t="s">
        <v>120</v>
      </c>
      <c r="P100" s="37">
        <v>0.61</v>
      </c>
      <c r="R100" s="23" t="s">
        <v>79</v>
      </c>
    </row>
    <row r="101" spans="1:18" x14ac:dyDescent="0.25">
      <c r="A101" t="s">
        <v>81</v>
      </c>
      <c r="B101" s="1">
        <v>1200</v>
      </c>
      <c r="C101" s="1">
        <v>1500</v>
      </c>
      <c r="D101" s="6">
        <v>200</v>
      </c>
      <c r="E101" s="14">
        <f t="shared" si="6"/>
        <v>1200</v>
      </c>
      <c r="F101" s="14">
        <f t="shared" si="6"/>
        <v>1500</v>
      </c>
      <c r="G101" s="19">
        <f t="shared" si="10"/>
        <v>1.7999999999999998</v>
      </c>
      <c r="H101" s="6">
        <v>0</v>
      </c>
      <c r="I101" s="14">
        <f t="shared" si="11"/>
        <v>1200</v>
      </c>
      <c r="J101" s="14">
        <f t="shared" si="12"/>
        <v>1500</v>
      </c>
      <c r="K101" s="1" t="s">
        <v>82</v>
      </c>
      <c r="L101" s="14" t="str">
        <f t="shared" si="13"/>
        <v>PVC curb - 20/00 EP Skylux 1200x1500</v>
      </c>
      <c r="M101" s="1" t="s">
        <v>115</v>
      </c>
      <c r="O101" s="1" t="s">
        <v>120</v>
      </c>
      <c r="P101" s="37">
        <v>0.61</v>
      </c>
      <c r="R101" s="23" t="s">
        <v>79</v>
      </c>
    </row>
    <row r="102" spans="1:18" x14ac:dyDescent="0.25">
      <c r="A102" t="s">
        <v>81</v>
      </c>
      <c r="B102" s="1">
        <v>1200</v>
      </c>
      <c r="C102" s="1">
        <v>1800</v>
      </c>
      <c r="D102" s="6">
        <v>200</v>
      </c>
      <c r="E102" s="14">
        <f t="shared" si="6"/>
        <v>1200</v>
      </c>
      <c r="F102" s="14">
        <f t="shared" si="6"/>
        <v>1800</v>
      </c>
      <c r="G102" s="19">
        <f t="shared" si="10"/>
        <v>2.16</v>
      </c>
      <c r="H102" s="6">
        <v>0</v>
      </c>
      <c r="I102" s="14">
        <f t="shared" si="11"/>
        <v>1200</v>
      </c>
      <c r="J102" s="14">
        <f t="shared" si="12"/>
        <v>1800</v>
      </c>
      <c r="K102" s="1" t="s">
        <v>82</v>
      </c>
      <c r="L102" s="14" t="str">
        <f t="shared" si="13"/>
        <v>PVC curb - 20/00 EP Skylux 1200x1800</v>
      </c>
      <c r="M102" s="1" t="s">
        <v>115</v>
      </c>
      <c r="O102" s="1" t="s">
        <v>120</v>
      </c>
      <c r="P102" s="37">
        <v>0.61</v>
      </c>
      <c r="R102" s="23" t="s">
        <v>79</v>
      </c>
    </row>
    <row r="103" spans="1:18" x14ac:dyDescent="0.25">
      <c r="A103" t="s">
        <v>81</v>
      </c>
      <c r="B103" s="1">
        <v>1200</v>
      </c>
      <c r="C103" s="1">
        <v>2100</v>
      </c>
      <c r="D103" s="6">
        <v>200</v>
      </c>
      <c r="E103" s="14">
        <f t="shared" si="6"/>
        <v>1200</v>
      </c>
      <c r="F103" s="14">
        <f t="shared" si="6"/>
        <v>2100</v>
      </c>
      <c r="G103" s="19">
        <f t="shared" si="10"/>
        <v>2.52</v>
      </c>
      <c r="H103" s="6">
        <v>0</v>
      </c>
      <c r="I103" s="14">
        <f t="shared" si="11"/>
        <v>1200</v>
      </c>
      <c r="J103" s="14">
        <f t="shared" si="12"/>
        <v>2100</v>
      </c>
      <c r="K103" s="1" t="s">
        <v>82</v>
      </c>
      <c r="L103" s="14" t="str">
        <f t="shared" si="13"/>
        <v>PVC curb - 20/00 EP Skylux 1200x2100</v>
      </c>
      <c r="M103" s="1" t="s">
        <v>115</v>
      </c>
      <c r="O103" s="1" t="s">
        <v>120</v>
      </c>
      <c r="P103" s="37">
        <v>0.61</v>
      </c>
      <c r="R103" s="23" t="s">
        <v>79</v>
      </c>
    </row>
    <row r="104" spans="1:18" x14ac:dyDescent="0.25">
      <c r="A104" t="s">
        <v>81</v>
      </c>
      <c r="B104" s="1">
        <v>1200</v>
      </c>
      <c r="C104" s="1">
        <v>2400</v>
      </c>
      <c r="D104" s="6">
        <v>200</v>
      </c>
      <c r="E104" s="14">
        <f t="shared" si="6"/>
        <v>1200</v>
      </c>
      <c r="F104" s="14">
        <f t="shared" si="6"/>
        <v>2400</v>
      </c>
      <c r="G104" s="19">
        <f t="shared" si="10"/>
        <v>2.88</v>
      </c>
      <c r="H104" s="6">
        <v>0</v>
      </c>
      <c r="I104" s="14">
        <f t="shared" si="11"/>
        <v>1200</v>
      </c>
      <c r="J104" s="14">
        <f t="shared" si="12"/>
        <v>2400</v>
      </c>
      <c r="K104" s="1" t="s">
        <v>82</v>
      </c>
      <c r="L104" s="14" t="str">
        <f t="shared" si="13"/>
        <v>PVC curb - 20/00 EP Skylux 1200x2400</v>
      </c>
      <c r="M104" s="1" t="s">
        <v>115</v>
      </c>
      <c r="O104" s="1" t="s">
        <v>120</v>
      </c>
      <c r="P104" s="37">
        <v>0.61</v>
      </c>
      <c r="R104" s="23" t="s">
        <v>79</v>
      </c>
    </row>
    <row r="105" spans="1:18" x14ac:dyDescent="0.25">
      <c r="A105" t="s">
        <v>81</v>
      </c>
      <c r="B105" s="1">
        <v>1300</v>
      </c>
      <c r="C105" s="1">
        <v>1600</v>
      </c>
      <c r="D105" s="6">
        <v>200</v>
      </c>
      <c r="E105" s="14">
        <f t="shared" si="6"/>
        <v>1300</v>
      </c>
      <c r="F105" s="14">
        <f t="shared" si="6"/>
        <v>1600</v>
      </c>
      <c r="G105" s="19">
        <f t="shared" si="10"/>
        <v>2.08</v>
      </c>
      <c r="H105" s="6">
        <v>0</v>
      </c>
      <c r="I105" s="14">
        <f t="shared" si="11"/>
        <v>1300</v>
      </c>
      <c r="J105" s="14">
        <f t="shared" si="12"/>
        <v>1600</v>
      </c>
      <c r="K105" s="1" t="s">
        <v>82</v>
      </c>
      <c r="L105" s="14" t="str">
        <f t="shared" si="13"/>
        <v>PVC curb - 20/00 EP Skylux 1300x1600</v>
      </c>
      <c r="M105" s="1" t="s">
        <v>115</v>
      </c>
      <c r="O105" s="1" t="s">
        <v>120</v>
      </c>
      <c r="P105" s="37">
        <v>0.61</v>
      </c>
      <c r="R105" s="23" t="s">
        <v>79</v>
      </c>
    </row>
    <row r="106" spans="1:18" x14ac:dyDescent="0.25">
      <c r="A106" t="s">
        <v>81</v>
      </c>
      <c r="B106" s="1">
        <v>1300</v>
      </c>
      <c r="C106" s="1">
        <v>1900</v>
      </c>
      <c r="D106" s="6">
        <v>200</v>
      </c>
      <c r="E106" s="14">
        <f t="shared" si="6"/>
        <v>1300</v>
      </c>
      <c r="F106" s="14">
        <f t="shared" si="6"/>
        <v>1900</v>
      </c>
      <c r="G106" s="19">
        <f t="shared" si="10"/>
        <v>2.4699999999999998</v>
      </c>
      <c r="H106" s="6">
        <v>0</v>
      </c>
      <c r="I106" s="14">
        <f t="shared" si="11"/>
        <v>1300</v>
      </c>
      <c r="J106" s="14">
        <f t="shared" si="12"/>
        <v>1900</v>
      </c>
      <c r="K106" s="1" t="s">
        <v>82</v>
      </c>
      <c r="L106" s="14" t="str">
        <f t="shared" si="13"/>
        <v>PVC curb - 20/00 EP Skylux 1300x1900</v>
      </c>
      <c r="M106" s="1" t="s">
        <v>115</v>
      </c>
      <c r="O106" s="1" t="s">
        <v>120</v>
      </c>
      <c r="P106" s="37">
        <v>0.61</v>
      </c>
      <c r="R106" s="23" t="s">
        <v>79</v>
      </c>
    </row>
    <row r="107" spans="1:18" x14ac:dyDescent="0.25">
      <c r="A107" t="s">
        <v>81</v>
      </c>
      <c r="B107" s="1">
        <v>1300</v>
      </c>
      <c r="C107" s="1">
        <v>2000</v>
      </c>
      <c r="D107" s="6">
        <v>200</v>
      </c>
      <c r="E107" s="14">
        <f t="shared" si="6"/>
        <v>1300</v>
      </c>
      <c r="F107" s="14">
        <f t="shared" si="6"/>
        <v>2000</v>
      </c>
      <c r="G107" s="19">
        <f t="shared" si="10"/>
        <v>2.6</v>
      </c>
      <c r="H107" s="6">
        <v>0</v>
      </c>
      <c r="I107" s="14">
        <f t="shared" si="11"/>
        <v>1300</v>
      </c>
      <c r="J107" s="14">
        <f t="shared" si="12"/>
        <v>2000</v>
      </c>
      <c r="K107" s="1" t="s">
        <v>82</v>
      </c>
      <c r="L107" s="14" t="str">
        <f t="shared" si="13"/>
        <v>PVC curb - 20/00 EP Skylux 1300x2000</v>
      </c>
      <c r="M107" s="1" t="s">
        <v>115</v>
      </c>
      <c r="O107" s="1" t="s">
        <v>120</v>
      </c>
      <c r="P107" s="37">
        <v>0.61</v>
      </c>
      <c r="R107" s="23" t="s">
        <v>79</v>
      </c>
    </row>
    <row r="108" spans="1:18" x14ac:dyDescent="0.25">
      <c r="A108" t="s">
        <v>81</v>
      </c>
      <c r="B108" s="1">
        <v>1300</v>
      </c>
      <c r="C108" s="1">
        <v>2200</v>
      </c>
      <c r="D108" s="6">
        <v>200</v>
      </c>
      <c r="E108" s="14">
        <f t="shared" si="6"/>
        <v>1300</v>
      </c>
      <c r="F108" s="14">
        <f t="shared" si="6"/>
        <v>2200</v>
      </c>
      <c r="G108" s="19">
        <f t="shared" si="10"/>
        <v>2.8600000000000003</v>
      </c>
      <c r="H108" s="6">
        <v>0</v>
      </c>
      <c r="I108" s="14">
        <f t="shared" si="11"/>
        <v>1300</v>
      </c>
      <c r="J108" s="14">
        <f t="shared" si="12"/>
        <v>2200</v>
      </c>
      <c r="K108" s="1" t="s">
        <v>82</v>
      </c>
      <c r="L108" s="14" t="str">
        <f t="shared" si="13"/>
        <v>PVC curb - 20/00 EP Skylux 1300x2200</v>
      </c>
      <c r="M108" s="1" t="s">
        <v>115</v>
      </c>
      <c r="O108" s="1" t="s">
        <v>120</v>
      </c>
      <c r="P108" s="37">
        <v>0.61</v>
      </c>
      <c r="R108" s="23" t="s">
        <v>79</v>
      </c>
    </row>
    <row r="109" spans="1:18" x14ac:dyDescent="0.25">
      <c r="A109" t="s">
        <v>81</v>
      </c>
      <c r="B109" s="1">
        <v>1300</v>
      </c>
      <c r="C109" s="1">
        <v>2300</v>
      </c>
      <c r="D109" s="6">
        <v>200</v>
      </c>
      <c r="E109" s="14">
        <f t="shared" si="6"/>
        <v>1300</v>
      </c>
      <c r="F109" s="14">
        <f t="shared" si="6"/>
        <v>2300</v>
      </c>
      <c r="G109" s="19">
        <f t="shared" si="10"/>
        <v>2.9899999999999998</v>
      </c>
      <c r="H109" s="6">
        <v>0</v>
      </c>
      <c r="I109" s="14">
        <f t="shared" si="11"/>
        <v>1300</v>
      </c>
      <c r="J109" s="14">
        <f t="shared" si="12"/>
        <v>2300</v>
      </c>
      <c r="K109" s="1" t="s">
        <v>82</v>
      </c>
      <c r="L109" s="14" t="str">
        <f t="shared" si="13"/>
        <v>PVC curb - 20/00 EP Skylux 1300x2300</v>
      </c>
      <c r="M109" s="1" t="s">
        <v>115</v>
      </c>
      <c r="O109" s="1" t="s">
        <v>120</v>
      </c>
      <c r="P109" s="37">
        <v>0.61</v>
      </c>
      <c r="R109" s="23" t="s">
        <v>79</v>
      </c>
    </row>
    <row r="110" spans="1:18" x14ac:dyDescent="0.25">
      <c r="A110" t="s">
        <v>81</v>
      </c>
      <c r="B110" s="1">
        <v>1300</v>
      </c>
      <c r="C110" s="1">
        <v>2500</v>
      </c>
      <c r="D110" s="6">
        <v>200</v>
      </c>
      <c r="E110" s="14">
        <f t="shared" si="6"/>
        <v>1300</v>
      </c>
      <c r="F110" s="14">
        <f t="shared" si="6"/>
        <v>2500</v>
      </c>
      <c r="G110" s="19">
        <f t="shared" si="10"/>
        <v>3.25</v>
      </c>
      <c r="H110" s="6">
        <v>0</v>
      </c>
      <c r="I110" s="14">
        <f t="shared" si="11"/>
        <v>1300</v>
      </c>
      <c r="J110" s="14">
        <f t="shared" si="12"/>
        <v>2500</v>
      </c>
      <c r="K110" s="1" t="s">
        <v>82</v>
      </c>
      <c r="L110" s="14" t="str">
        <f t="shared" si="13"/>
        <v>PVC curb - 20/00 EP Skylux 1300x2500</v>
      </c>
      <c r="M110" s="1" t="s">
        <v>115</v>
      </c>
      <c r="O110" s="1" t="s">
        <v>120</v>
      </c>
      <c r="P110" s="37">
        <v>0.61</v>
      </c>
      <c r="R110" s="23" t="s">
        <v>79</v>
      </c>
    </row>
    <row r="111" spans="1:18" x14ac:dyDescent="0.25">
      <c r="A111" t="s">
        <v>81</v>
      </c>
      <c r="B111" s="1">
        <v>1300</v>
      </c>
      <c r="C111" s="1">
        <v>2800</v>
      </c>
      <c r="D111" s="6">
        <v>200</v>
      </c>
      <c r="E111" s="14">
        <f t="shared" si="6"/>
        <v>1300</v>
      </c>
      <c r="F111" s="14">
        <f t="shared" si="6"/>
        <v>2800</v>
      </c>
      <c r="G111" s="19">
        <f t="shared" si="10"/>
        <v>3.6399999999999997</v>
      </c>
      <c r="H111" s="6">
        <v>0</v>
      </c>
      <c r="I111" s="14">
        <f t="shared" si="11"/>
        <v>1300</v>
      </c>
      <c r="J111" s="14">
        <f t="shared" si="12"/>
        <v>2800</v>
      </c>
      <c r="K111" s="1" t="s">
        <v>82</v>
      </c>
      <c r="L111" s="14" t="str">
        <f t="shared" si="13"/>
        <v>PVC curb - 20/00 EP Skylux 1300x2800</v>
      </c>
      <c r="M111" s="1" t="s">
        <v>115</v>
      </c>
      <c r="O111" s="1" t="s">
        <v>120</v>
      </c>
      <c r="P111" s="37">
        <v>0.61</v>
      </c>
      <c r="R111" s="23" t="s">
        <v>79</v>
      </c>
    </row>
    <row r="112" spans="1:18" x14ac:dyDescent="0.25">
      <c r="A112" t="s">
        <v>81</v>
      </c>
      <c r="B112" s="1">
        <v>1450</v>
      </c>
      <c r="C112" s="1">
        <v>1700</v>
      </c>
      <c r="D112" s="6">
        <v>200</v>
      </c>
      <c r="E112" s="14">
        <f t="shared" si="6"/>
        <v>1450</v>
      </c>
      <c r="F112" s="14">
        <f t="shared" si="6"/>
        <v>1700</v>
      </c>
      <c r="G112" s="19">
        <f t="shared" si="10"/>
        <v>2.4649999999999999</v>
      </c>
      <c r="H112" s="6">
        <v>0</v>
      </c>
      <c r="I112" s="14">
        <f t="shared" si="11"/>
        <v>1450</v>
      </c>
      <c r="J112" s="14">
        <f t="shared" si="12"/>
        <v>1700</v>
      </c>
      <c r="K112" s="1" t="s">
        <v>82</v>
      </c>
      <c r="L112" s="14" t="str">
        <f t="shared" si="13"/>
        <v>PVC curb - 20/00 EP Skylux 1450x1700</v>
      </c>
      <c r="M112" s="1" t="s">
        <v>115</v>
      </c>
      <c r="O112" s="1" t="s">
        <v>120</v>
      </c>
      <c r="P112" s="37">
        <v>0.61</v>
      </c>
      <c r="R112" s="23" t="s">
        <v>79</v>
      </c>
    </row>
    <row r="113" spans="1:18" x14ac:dyDescent="0.25">
      <c r="A113" t="s">
        <v>81</v>
      </c>
      <c r="B113" s="1">
        <v>1600</v>
      </c>
      <c r="C113" s="1">
        <v>2000</v>
      </c>
      <c r="D113" s="6">
        <v>200</v>
      </c>
      <c r="E113" s="14">
        <f t="shared" si="6"/>
        <v>1600</v>
      </c>
      <c r="F113" s="14">
        <f t="shared" si="6"/>
        <v>2000</v>
      </c>
      <c r="G113" s="19">
        <f t="shared" si="10"/>
        <v>3.2</v>
      </c>
      <c r="H113" s="6">
        <v>0</v>
      </c>
      <c r="I113" s="14">
        <f t="shared" si="11"/>
        <v>1600</v>
      </c>
      <c r="J113" s="14">
        <f t="shared" si="12"/>
        <v>2000</v>
      </c>
      <c r="K113" s="1" t="s">
        <v>82</v>
      </c>
      <c r="L113" s="14" t="str">
        <f t="shared" si="13"/>
        <v>PVC curb - 20/00 EP Skylux 1600x2000</v>
      </c>
      <c r="M113" s="1" t="s">
        <v>115</v>
      </c>
      <c r="O113" s="1" t="s">
        <v>120</v>
      </c>
      <c r="P113" s="37">
        <v>0.61</v>
      </c>
      <c r="R113" s="23" t="s">
        <v>79</v>
      </c>
    </row>
    <row r="114" spans="1:18" x14ac:dyDescent="0.25">
      <c r="A114" t="s">
        <v>81</v>
      </c>
      <c r="B114" s="1">
        <v>1600</v>
      </c>
      <c r="C114" s="1">
        <v>2200</v>
      </c>
      <c r="D114" s="6">
        <v>200</v>
      </c>
      <c r="E114" s="14">
        <f t="shared" si="6"/>
        <v>1600</v>
      </c>
      <c r="F114" s="14">
        <f t="shared" si="6"/>
        <v>2200</v>
      </c>
      <c r="G114" s="19">
        <f t="shared" si="10"/>
        <v>3.5200000000000005</v>
      </c>
      <c r="H114" s="6">
        <v>0</v>
      </c>
      <c r="I114" s="14">
        <f t="shared" si="11"/>
        <v>1600</v>
      </c>
      <c r="J114" s="14">
        <f t="shared" si="12"/>
        <v>2200</v>
      </c>
      <c r="K114" s="1" t="s">
        <v>82</v>
      </c>
      <c r="L114" s="14" t="str">
        <f t="shared" si="13"/>
        <v>PVC curb - 20/00 EP Skylux 1600x2200</v>
      </c>
      <c r="M114" s="1" t="s">
        <v>115</v>
      </c>
      <c r="O114" s="1" t="s">
        <v>120</v>
      </c>
      <c r="P114" s="37">
        <v>0.61</v>
      </c>
      <c r="R114" s="23" t="s">
        <v>79</v>
      </c>
    </row>
    <row r="115" spans="1:18" x14ac:dyDescent="0.25">
      <c r="A115" t="s">
        <v>81</v>
      </c>
      <c r="B115" s="1">
        <v>1600</v>
      </c>
      <c r="C115" s="1">
        <v>2300</v>
      </c>
      <c r="D115" s="6">
        <v>200</v>
      </c>
      <c r="E115" s="14">
        <f t="shared" si="6"/>
        <v>1600</v>
      </c>
      <c r="F115" s="14">
        <f t="shared" si="6"/>
        <v>2300</v>
      </c>
      <c r="G115" s="19">
        <f t="shared" si="10"/>
        <v>3.6799999999999997</v>
      </c>
      <c r="H115" s="6">
        <v>0</v>
      </c>
      <c r="I115" s="14">
        <f t="shared" si="11"/>
        <v>1600</v>
      </c>
      <c r="J115" s="14">
        <f t="shared" si="12"/>
        <v>2300</v>
      </c>
      <c r="K115" s="1" t="s">
        <v>82</v>
      </c>
      <c r="L115" s="14" t="str">
        <f t="shared" si="13"/>
        <v>PVC curb - 20/00 EP Skylux 1600x2300</v>
      </c>
      <c r="M115" s="1" t="s">
        <v>115</v>
      </c>
      <c r="O115" s="1" t="s">
        <v>120</v>
      </c>
      <c r="P115" s="37">
        <v>0.61</v>
      </c>
      <c r="R115" s="23" t="s">
        <v>79</v>
      </c>
    </row>
    <row r="116" spans="1:18" x14ac:dyDescent="0.25">
      <c r="A116" t="s">
        <v>81</v>
      </c>
      <c r="B116" s="1">
        <v>1600</v>
      </c>
      <c r="C116" s="1">
        <v>2500</v>
      </c>
      <c r="D116" s="6">
        <v>200</v>
      </c>
      <c r="E116" s="14">
        <f t="shared" si="6"/>
        <v>1600</v>
      </c>
      <c r="F116" s="14">
        <f t="shared" si="6"/>
        <v>2500</v>
      </c>
      <c r="G116" s="19">
        <f t="shared" si="10"/>
        <v>4</v>
      </c>
      <c r="H116" s="6">
        <v>0</v>
      </c>
      <c r="I116" s="14">
        <f t="shared" si="11"/>
        <v>1600</v>
      </c>
      <c r="J116" s="14">
        <f t="shared" si="12"/>
        <v>2500</v>
      </c>
      <c r="K116" s="1" t="s">
        <v>82</v>
      </c>
      <c r="L116" s="14" t="str">
        <f t="shared" si="13"/>
        <v>PVC curb - 20/00 EP Skylux 1600x2500</v>
      </c>
      <c r="M116" s="1" t="s">
        <v>115</v>
      </c>
      <c r="O116" s="1" t="s">
        <v>120</v>
      </c>
      <c r="P116" s="37">
        <v>0.61</v>
      </c>
      <c r="R116" s="23" t="s">
        <v>79</v>
      </c>
    </row>
    <row r="117" spans="1:18" x14ac:dyDescent="0.25">
      <c r="A117" t="s">
        <v>81</v>
      </c>
      <c r="B117" s="1">
        <v>1600</v>
      </c>
      <c r="C117" s="1">
        <v>2800</v>
      </c>
      <c r="D117" s="6">
        <v>200</v>
      </c>
      <c r="E117" s="14">
        <f t="shared" si="6"/>
        <v>1600</v>
      </c>
      <c r="F117" s="14">
        <f t="shared" si="6"/>
        <v>2800</v>
      </c>
      <c r="G117" s="19">
        <f t="shared" si="10"/>
        <v>4.4799999999999995</v>
      </c>
      <c r="H117" s="6">
        <v>0</v>
      </c>
      <c r="I117" s="14">
        <f t="shared" si="11"/>
        <v>1600</v>
      </c>
      <c r="J117" s="14">
        <f t="shared" si="12"/>
        <v>2800</v>
      </c>
      <c r="K117" s="1" t="s">
        <v>82</v>
      </c>
      <c r="L117" s="14" t="str">
        <f t="shared" si="13"/>
        <v>PVC curb - 20/00 EP Skylux 1600x2800</v>
      </c>
      <c r="M117" s="1" t="s">
        <v>115</v>
      </c>
      <c r="O117" s="1" t="s">
        <v>120</v>
      </c>
      <c r="P117" s="37">
        <v>0.61</v>
      </c>
      <c r="R117" s="23" t="s">
        <v>79</v>
      </c>
    </row>
    <row r="118" spans="1:18" x14ac:dyDescent="0.25">
      <c r="D118" s="6"/>
      <c r="H118" s="6"/>
      <c r="R118" s="23"/>
    </row>
    <row r="119" spans="1:18" s="7" customFormat="1" x14ac:dyDescent="0.25">
      <c r="B119" s="4"/>
      <c r="C119" s="4"/>
      <c r="D119" s="4"/>
      <c r="E119" s="18"/>
      <c r="F119" s="18"/>
      <c r="G119" s="18"/>
      <c r="H119" s="4"/>
      <c r="I119" s="18"/>
      <c r="J119" s="18"/>
      <c r="K119" s="4"/>
      <c r="L119" s="18"/>
      <c r="M119" s="4"/>
      <c r="N119" s="4"/>
      <c r="O119" s="4"/>
      <c r="P119" s="72"/>
      <c r="Q119" s="69"/>
      <c r="R119" s="4"/>
    </row>
    <row r="120" spans="1:18" x14ac:dyDescent="0.25">
      <c r="B120" s="6"/>
      <c r="C120" s="6"/>
      <c r="D120" s="6"/>
      <c r="E120" s="15"/>
      <c r="F120" s="15"/>
      <c r="G120" s="15"/>
      <c r="H120" s="6"/>
      <c r="L120" s="76"/>
      <c r="M120" s="2"/>
      <c r="N120" s="2"/>
      <c r="O120" s="2"/>
      <c r="P120" s="75" t="s">
        <v>138</v>
      </c>
      <c r="R120" s="23"/>
    </row>
    <row r="121" spans="1:18" x14ac:dyDescent="0.25">
      <c r="D121" s="6"/>
      <c r="E121" s="15"/>
      <c r="F121" s="15"/>
      <c r="G121" s="15"/>
      <c r="H121" s="6"/>
      <c r="R121" s="23"/>
    </row>
    <row r="122" spans="1:18" x14ac:dyDescent="0.25">
      <c r="D122" s="6"/>
      <c r="E122" s="15"/>
      <c r="F122" s="15"/>
      <c r="G122" s="15"/>
      <c r="H122" s="6"/>
      <c r="R122" s="23"/>
    </row>
    <row r="123" spans="1:18" x14ac:dyDescent="0.25">
      <c r="D123" s="6"/>
      <c r="E123" s="15"/>
      <c r="F123" s="15"/>
      <c r="G123" s="15"/>
      <c r="H123" s="6"/>
      <c r="R123" s="23"/>
    </row>
    <row r="124" spans="1:18" x14ac:dyDescent="0.25">
      <c r="D124" s="6"/>
      <c r="E124" s="15"/>
      <c r="F124" s="15"/>
      <c r="G124" s="15"/>
      <c r="H124" s="6"/>
      <c r="R124" s="23"/>
    </row>
    <row r="125" spans="1:18" x14ac:dyDescent="0.25">
      <c r="D125" s="6"/>
      <c r="E125" s="15"/>
      <c r="F125" s="15"/>
      <c r="G125" s="15"/>
      <c r="H125" s="6"/>
      <c r="R125" s="23"/>
    </row>
    <row r="126" spans="1:18" x14ac:dyDescent="0.25">
      <c r="D126" s="6"/>
      <c r="E126" s="15"/>
      <c r="F126" s="15"/>
      <c r="G126" s="15"/>
      <c r="H126" s="6"/>
      <c r="R126" s="23"/>
    </row>
    <row r="127" spans="1:18" x14ac:dyDescent="0.25">
      <c r="D127" s="6"/>
      <c r="E127" s="15"/>
      <c r="F127" s="15"/>
      <c r="G127" s="15"/>
      <c r="H127" s="6"/>
      <c r="R127" s="23"/>
    </row>
    <row r="128" spans="1:18" x14ac:dyDescent="0.25">
      <c r="D128" s="6"/>
      <c r="E128" s="15"/>
      <c r="F128" s="15"/>
      <c r="G128" s="15"/>
      <c r="H128" s="6"/>
      <c r="R128" s="23"/>
    </row>
    <row r="129" spans="2:18" x14ac:dyDescent="0.25">
      <c r="D129" s="6"/>
      <c r="E129" s="15"/>
      <c r="F129" s="15"/>
      <c r="G129" s="15"/>
      <c r="H129" s="6"/>
      <c r="R129" s="23"/>
    </row>
    <row r="130" spans="2:18" s="31" customFormat="1" x14ac:dyDescent="0.25">
      <c r="B130" s="32"/>
      <c r="C130" s="32"/>
      <c r="D130" s="32"/>
      <c r="E130" s="33"/>
      <c r="F130" s="33"/>
      <c r="G130" s="33"/>
      <c r="H130" s="32"/>
      <c r="I130" s="34"/>
      <c r="J130" s="34"/>
      <c r="K130" s="32"/>
      <c r="L130" s="34"/>
      <c r="M130" s="32"/>
      <c r="N130" s="32"/>
      <c r="O130" s="1"/>
      <c r="P130" s="40"/>
      <c r="Q130" s="68"/>
      <c r="R130" s="35"/>
    </row>
    <row r="131" spans="2:18" x14ac:dyDescent="0.25">
      <c r="D131" s="6"/>
      <c r="E131" s="15"/>
      <c r="F131" s="15"/>
      <c r="G131" s="15"/>
      <c r="H131" s="6"/>
      <c r="R131" s="23"/>
    </row>
    <row r="132" spans="2:18" x14ac:dyDescent="0.25">
      <c r="D132" s="6"/>
      <c r="E132" s="15"/>
      <c r="F132" s="15"/>
      <c r="G132" s="15"/>
      <c r="H132" s="6"/>
      <c r="R132" s="23"/>
    </row>
    <row r="133" spans="2:18" x14ac:dyDescent="0.25">
      <c r="D133" s="6"/>
      <c r="E133" s="15"/>
      <c r="F133" s="15"/>
      <c r="G133" s="15"/>
      <c r="H133" s="6"/>
      <c r="R133" s="23"/>
    </row>
    <row r="134" spans="2:18" x14ac:dyDescent="0.25">
      <c r="D134" s="6"/>
      <c r="E134" s="15"/>
      <c r="F134" s="15"/>
      <c r="G134" s="15"/>
      <c r="H134" s="6"/>
      <c r="R134" s="23"/>
    </row>
    <row r="135" spans="2:18" x14ac:dyDescent="0.25">
      <c r="D135" s="6"/>
      <c r="E135" s="15"/>
      <c r="F135" s="15"/>
      <c r="G135" s="15"/>
      <c r="H135" s="6"/>
      <c r="R135" s="23"/>
    </row>
    <row r="136" spans="2:18" x14ac:dyDescent="0.25">
      <c r="D136" s="6"/>
      <c r="E136" s="15"/>
      <c r="F136" s="15"/>
      <c r="G136" s="15"/>
      <c r="H136" s="6"/>
      <c r="R136" s="23"/>
    </row>
    <row r="137" spans="2:18" x14ac:dyDescent="0.25">
      <c r="D137" s="6"/>
      <c r="E137" s="15"/>
      <c r="F137" s="15"/>
      <c r="G137" s="15"/>
      <c r="H137" s="6"/>
      <c r="R137" s="23"/>
    </row>
    <row r="138" spans="2:18" x14ac:dyDescent="0.25">
      <c r="D138" s="6"/>
      <c r="E138" s="15"/>
      <c r="F138" s="15"/>
      <c r="G138" s="15"/>
      <c r="H138" s="6"/>
      <c r="R138" s="23"/>
    </row>
    <row r="139" spans="2:18" x14ac:dyDescent="0.25">
      <c r="D139" s="6"/>
      <c r="E139" s="15"/>
      <c r="F139" s="15"/>
      <c r="G139" s="15"/>
      <c r="H139" s="6"/>
      <c r="R139" s="23"/>
    </row>
    <row r="140" spans="2:18" x14ac:dyDescent="0.25">
      <c r="D140" s="6"/>
      <c r="E140" s="15"/>
      <c r="F140" s="15"/>
      <c r="G140" s="15"/>
      <c r="H140" s="6"/>
      <c r="R140" s="23"/>
    </row>
    <row r="141" spans="2:18" x14ac:dyDescent="0.25">
      <c r="D141" s="6"/>
      <c r="E141" s="15"/>
      <c r="F141" s="15"/>
      <c r="G141" s="15"/>
      <c r="H141" s="6"/>
      <c r="R141" s="23"/>
    </row>
    <row r="142" spans="2:18" x14ac:dyDescent="0.25">
      <c r="D142" s="6"/>
      <c r="E142" s="15"/>
      <c r="F142" s="15"/>
      <c r="G142" s="15"/>
      <c r="H142" s="6"/>
    </row>
    <row r="143" spans="2:18" x14ac:dyDescent="0.25">
      <c r="D143" s="6"/>
      <c r="E143" s="15"/>
      <c r="F143" s="15"/>
      <c r="G143" s="15"/>
      <c r="H143" s="6"/>
      <c r="R143" s="23"/>
    </row>
    <row r="144" spans="2:18" x14ac:dyDescent="0.25">
      <c r="D144" s="6"/>
      <c r="E144" s="15"/>
      <c r="F144" s="15"/>
      <c r="G144" s="15"/>
      <c r="H144" s="6"/>
      <c r="R144" s="23"/>
    </row>
    <row r="145" spans="4:18" x14ac:dyDescent="0.25">
      <c r="D145" s="6"/>
      <c r="E145" s="15"/>
      <c r="F145" s="15"/>
      <c r="G145" s="15"/>
      <c r="H145" s="6"/>
      <c r="R145" s="23"/>
    </row>
    <row r="146" spans="4:18" x14ac:dyDescent="0.25">
      <c r="D146" s="6"/>
      <c r="E146" s="15"/>
      <c r="F146" s="15"/>
      <c r="G146" s="15"/>
      <c r="H146" s="6"/>
      <c r="R146" s="23"/>
    </row>
    <row r="147" spans="4:18" x14ac:dyDescent="0.25">
      <c r="D147" s="6"/>
      <c r="E147" s="15"/>
      <c r="F147" s="15"/>
      <c r="G147" s="15"/>
      <c r="H147" s="6"/>
      <c r="R147" s="23"/>
    </row>
    <row r="148" spans="4:18" x14ac:dyDescent="0.25">
      <c r="D148" s="6"/>
      <c r="E148" s="15"/>
      <c r="F148" s="15"/>
      <c r="G148" s="15"/>
      <c r="H148" s="6"/>
      <c r="R148" s="23"/>
    </row>
    <row r="149" spans="4:18" x14ac:dyDescent="0.25">
      <c r="D149" s="6"/>
      <c r="E149" s="15"/>
      <c r="F149" s="15"/>
      <c r="G149" s="15"/>
      <c r="H149" s="6"/>
      <c r="R149" s="23"/>
    </row>
    <row r="150" spans="4:18" x14ac:dyDescent="0.25">
      <c r="D150" s="6"/>
      <c r="E150" s="15"/>
      <c r="F150" s="15"/>
      <c r="G150" s="15"/>
      <c r="H150" s="6"/>
      <c r="R150" s="23"/>
    </row>
    <row r="151" spans="4:18" x14ac:dyDescent="0.25">
      <c r="D151" s="6"/>
      <c r="E151" s="15"/>
      <c r="F151" s="15"/>
      <c r="G151" s="15"/>
      <c r="H151" s="6"/>
      <c r="R151" s="23"/>
    </row>
    <row r="152" spans="4:18" x14ac:dyDescent="0.25">
      <c r="D152" s="6"/>
      <c r="E152" s="15"/>
      <c r="F152" s="15"/>
      <c r="G152" s="15"/>
      <c r="H152" s="6"/>
      <c r="R152" s="23"/>
    </row>
    <row r="153" spans="4:18" x14ac:dyDescent="0.25">
      <c r="D153" s="6"/>
      <c r="E153" s="15"/>
      <c r="F153" s="15"/>
      <c r="G153" s="15"/>
      <c r="H153" s="6"/>
      <c r="R153" s="23"/>
    </row>
    <row r="154" spans="4:18" x14ac:dyDescent="0.25">
      <c r="D154" s="6"/>
      <c r="E154" s="15"/>
      <c r="F154" s="15"/>
      <c r="G154" s="15"/>
      <c r="H154" s="6"/>
      <c r="R154" s="23"/>
    </row>
    <row r="155" spans="4:18" x14ac:dyDescent="0.25">
      <c r="D155" s="6"/>
      <c r="E155" s="15"/>
      <c r="F155" s="15"/>
      <c r="G155" s="15"/>
      <c r="H155" s="6"/>
      <c r="R155" s="23"/>
    </row>
    <row r="156" spans="4:18" x14ac:dyDescent="0.25">
      <c r="D156" s="6"/>
      <c r="E156" s="15"/>
      <c r="F156" s="15"/>
      <c r="G156" s="15"/>
      <c r="H156" s="6"/>
      <c r="R156" s="23"/>
    </row>
    <row r="157" spans="4:18" x14ac:dyDescent="0.25">
      <c r="D157" s="6"/>
      <c r="E157" s="15"/>
      <c r="F157" s="15"/>
      <c r="G157" s="15"/>
      <c r="H157" s="6"/>
      <c r="R157" s="23"/>
    </row>
    <row r="158" spans="4:18" x14ac:dyDescent="0.25">
      <c r="D158" s="6"/>
      <c r="E158" s="15"/>
      <c r="F158" s="15"/>
      <c r="G158" s="15"/>
      <c r="H158" s="6"/>
      <c r="R158" s="23"/>
    </row>
    <row r="159" spans="4:18" x14ac:dyDescent="0.25">
      <c r="D159" s="6"/>
      <c r="E159" s="15"/>
      <c r="F159" s="15"/>
      <c r="G159" s="15"/>
      <c r="H159" s="6"/>
      <c r="R159" s="23"/>
    </row>
    <row r="160" spans="4:18" x14ac:dyDescent="0.25">
      <c r="D160" s="6"/>
      <c r="E160" s="15"/>
      <c r="F160" s="15"/>
      <c r="G160" s="15"/>
      <c r="H160" s="6"/>
      <c r="R160" s="23"/>
    </row>
    <row r="161" spans="4:18" x14ac:dyDescent="0.25">
      <c r="D161" s="6"/>
      <c r="E161" s="15"/>
      <c r="F161" s="15"/>
      <c r="G161" s="15"/>
      <c r="H161" s="6"/>
      <c r="R161" s="23"/>
    </row>
    <row r="162" spans="4:18" x14ac:dyDescent="0.25">
      <c r="D162" s="6"/>
      <c r="E162" s="15"/>
      <c r="F162" s="15"/>
      <c r="G162" s="15"/>
      <c r="H162" s="6"/>
      <c r="R162" s="23"/>
    </row>
    <row r="163" spans="4:18" x14ac:dyDescent="0.25">
      <c r="D163" s="6"/>
      <c r="E163" s="15"/>
      <c r="F163" s="15"/>
      <c r="G163" s="15"/>
      <c r="H163" s="6"/>
      <c r="R163" s="23"/>
    </row>
    <row r="164" spans="4:18" x14ac:dyDescent="0.25">
      <c r="D164" s="6"/>
      <c r="E164" s="15"/>
      <c r="F164" s="15"/>
      <c r="G164" s="15"/>
      <c r="H164" s="6"/>
      <c r="R164" s="23"/>
    </row>
    <row r="165" spans="4:18" x14ac:dyDescent="0.25">
      <c r="D165" s="6"/>
      <c r="E165" s="15"/>
      <c r="F165" s="15"/>
      <c r="G165" s="15"/>
      <c r="H165" s="6"/>
      <c r="R165" s="23"/>
    </row>
    <row r="166" spans="4:18" x14ac:dyDescent="0.25">
      <c r="D166" s="6"/>
      <c r="E166" s="15"/>
      <c r="F166" s="15"/>
      <c r="G166" s="15"/>
      <c r="H166" s="6"/>
      <c r="R166" s="23"/>
    </row>
    <row r="167" spans="4:18" x14ac:dyDescent="0.25">
      <c r="D167" s="6"/>
      <c r="E167" s="15"/>
      <c r="F167" s="15"/>
      <c r="G167" s="15"/>
      <c r="H167" s="6"/>
      <c r="R167" s="23"/>
    </row>
    <row r="168" spans="4:18" x14ac:dyDescent="0.25">
      <c r="D168" s="6"/>
      <c r="E168" s="15"/>
      <c r="F168" s="15"/>
      <c r="G168" s="15"/>
      <c r="H168" s="6"/>
      <c r="R168" s="23"/>
    </row>
    <row r="169" spans="4:18" x14ac:dyDescent="0.25">
      <c r="D169" s="6"/>
      <c r="E169" s="15"/>
      <c r="F169" s="15"/>
      <c r="G169" s="15"/>
      <c r="H169" s="6"/>
      <c r="R169" s="23"/>
    </row>
    <row r="170" spans="4:18" x14ac:dyDescent="0.25">
      <c r="D170" s="6"/>
      <c r="E170" s="15"/>
      <c r="F170" s="15"/>
      <c r="G170" s="15"/>
      <c r="H170" s="6"/>
      <c r="R170" s="23"/>
    </row>
    <row r="171" spans="4:18" x14ac:dyDescent="0.25">
      <c r="D171" s="6"/>
      <c r="E171" s="15"/>
      <c r="F171" s="15"/>
      <c r="G171" s="15"/>
      <c r="H171" s="6"/>
      <c r="R171" s="23"/>
    </row>
    <row r="172" spans="4:18" x14ac:dyDescent="0.25">
      <c r="D172" s="6"/>
      <c r="E172" s="15"/>
      <c r="F172" s="15"/>
      <c r="G172" s="15"/>
      <c r="H172" s="6"/>
      <c r="R172" s="23"/>
    </row>
    <row r="173" spans="4:18" x14ac:dyDescent="0.25">
      <c r="D173" s="6"/>
      <c r="E173" s="15"/>
      <c r="F173" s="15"/>
      <c r="G173" s="15"/>
      <c r="H173" s="6"/>
      <c r="R173" s="23"/>
    </row>
    <row r="174" spans="4:18" x14ac:dyDescent="0.25">
      <c r="D174" s="6"/>
      <c r="E174" s="15"/>
      <c r="F174" s="15"/>
      <c r="G174" s="15"/>
      <c r="H174" s="6"/>
      <c r="R174" s="23"/>
    </row>
    <row r="175" spans="4:18" x14ac:dyDescent="0.25">
      <c r="D175" s="6"/>
      <c r="E175" s="15"/>
      <c r="F175" s="15"/>
      <c r="G175" s="15"/>
      <c r="H175" s="6"/>
      <c r="R175" s="23"/>
    </row>
    <row r="176" spans="4:18" x14ac:dyDescent="0.25">
      <c r="D176" s="6"/>
      <c r="E176" s="15"/>
      <c r="F176" s="15"/>
      <c r="G176" s="15"/>
      <c r="H176" s="6"/>
      <c r="R176" s="23"/>
    </row>
    <row r="177" spans="4:18" x14ac:dyDescent="0.25">
      <c r="D177" s="6"/>
      <c r="E177" s="15"/>
      <c r="F177" s="15"/>
      <c r="G177" s="15"/>
      <c r="H177" s="6"/>
      <c r="R177" s="23"/>
    </row>
    <row r="178" spans="4:18" x14ac:dyDescent="0.25">
      <c r="D178" s="6"/>
      <c r="E178" s="15"/>
      <c r="F178" s="15"/>
      <c r="G178" s="15"/>
      <c r="H178" s="6"/>
      <c r="R178" s="23"/>
    </row>
    <row r="179" spans="4:18" x14ac:dyDescent="0.25">
      <c r="D179" s="6"/>
      <c r="E179" s="15"/>
      <c r="F179" s="15"/>
      <c r="G179" s="15"/>
      <c r="H179" s="6"/>
      <c r="R179" s="23"/>
    </row>
    <row r="180" spans="4:18" x14ac:dyDescent="0.25">
      <c r="D180" s="6"/>
      <c r="E180" s="15"/>
      <c r="F180" s="15"/>
      <c r="G180" s="15"/>
      <c r="H180" s="6"/>
      <c r="R180" s="23"/>
    </row>
    <row r="181" spans="4:18" x14ac:dyDescent="0.25">
      <c r="D181" s="6"/>
      <c r="E181" s="15"/>
      <c r="F181" s="15"/>
      <c r="G181" s="15"/>
      <c r="H181" s="6"/>
      <c r="R181" s="23"/>
    </row>
    <row r="182" spans="4:18" x14ac:dyDescent="0.25">
      <c r="D182" s="6"/>
      <c r="E182" s="15"/>
      <c r="F182" s="15"/>
      <c r="G182" s="15"/>
      <c r="H182" s="6"/>
      <c r="R182" s="23"/>
    </row>
    <row r="183" spans="4:18" x14ac:dyDescent="0.25">
      <c r="D183" s="6"/>
      <c r="E183" s="15"/>
      <c r="F183" s="15"/>
      <c r="G183" s="15"/>
      <c r="H183" s="6"/>
      <c r="R183" s="23"/>
    </row>
    <row r="184" spans="4:18" x14ac:dyDescent="0.25">
      <c r="D184" s="6"/>
      <c r="E184" s="15"/>
      <c r="F184" s="15"/>
      <c r="G184" s="15"/>
      <c r="H184" s="6"/>
      <c r="R184" s="23"/>
    </row>
    <row r="185" spans="4:18" x14ac:dyDescent="0.25">
      <c r="D185" s="6"/>
      <c r="E185" s="15"/>
      <c r="F185" s="15"/>
      <c r="G185" s="15"/>
      <c r="H185" s="6"/>
      <c r="R185" s="23"/>
    </row>
    <row r="186" spans="4:18" x14ac:dyDescent="0.25">
      <c r="D186" s="6"/>
      <c r="E186" s="15"/>
      <c r="F186" s="15"/>
      <c r="G186" s="15"/>
      <c r="H186" s="6"/>
      <c r="R186" s="23"/>
    </row>
    <row r="187" spans="4:18" x14ac:dyDescent="0.25">
      <c r="D187" s="6"/>
      <c r="E187" s="15"/>
      <c r="F187" s="15"/>
      <c r="G187" s="15"/>
      <c r="H187" s="6"/>
      <c r="R187" s="23"/>
    </row>
    <row r="188" spans="4:18" x14ac:dyDescent="0.25">
      <c r="D188" s="6"/>
      <c r="E188" s="15"/>
      <c r="F188" s="15"/>
      <c r="G188" s="15"/>
      <c r="H188" s="6"/>
      <c r="R188" s="23"/>
    </row>
    <row r="189" spans="4:18" x14ac:dyDescent="0.25">
      <c r="D189" s="6"/>
      <c r="E189" s="15"/>
      <c r="F189" s="15"/>
      <c r="G189" s="15"/>
      <c r="H189" s="6"/>
      <c r="R189" s="23"/>
    </row>
    <row r="190" spans="4:18" x14ac:dyDescent="0.25">
      <c r="D190" s="6"/>
      <c r="E190" s="15"/>
      <c r="F190" s="15"/>
      <c r="G190" s="15"/>
      <c r="H190" s="6"/>
      <c r="R190" s="23"/>
    </row>
    <row r="191" spans="4:18" x14ac:dyDescent="0.25">
      <c r="D191" s="6"/>
      <c r="E191" s="15"/>
      <c r="F191" s="15"/>
      <c r="G191" s="15"/>
      <c r="H191" s="6"/>
      <c r="R191" s="23"/>
    </row>
    <row r="192" spans="4:18" x14ac:dyDescent="0.25">
      <c r="D192" s="6"/>
      <c r="E192" s="15"/>
      <c r="F192" s="15"/>
      <c r="G192" s="15"/>
      <c r="H192" s="6"/>
      <c r="R192" s="23"/>
    </row>
    <row r="193" spans="4:18" x14ac:dyDescent="0.25">
      <c r="D193" s="6"/>
      <c r="E193" s="15"/>
      <c r="F193" s="15"/>
      <c r="G193" s="15"/>
      <c r="H193" s="6"/>
      <c r="R193" s="23"/>
    </row>
    <row r="194" spans="4:18" x14ac:dyDescent="0.25">
      <c r="D194" s="6"/>
      <c r="H194" s="6"/>
      <c r="R194" s="23"/>
    </row>
    <row r="195" spans="4:18" x14ac:dyDescent="0.25">
      <c r="D195" s="6"/>
      <c r="H195" s="6"/>
      <c r="R195" s="23"/>
    </row>
    <row r="196" spans="4:18" x14ac:dyDescent="0.25">
      <c r="D196" s="6"/>
      <c r="H196" s="6"/>
      <c r="R196" s="23"/>
    </row>
    <row r="197" spans="4:18" x14ac:dyDescent="0.25">
      <c r="D197" s="6"/>
      <c r="H197" s="6"/>
      <c r="R197" s="23"/>
    </row>
    <row r="198" spans="4:18" x14ac:dyDescent="0.25">
      <c r="D198" s="6"/>
      <c r="H198" s="6"/>
      <c r="R198" s="23"/>
    </row>
    <row r="199" spans="4:18" x14ac:dyDescent="0.25">
      <c r="D199" s="6"/>
      <c r="H199" s="6"/>
      <c r="R199" s="23"/>
    </row>
    <row r="200" spans="4:18" x14ac:dyDescent="0.25">
      <c r="D200" s="6"/>
      <c r="H200" s="6"/>
      <c r="R200" s="23"/>
    </row>
    <row r="201" spans="4:18" x14ac:dyDescent="0.25">
      <c r="D201" s="6"/>
      <c r="H201" s="6"/>
      <c r="R201" s="23"/>
    </row>
    <row r="202" spans="4:18" x14ac:dyDescent="0.25">
      <c r="D202" s="6"/>
      <c r="H202" s="6"/>
      <c r="R202" s="23"/>
    </row>
    <row r="203" spans="4:18" x14ac:dyDescent="0.25">
      <c r="D203" s="6"/>
      <c r="H203" s="6"/>
      <c r="R203" s="23"/>
    </row>
    <row r="204" spans="4:18" x14ac:dyDescent="0.25">
      <c r="D204" s="6"/>
      <c r="H204" s="6"/>
      <c r="R204" s="23"/>
    </row>
    <row r="205" spans="4:18" x14ac:dyDescent="0.25">
      <c r="D205" s="6"/>
      <c r="H205" s="6"/>
      <c r="R205" s="23"/>
    </row>
    <row r="206" spans="4:18" x14ac:dyDescent="0.25">
      <c r="D206" s="6"/>
      <c r="H206" s="6"/>
      <c r="R206" s="23"/>
    </row>
    <row r="207" spans="4:18" x14ac:dyDescent="0.25">
      <c r="D207" s="6"/>
      <c r="H207" s="6"/>
      <c r="R207" s="23"/>
    </row>
    <row r="208" spans="4:18" x14ac:dyDescent="0.25">
      <c r="D208" s="6"/>
      <c r="H208" s="6"/>
      <c r="R208" s="23"/>
    </row>
    <row r="209" spans="4:18" x14ac:dyDescent="0.25">
      <c r="D209" s="6"/>
      <c r="H209" s="6"/>
      <c r="R209" s="23"/>
    </row>
    <row r="210" spans="4:18" x14ac:dyDescent="0.25">
      <c r="D210" s="6"/>
      <c r="H210" s="6"/>
      <c r="R210" s="23"/>
    </row>
    <row r="211" spans="4:18" x14ac:dyDescent="0.25">
      <c r="D211" s="6"/>
      <c r="H211" s="6"/>
      <c r="R211" s="23"/>
    </row>
    <row r="212" spans="4:18" x14ac:dyDescent="0.25">
      <c r="D212" s="6"/>
      <c r="H212" s="6"/>
      <c r="R212" s="23"/>
    </row>
    <row r="213" spans="4:18" x14ac:dyDescent="0.25">
      <c r="D213" s="6"/>
      <c r="H213" s="6"/>
      <c r="R213" s="23"/>
    </row>
    <row r="214" spans="4:18" x14ac:dyDescent="0.25">
      <c r="D214" s="6"/>
      <c r="H214" s="6"/>
      <c r="R214" s="23"/>
    </row>
    <row r="215" spans="4:18" x14ac:dyDescent="0.25">
      <c r="D215" s="6"/>
      <c r="H215" s="6"/>
      <c r="R215" s="23"/>
    </row>
    <row r="216" spans="4:18" x14ac:dyDescent="0.25">
      <c r="D216" s="6"/>
      <c r="H216" s="6"/>
      <c r="R216" s="23"/>
    </row>
    <row r="217" spans="4:18" x14ac:dyDescent="0.25">
      <c r="D217" s="6"/>
      <c r="H217" s="6"/>
      <c r="R217" s="23"/>
    </row>
    <row r="218" spans="4:18" x14ac:dyDescent="0.25">
      <c r="D218" s="6"/>
      <c r="H218" s="6"/>
      <c r="R218" s="23"/>
    </row>
    <row r="219" spans="4:18" x14ac:dyDescent="0.25">
      <c r="D219" s="6"/>
      <c r="H219" s="6"/>
      <c r="R219" s="23"/>
    </row>
    <row r="220" spans="4:18" x14ac:dyDescent="0.25">
      <c r="D220" s="6"/>
      <c r="H220" s="6"/>
      <c r="R220" s="23"/>
    </row>
    <row r="221" spans="4:18" x14ac:dyDescent="0.25">
      <c r="D221" s="6"/>
      <c r="H221" s="6"/>
      <c r="R221" s="23"/>
    </row>
    <row r="222" spans="4:18" x14ac:dyDescent="0.25">
      <c r="D222" s="6"/>
      <c r="H222" s="6"/>
      <c r="R222" s="23"/>
    </row>
    <row r="223" spans="4:18" x14ac:dyDescent="0.25">
      <c r="D223" s="6"/>
      <c r="H223" s="6"/>
      <c r="R223" s="23"/>
    </row>
    <row r="224" spans="4:18" x14ac:dyDescent="0.25">
      <c r="D224" s="6"/>
      <c r="H224" s="6"/>
      <c r="R224" s="23"/>
    </row>
    <row r="225" spans="1:18" x14ac:dyDescent="0.25">
      <c r="D225" s="6"/>
      <c r="H225" s="6"/>
      <c r="R225" s="23"/>
    </row>
    <row r="226" spans="1:18" x14ac:dyDescent="0.25">
      <c r="D226" s="6"/>
      <c r="H226" s="6"/>
      <c r="R226" s="23"/>
    </row>
    <row r="227" spans="1:18" x14ac:dyDescent="0.25">
      <c r="D227" s="6"/>
      <c r="H227" s="6"/>
      <c r="R227" s="23"/>
    </row>
    <row r="228" spans="1:18" x14ac:dyDescent="0.25">
      <c r="A228" s="17"/>
    </row>
    <row r="229" spans="1:18" s="7" customFormat="1" x14ac:dyDescent="0.25">
      <c r="B229" s="4"/>
      <c r="C229" s="4"/>
      <c r="D229" s="4"/>
      <c r="E229" s="18"/>
      <c r="F229" s="18"/>
      <c r="G229" s="18"/>
      <c r="H229" s="4"/>
      <c r="I229" s="18"/>
      <c r="J229" s="18"/>
      <c r="K229" s="4"/>
      <c r="L229" s="18"/>
      <c r="M229" s="4"/>
      <c r="N229" s="4"/>
      <c r="O229" s="4"/>
      <c r="P229" s="72"/>
      <c r="Q229" s="69"/>
      <c r="R229" s="4"/>
    </row>
    <row r="230" spans="1:18" x14ac:dyDescent="0.25">
      <c r="B230" s="6"/>
      <c r="C230" s="6"/>
      <c r="D230" s="6"/>
      <c r="E230" s="15"/>
      <c r="F230" s="15"/>
      <c r="G230" s="15"/>
      <c r="H230" s="6"/>
      <c r="R230" s="23"/>
    </row>
    <row r="231" spans="1:18" x14ac:dyDescent="0.25">
      <c r="D231" s="6"/>
      <c r="E231" s="15"/>
      <c r="F231" s="15"/>
      <c r="G231" s="15"/>
      <c r="H231" s="6"/>
      <c r="R231" s="23"/>
    </row>
    <row r="232" spans="1:18" x14ac:dyDescent="0.25">
      <c r="D232" s="6"/>
      <c r="E232" s="15"/>
      <c r="F232" s="15"/>
      <c r="G232" s="15"/>
      <c r="H232" s="6"/>
      <c r="R232" s="23"/>
    </row>
    <row r="233" spans="1:18" x14ac:dyDescent="0.25">
      <c r="D233" s="6"/>
      <c r="E233" s="15"/>
      <c r="F233" s="15"/>
      <c r="G233" s="15"/>
      <c r="H233" s="6"/>
      <c r="R233" s="23"/>
    </row>
    <row r="234" spans="1:18" x14ac:dyDescent="0.25">
      <c r="D234" s="6"/>
      <c r="E234" s="15"/>
      <c r="F234" s="15"/>
      <c r="G234" s="15"/>
      <c r="H234" s="6"/>
      <c r="R234" s="23"/>
    </row>
    <row r="235" spans="1:18" x14ac:dyDescent="0.25">
      <c r="D235" s="6"/>
      <c r="E235" s="15"/>
      <c r="F235" s="15"/>
      <c r="G235" s="15"/>
      <c r="H235" s="6"/>
      <c r="R235" s="23"/>
    </row>
    <row r="236" spans="1:18" x14ac:dyDescent="0.25">
      <c r="D236" s="6"/>
      <c r="E236" s="15"/>
      <c r="F236" s="15"/>
      <c r="G236" s="15"/>
      <c r="H236" s="6"/>
      <c r="R236" s="23"/>
    </row>
    <row r="237" spans="1:18" x14ac:dyDescent="0.25">
      <c r="D237" s="6"/>
      <c r="E237" s="15"/>
      <c r="F237" s="15"/>
      <c r="G237" s="15"/>
      <c r="H237" s="6"/>
      <c r="R237" s="23"/>
    </row>
    <row r="238" spans="1:18" x14ac:dyDescent="0.25">
      <c r="D238" s="6"/>
      <c r="E238" s="15"/>
      <c r="F238" s="15"/>
      <c r="G238" s="15"/>
      <c r="H238" s="6"/>
      <c r="R238" s="23"/>
    </row>
    <row r="239" spans="1:18" s="31" customFormat="1" x14ac:dyDescent="0.25">
      <c r="B239" s="32"/>
      <c r="C239" s="32"/>
      <c r="D239" s="32"/>
      <c r="E239" s="33"/>
      <c r="F239" s="33"/>
      <c r="G239" s="33"/>
      <c r="H239" s="32"/>
      <c r="I239" s="34"/>
      <c r="J239" s="34"/>
      <c r="K239" s="32"/>
      <c r="L239" s="34"/>
      <c r="M239" s="32"/>
      <c r="N239" s="32"/>
      <c r="O239" s="32"/>
      <c r="P239" s="40"/>
      <c r="Q239" s="68"/>
      <c r="R239" s="35"/>
    </row>
    <row r="240" spans="1:18" x14ac:dyDescent="0.25">
      <c r="D240" s="6"/>
      <c r="E240" s="15"/>
      <c r="F240" s="15"/>
      <c r="G240" s="15"/>
      <c r="H240" s="6"/>
      <c r="R240" s="23"/>
    </row>
    <row r="241" spans="1:18" x14ac:dyDescent="0.25">
      <c r="D241" s="6"/>
      <c r="E241" s="15"/>
      <c r="F241" s="15"/>
      <c r="G241" s="15"/>
      <c r="H241" s="6"/>
      <c r="R241" s="23"/>
    </row>
    <row r="242" spans="1:18" x14ac:dyDescent="0.25">
      <c r="D242" s="6"/>
      <c r="E242" s="15"/>
      <c r="F242" s="15"/>
      <c r="G242" s="15"/>
      <c r="H242" s="6"/>
      <c r="R242" s="23"/>
    </row>
    <row r="243" spans="1:18" x14ac:dyDescent="0.25">
      <c r="D243" s="6"/>
      <c r="E243" s="15"/>
      <c r="F243" s="15"/>
      <c r="G243" s="15"/>
      <c r="H243" s="6"/>
      <c r="R243" s="23"/>
    </row>
    <row r="244" spans="1:18" x14ac:dyDescent="0.25">
      <c r="D244" s="6"/>
      <c r="E244" s="15"/>
      <c r="F244" s="15"/>
      <c r="G244" s="15"/>
      <c r="H244" s="6"/>
      <c r="R244" s="23"/>
    </row>
    <row r="245" spans="1:18" x14ac:dyDescent="0.25">
      <c r="D245" s="6"/>
      <c r="E245" s="15"/>
      <c r="F245" s="15"/>
      <c r="G245" s="15"/>
      <c r="H245" s="6"/>
      <c r="R245" s="23"/>
    </row>
    <row r="246" spans="1:18" x14ac:dyDescent="0.25">
      <c r="D246" s="6"/>
      <c r="E246" s="15"/>
      <c r="F246" s="15"/>
      <c r="G246" s="15"/>
      <c r="H246" s="6"/>
      <c r="R246" s="23"/>
    </row>
    <row r="247" spans="1:18" x14ac:dyDescent="0.25">
      <c r="D247" s="6"/>
      <c r="E247" s="15"/>
      <c r="F247" s="15"/>
      <c r="G247" s="15"/>
      <c r="H247" s="6"/>
      <c r="R247" s="23"/>
    </row>
    <row r="248" spans="1:18" x14ac:dyDescent="0.25">
      <c r="D248" s="6"/>
      <c r="E248" s="15"/>
      <c r="F248" s="15"/>
      <c r="G248" s="15"/>
      <c r="H248" s="6"/>
      <c r="R248" s="23"/>
    </row>
    <row r="249" spans="1:18" x14ac:dyDescent="0.25">
      <c r="D249" s="6"/>
      <c r="E249" s="15"/>
      <c r="F249" s="15"/>
      <c r="G249" s="15"/>
      <c r="H249" s="6"/>
      <c r="R249" s="23"/>
    </row>
    <row r="250" spans="1:18" x14ac:dyDescent="0.25">
      <c r="D250" s="6"/>
      <c r="E250" s="15"/>
      <c r="F250" s="15"/>
      <c r="G250" s="15"/>
      <c r="H250" s="6"/>
      <c r="R250" s="23"/>
    </row>
    <row r="251" spans="1:18" x14ac:dyDescent="0.25">
      <c r="A251" s="17"/>
      <c r="E251" s="15"/>
      <c r="F251" s="15"/>
      <c r="G251" s="15"/>
    </row>
    <row r="252" spans="1:18" x14ac:dyDescent="0.25">
      <c r="D252" s="6"/>
      <c r="E252" s="15"/>
      <c r="F252" s="15"/>
      <c r="G252" s="15"/>
      <c r="H252" s="6"/>
      <c r="R252" s="23"/>
    </row>
    <row r="253" spans="1:18" x14ac:dyDescent="0.25">
      <c r="D253" s="6"/>
      <c r="E253" s="15"/>
      <c r="F253" s="15"/>
      <c r="G253" s="15"/>
      <c r="H253" s="6"/>
      <c r="R253" s="23"/>
    </row>
    <row r="254" spans="1:18" x14ac:dyDescent="0.25">
      <c r="D254" s="6"/>
      <c r="E254" s="15"/>
      <c r="F254" s="15"/>
      <c r="G254" s="15"/>
      <c r="H254" s="6"/>
      <c r="R254" s="23"/>
    </row>
    <row r="255" spans="1:18" x14ac:dyDescent="0.25">
      <c r="D255" s="6"/>
      <c r="H255" s="6"/>
      <c r="R255" s="23"/>
    </row>
    <row r="256" spans="1:18" x14ac:dyDescent="0.25">
      <c r="D256" s="6"/>
      <c r="H256" s="6"/>
      <c r="R256" s="23"/>
    </row>
    <row r="257" spans="4:18" x14ac:dyDescent="0.25">
      <c r="D257" s="6"/>
      <c r="H257" s="6"/>
      <c r="R257" s="23"/>
    </row>
    <row r="258" spans="4:18" x14ac:dyDescent="0.25">
      <c r="D258" s="6"/>
      <c r="H258" s="6"/>
      <c r="R258" s="23"/>
    </row>
    <row r="259" spans="4:18" x14ac:dyDescent="0.25">
      <c r="D259" s="6"/>
      <c r="H259" s="6"/>
      <c r="R259" s="23"/>
    </row>
    <row r="260" spans="4:18" x14ac:dyDescent="0.25">
      <c r="D260" s="6"/>
      <c r="H260" s="6"/>
      <c r="R260" s="23"/>
    </row>
    <row r="261" spans="4:18" x14ac:dyDescent="0.25">
      <c r="D261" s="6"/>
      <c r="H261" s="6"/>
      <c r="R261" s="23"/>
    </row>
    <row r="262" spans="4:18" x14ac:dyDescent="0.25">
      <c r="D262" s="6"/>
      <c r="H262" s="6"/>
      <c r="R262" s="23"/>
    </row>
    <row r="263" spans="4:18" x14ac:dyDescent="0.25">
      <c r="D263" s="6"/>
      <c r="H263" s="6"/>
      <c r="R263" s="23"/>
    </row>
    <row r="264" spans="4:18" x14ac:dyDescent="0.25">
      <c r="D264" s="6"/>
      <c r="H264" s="6"/>
      <c r="R264" s="23"/>
    </row>
    <row r="265" spans="4:18" x14ac:dyDescent="0.25">
      <c r="D265" s="6"/>
      <c r="H265" s="6"/>
      <c r="R265" s="23"/>
    </row>
    <row r="266" spans="4:18" x14ac:dyDescent="0.25">
      <c r="D266" s="6"/>
      <c r="H266" s="6"/>
      <c r="R266" s="23"/>
    </row>
    <row r="267" spans="4:18" x14ac:dyDescent="0.25">
      <c r="D267" s="6"/>
      <c r="H267" s="6"/>
      <c r="R267" s="23"/>
    </row>
    <row r="268" spans="4:18" x14ac:dyDescent="0.25">
      <c r="D268" s="6"/>
      <c r="H268" s="6"/>
      <c r="R268" s="23"/>
    </row>
    <row r="269" spans="4:18" x14ac:dyDescent="0.25">
      <c r="D269" s="6"/>
      <c r="H269" s="6"/>
      <c r="R269" s="23"/>
    </row>
    <row r="270" spans="4:18" x14ac:dyDescent="0.25">
      <c r="D270" s="6"/>
      <c r="H270" s="6"/>
      <c r="R270" s="23"/>
    </row>
    <row r="271" spans="4:18" x14ac:dyDescent="0.25">
      <c r="D271" s="6"/>
      <c r="H271" s="6"/>
      <c r="R271" s="23"/>
    </row>
    <row r="272" spans="4:18" x14ac:dyDescent="0.25">
      <c r="D272" s="6"/>
      <c r="H272" s="6"/>
      <c r="R272" s="23"/>
    </row>
    <row r="273" spans="4:18" x14ac:dyDescent="0.25">
      <c r="D273" s="6"/>
      <c r="H273" s="6"/>
      <c r="R273" s="23"/>
    </row>
    <row r="274" spans="4:18" x14ac:dyDescent="0.25">
      <c r="D274" s="6"/>
      <c r="H274" s="6"/>
      <c r="R274" s="23"/>
    </row>
    <row r="275" spans="4:18" x14ac:dyDescent="0.25">
      <c r="D275" s="6"/>
      <c r="H275" s="6"/>
      <c r="R275" s="23"/>
    </row>
    <row r="276" spans="4:18" x14ac:dyDescent="0.25">
      <c r="D276" s="6"/>
      <c r="H276" s="6"/>
      <c r="R276" s="23"/>
    </row>
    <row r="277" spans="4:18" x14ac:dyDescent="0.25">
      <c r="D277" s="6"/>
      <c r="H277" s="6"/>
      <c r="R277" s="23"/>
    </row>
    <row r="278" spans="4:18" x14ac:dyDescent="0.25">
      <c r="D278" s="6"/>
      <c r="H278" s="6"/>
      <c r="R278" s="23"/>
    </row>
    <row r="279" spans="4:18" x14ac:dyDescent="0.25">
      <c r="D279" s="6"/>
      <c r="H279" s="6"/>
      <c r="R279" s="23"/>
    </row>
    <row r="280" spans="4:18" x14ac:dyDescent="0.25">
      <c r="D280" s="6"/>
      <c r="H280" s="6"/>
      <c r="R280" s="23"/>
    </row>
    <row r="281" spans="4:18" x14ac:dyDescent="0.25">
      <c r="D281" s="6"/>
      <c r="H281" s="6"/>
      <c r="R281" s="23"/>
    </row>
    <row r="282" spans="4:18" x14ac:dyDescent="0.25">
      <c r="D282" s="6"/>
      <c r="H282" s="6"/>
      <c r="R282" s="23"/>
    </row>
    <row r="283" spans="4:18" x14ac:dyDescent="0.25">
      <c r="D283" s="6"/>
      <c r="H283" s="6"/>
      <c r="R283" s="23"/>
    </row>
    <row r="284" spans="4:18" x14ac:dyDescent="0.25">
      <c r="D284" s="6"/>
      <c r="H284" s="6"/>
      <c r="R284" s="23"/>
    </row>
    <row r="285" spans="4:18" x14ac:dyDescent="0.25">
      <c r="D285" s="6"/>
      <c r="H285" s="6"/>
      <c r="R285" s="23"/>
    </row>
    <row r="286" spans="4:18" x14ac:dyDescent="0.25">
      <c r="D286" s="6"/>
      <c r="H286" s="6"/>
      <c r="R286" s="23"/>
    </row>
    <row r="287" spans="4:18" x14ac:dyDescent="0.25">
      <c r="D287" s="6"/>
      <c r="H287" s="6"/>
      <c r="R287" s="23"/>
    </row>
    <row r="288" spans="4:18" x14ac:dyDescent="0.25">
      <c r="D288" s="6"/>
      <c r="H288" s="6"/>
      <c r="R288" s="23"/>
    </row>
    <row r="289" spans="4:18" x14ac:dyDescent="0.25">
      <c r="D289" s="6"/>
      <c r="H289" s="6"/>
      <c r="R289" s="23"/>
    </row>
    <row r="290" spans="4:18" x14ac:dyDescent="0.25">
      <c r="D290" s="6"/>
      <c r="H290" s="6"/>
      <c r="R290" s="23"/>
    </row>
    <row r="291" spans="4:18" x14ac:dyDescent="0.25">
      <c r="D291" s="6"/>
      <c r="H291" s="6"/>
      <c r="R291" s="23"/>
    </row>
    <row r="292" spans="4:18" x14ac:dyDescent="0.25">
      <c r="D292" s="6"/>
      <c r="H292" s="6"/>
      <c r="R292" s="23"/>
    </row>
    <row r="293" spans="4:18" x14ac:dyDescent="0.25">
      <c r="D293" s="6"/>
      <c r="H293" s="6"/>
      <c r="R293" s="23"/>
    </row>
    <row r="294" spans="4:18" x14ac:dyDescent="0.25">
      <c r="D294" s="6"/>
      <c r="H294" s="6"/>
      <c r="R294" s="23"/>
    </row>
    <row r="295" spans="4:18" x14ac:dyDescent="0.25">
      <c r="D295" s="6"/>
      <c r="H295" s="6"/>
      <c r="R295" s="23"/>
    </row>
    <row r="296" spans="4:18" x14ac:dyDescent="0.25">
      <c r="D296" s="6"/>
      <c r="H296" s="6"/>
      <c r="R296" s="23"/>
    </row>
    <row r="297" spans="4:18" x14ac:dyDescent="0.25">
      <c r="D297" s="6"/>
      <c r="H297" s="6"/>
      <c r="R297" s="23"/>
    </row>
    <row r="298" spans="4:18" x14ac:dyDescent="0.25">
      <c r="D298" s="6"/>
      <c r="H298" s="6"/>
      <c r="R298" s="23"/>
    </row>
    <row r="299" spans="4:18" x14ac:dyDescent="0.25">
      <c r="D299" s="6"/>
      <c r="H299" s="6"/>
      <c r="R299" s="23"/>
    </row>
    <row r="300" spans="4:18" x14ac:dyDescent="0.25">
      <c r="D300" s="6"/>
      <c r="H300" s="6"/>
      <c r="R300" s="23"/>
    </row>
    <row r="301" spans="4:18" x14ac:dyDescent="0.25">
      <c r="D301" s="6"/>
      <c r="H301" s="6"/>
      <c r="R301" s="23"/>
    </row>
    <row r="302" spans="4:18" x14ac:dyDescent="0.25">
      <c r="D302" s="6"/>
      <c r="H302" s="6"/>
      <c r="R302" s="23"/>
    </row>
    <row r="303" spans="4:18" x14ac:dyDescent="0.25">
      <c r="D303" s="6"/>
      <c r="H303" s="6"/>
      <c r="R303" s="23"/>
    </row>
    <row r="304" spans="4:18" x14ac:dyDescent="0.25">
      <c r="D304" s="6"/>
      <c r="H304" s="6"/>
      <c r="R304" s="23"/>
    </row>
    <row r="305" spans="4:18" x14ac:dyDescent="0.25">
      <c r="D305" s="6"/>
      <c r="H305" s="6"/>
      <c r="R305" s="23"/>
    </row>
    <row r="306" spans="4:18" x14ac:dyDescent="0.25">
      <c r="D306" s="6"/>
      <c r="H306" s="6"/>
      <c r="R306" s="23"/>
    </row>
    <row r="307" spans="4:18" x14ac:dyDescent="0.25">
      <c r="D307" s="6"/>
      <c r="H307" s="6"/>
      <c r="R307" s="23"/>
    </row>
    <row r="308" spans="4:18" x14ac:dyDescent="0.25">
      <c r="D308" s="6"/>
      <c r="H308" s="6"/>
      <c r="R308" s="23"/>
    </row>
    <row r="309" spans="4:18" x14ac:dyDescent="0.25">
      <c r="D309" s="6"/>
      <c r="H309" s="6"/>
      <c r="R309" s="23"/>
    </row>
    <row r="310" spans="4:18" x14ac:dyDescent="0.25">
      <c r="D310" s="6"/>
      <c r="H310" s="6"/>
      <c r="R310" s="23"/>
    </row>
    <row r="311" spans="4:18" x14ac:dyDescent="0.25">
      <c r="D311" s="6"/>
      <c r="H311" s="6"/>
      <c r="R311" s="23"/>
    </row>
    <row r="312" spans="4:18" x14ac:dyDescent="0.25">
      <c r="D312" s="6"/>
      <c r="H312" s="6"/>
      <c r="R312" s="23"/>
    </row>
    <row r="313" spans="4:18" x14ac:dyDescent="0.25">
      <c r="D313" s="6"/>
      <c r="H313" s="6"/>
      <c r="R313" s="23"/>
    </row>
    <row r="314" spans="4:18" x14ac:dyDescent="0.25">
      <c r="D314" s="6"/>
      <c r="H314" s="6"/>
      <c r="R314" s="23"/>
    </row>
    <row r="315" spans="4:18" x14ac:dyDescent="0.25">
      <c r="D315" s="6"/>
      <c r="H315" s="6"/>
      <c r="R315" s="23"/>
    </row>
    <row r="316" spans="4:18" x14ac:dyDescent="0.25">
      <c r="D316" s="6"/>
      <c r="H316" s="6"/>
      <c r="R316" s="23"/>
    </row>
    <row r="317" spans="4:18" x14ac:dyDescent="0.25">
      <c r="D317" s="6"/>
      <c r="H317" s="6"/>
      <c r="R317" s="23"/>
    </row>
    <row r="318" spans="4:18" x14ac:dyDescent="0.25">
      <c r="D318" s="6"/>
      <c r="H318" s="6"/>
      <c r="R318" s="23"/>
    </row>
    <row r="319" spans="4:18" x14ac:dyDescent="0.25">
      <c r="D319" s="6"/>
      <c r="H319" s="6"/>
      <c r="R319" s="23"/>
    </row>
    <row r="320" spans="4:18" x14ac:dyDescent="0.25">
      <c r="D320" s="6"/>
      <c r="H320" s="6"/>
      <c r="R320" s="23"/>
    </row>
    <row r="321" spans="4:18" x14ac:dyDescent="0.25">
      <c r="D321" s="6"/>
      <c r="H321" s="6"/>
      <c r="R321" s="23"/>
    </row>
    <row r="322" spans="4:18" x14ac:dyDescent="0.25">
      <c r="D322" s="6"/>
      <c r="H322" s="6"/>
      <c r="R322" s="23"/>
    </row>
    <row r="323" spans="4:18" x14ac:dyDescent="0.25">
      <c r="D323" s="6"/>
      <c r="H323" s="6"/>
      <c r="R323" s="23"/>
    </row>
    <row r="324" spans="4:18" x14ac:dyDescent="0.25">
      <c r="D324" s="6"/>
      <c r="H324" s="6"/>
      <c r="R324" s="23"/>
    </row>
    <row r="325" spans="4:18" x14ac:dyDescent="0.25">
      <c r="D325" s="6"/>
      <c r="H325" s="6"/>
      <c r="R325" s="23"/>
    </row>
    <row r="326" spans="4:18" x14ac:dyDescent="0.25">
      <c r="D326" s="6"/>
      <c r="H326" s="6"/>
      <c r="R326" s="23"/>
    </row>
    <row r="327" spans="4:18" x14ac:dyDescent="0.25">
      <c r="D327" s="6"/>
      <c r="H327" s="6"/>
      <c r="R327" s="23"/>
    </row>
    <row r="328" spans="4:18" x14ac:dyDescent="0.25">
      <c r="D328" s="6"/>
      <c r="H328" s="6"/>
      <c r="R328" s="23"/>
    </row>
    <row r="329" spans="4:18" x14ac:dyDescent="0.25">
      <c r="D329" s="6"/>
      <c r="H329" s="6"/>
      <c r="R329" s="23"/>
    </row>
    <row r="330" spans="4:18" x14ac:dyDescent="0.25">
      <c r="D330" s="6"/>
      <c r="H330" s="6"/>
      <c r="R330" s="23"/>
    </row>
    <row r="331" spans="4:18" x14ac:dyDescent="0.25">
      <c r="D331" s="6"/>
      <c r="H331" s="6"/>
      <c r="R331" s="23"/>
    </row>
    <row r="332" spans="4:18" x14ac:dyDescent="0.25">
      <c r="D332" s="6"/>
      <c r="H332" s="6"/>
      <c r="R332" s="23"/>
    </row>
    <row r="333" spans="4:18" x14ac:dyDescent="0.25">
      <c r="D333" s="6"/>
      <c r="H333" s="6"/>
      <c r="R333" s="23"/>
    </row>
    <row r="334" spans="4:18" x14ac:dyDescent="0.25">
      <c r="P334" s="73"/>
    </row>
  </sheetData>
  <hyperlinks>
    <hyperlink ref="R10" r:id="rId1" display="http://skylux.be"/>
    <hyperlink ref="R33" r:id="rId2" display="http://skylux.be"/>
    <hyperlink ref="R11" r:id="rId3" display="http://skylux.be"/>
    <hyperlink ref="R12" r:id="rId4" display="http://skylux.be"/>
    <hyperlink ref="R13" r:id="rId5" display="http://skylux.be"/>
    <hyperlink ref="R14" r:id="rId6" display="http://skylux.be"/>
    <hyperlink ref="R15" r:id="rId7" display="http://skylux.be"/>
    <hyperlink ref="R16" r:id="rId8" display="http://skylux.be"/>
    <hyperlink ref="R17" r:id="rId9" display="http://skylux.be"/>
    <hyperlink ref="R18" r:id="rId10" display="http://skylux.be"/>
    <hyperlink ref="R19" r:id="rId11" display="http://skylux.be"/>
    <hyperlink ref="R20" r:id="rId12" display="http://skylux.be"/>
    <hyperlink ref="R21" r:id="rId13" display="http://skylux.be"/>
    <hyperlink ref="R22" r:id="rId14" display="http://skylux.be"/>
    <hyperlink ref="R23" r:id="rId15" display="http://skylux.be"/>
    <hyperlink ref="R24" r:id="rId16" display="http://skylux.be"/>
    <hyperlink ref="R25" r:id="rId17" display="http://skylux.be"/>
    <hyperlink ref="R26" r:id="rId18" display="http://skylux.be"/>
    <hyperlink ref="R27" r:id="rId19" display="http://skylux.be"/>
    <hyperlink ref="R28" r:id="rId20" display="http://skylux.be"/>
    <hyperlink ref="R29" r:id="rId21" display="http://skylux.be"/>
    <hyperlink ref="R30" r:id="rId22" display="http://skylux.be"/>
    <hyperlink ref="R31" r:id="rId23" display="http://skylux.be"/>
    <hyperlink ref="R34" r:id="rId24" display="http://skylux.be"/>
    <hyperlink ref="R35" r:id="rId25" display="http://skylux.be"/>
    <hyperlink ref="R36" r:id="rId26" display="http://skylux.be"/>
    <hyperlink ref="R37" r:id="rId27" display="http://skylux.be"/>
    <hyperlink ref="R38" r:id="rId28" display="http://skylux.be"/>
    <hyperlink ref="R39" r:id="rId29" display="http://skylux.be"/>
    <hyperlink ref="R40" r:id="rId30" display="http://skylux.be"/>
    <hyperlink ref="R41" r:id="rId31" display="http://skylux.be"/>
    <hyperlink ref="R42" r:id="rId32" display="http://skylux.be"/>
    <hyperlink ref="R43" r:id="rId33" display="http://skylux.be"/>
    <hyperlink ref="R44" r:id="rId34" display="http://skylux.be"/>
    <hyperlink ref="R45" r:id="rId35" display="http://skylux.be"/>
    <hyperlink ref="R46" r:id="rId36" display="http://skylux.be"/>
    <hyperlink ref="R47" r:id="rId37" display="http://skylux.be"/>
    <hyperlink ref="R48" r:id="rId38" display="http://skylux.be"/>
    <hyperlink ref="R49" r:id="rId39" display="http://skylux.be"/>
    <hyperlink ref="R50" r:id="rId40" display="http://skylux.be"/>
    <hyperlink ref="R51" r:id="rId41" display="http://skylux.be"/>
    <hyperlink ref="R52" r:id="rId42" display="http://skylux.be"/>
    <hyperlink ref="R53" r:id="rId43" display="http://skylux.be"/>
    <hyperlink ref="R54" r:id="rId44" display="http://skylux.be"/>
    <hyperlink ref="R55" r:id="rId45" display="http://skylux.be"/>
    <hyperlink ref="R56" r:id="rId46" display="http://skylux.be"/>
    <hyperlink ref="R57" r:id="rId47" display="http://skylux.be"/>
    <hyperlink ref="R58" r:id="rId48" display="http://skylux.be"/>
    <hyperlink ref="R59" r:id="rId49" display="http://skylux.be"/>
    <hyperlink ref="R60" r:id="rId50" display="http://skylux.be"/>
    <hyperlink ref="R61" r:id="rId51" display="http://skylux.be"/>
    <hyperlink ref="R62" r:id="rId52" display="http://skylux.be"/>
    <hyperlink ref="R63" r:id="rId53" display="http://skylux.be"/>
    <hyperlink ref="R64" r:id="rId54" display="http://skylux.be"/>
    <hyperlink ref="R65" r:id="rId55" display="http://skylux.be"/>
    <hyperlink ref="R66" r:id="rId56" display="http://skylux.be"/>
    <hyperlink ref="R67" r:id="rId57" display="http://skylux.be"/>
    <hyperlink ref="R68" r:id="rId58" display="http://skylux.be"/>
    <hyperlink ref="R69" r:id="rId59" display="http://skylux.be"/>
    <hyperlink ref="R70" r:id="rId60" display="http://skylux.be"/>
    <hyperlink ref="R71" r:id="rId61" display="http://skylux.be"/>
    <hyperlink ref="R72" r:id="rId62" display="http://skylux.be"/>
    <hyperlink ref="R73" r:id="rId63" display="http://skylux.be"/>
    <hyperlink ref="R74" r:id="rId64" display="http://skylux.be"/>
    <hyperlink ref="R75" r:id="rId65" display="http://skylux.be"/>
    <hyperlink ref="R76" r:id="rId66" display="http://skylux.be"/>
    <hyperlink ref="R77" r:id="rId67" display="http://skylux.be"/>
    <hyperlink ref="R78" r:id="rId68" display="http://skylux.be"/>
    <hyperlink ref="R79" r:id="rId69" display="http://skylux.be"/>
    <hyperlink ref="R80" r:id="rId70" display="http://skylux.be"/>
    <hyperlink ref="R81" r:id="rId71" display="http://skylux.be"/>
    <hyperlink ref="R82" r:id="rId72" display="http://skylux.be"/>
    <hyperlink ref="R83" r:id="rId73" display="http://skylux.be"/>
    <hyperlink ref="R84" r:id="rId74" display="http://skylux.be"/>
    <hyperlink ref="R85" r:id="rId75" display="http://skylux.be"/>
    <hyperlink ref="R86" r:id="rId76" display="http://skylux.be"/>
    <hyperlink ref="R87" r:id="rId77" display="http://skylux.be"/>
    <hyperlink ref="R88" r:id="rId78" display="http://skylux.be"/>
    <hyperlink ref="R89" r:id="rId79" display="http://skylux.be"/>
    <hyperlink ref="R90" r:id="rId80" display="http://skylux.be"/>
    <hyperlink ref="R91" r:id="rId81" display="http://skylux.be"/>
    <hyperlink ref="R92" r:id="rId82" display="http://skylux.be"/>
    <hyperlink ref="R93" r:id="rId83" display="http://skylux.be"/>
    <hyperlink ref="R94" r:id="rId84" display="http://skylux.be"/>
    <hyperlink ref="R95" r:id="rId85" display="http://skylux.be"/>
    <hyperlink ref="R96" r:id="rId86" display="http://skylux.be"/>
    <hyperlink ref="R97" r:id="rId87" display="http://skylux.be"/>
    <hyperlink ref="R98" r:id="rId88" display="http://skylux.be"/>
    <hyperlink ref="R99" r:id="rId89" display="http://skylux.be"/>
    <hyperlink ref="R100" r:id="rId90" display="http://skylux.be"/>
    <hyperlink ref="R101" r:id="rId91" display="http://skylux.be"/>
    <hyperlink ref="R102" r:id="rId92" display="http://skylux.be"/>
    <hyperlink ref="R103" r:id="rId93" display="http://skylux.be"/>
    <hyperlink ref="R104" r:id="rId94" display="http://skylux.be"/>
    <hyperlink ref="R105" r:id="rId95" display="http://skylux.be"/>
    <hyperlink ref="R106" r:id="rId96" display="http://skylux.be"/>
    <hyperlink ref="R107" r:id="rId97" display="http://skylux.be"/>
    <hyperlink ref="R108" r:id="rId98" display="http://skylux.be"/>
    <hyperlink ref="R109" r:id="rId99" display="http://skylux.be"/>
    <hyperlink ref="R110" r:id="rId100" display="http://skylux.be"/>
    <hyperlink ref="R111" r:id="rId101" display="http://skylux.be"/>
    <hyperlink ref="R112" r:id="rId102" display="http://skylux.be"/>
    <hyperlink ref="R113" r:id="rId103" display="http://skylux.be"/>
    <hyperlink ref="R114" r:id="rId104" display="http://skylux.be"/>
    <hyperlink ref="R115" r:id="rId105" display="http://skylux.be"/>
    <hyperlink ref="R116" r:id="rId106" display="http://skylux.be"/>
    <hyperlink ref="R117" r:id="rId107" display="http://skylux.be"/>
  </hyperlinks>
  <pageMargins left="0.70866141732283472" right="0.70866141732283472" top="0.74803149606299213" bottom="0.74803149606299213" header="0.31496062992125984" footer="0.31496062992125984"/>
  <pageSetup paperSize="9" scale="45" orientation="landscape" r:id="rId10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25"/>
  <sheetViews>
    <sheetView workbookViewId="0">
      <selection activeCell="G4" sqref="G4"/>
    </sheetView>
  </sheetViews>
  <sheetFormatPr defaultRowHeight="15" x14ac:dyDescent="0.25"/>
  <cols>
    <col min="1" max="1" width="27.140625" bestFit="1" customWidth="1"/>
    <col min="2" max="3" width="5" style="1" bestFit="1" customWidth="1"/>
    <col min="4" max="4" width="4" style="1" bestFit="1" customWidth="1"/>
    <col min="5" max="6" width="5" style="14" bestFit="1" customWidth="1"/>
    <col min="7" max="7" width="5" style="14" customWidth="1"/>
    <col min="8" max="8" width="4.7109375" style="1" customWidth="1"/>
    <col min="9" max="10" width="5" style="14" bestFit="1" customWidth="1"/>
    <col min="11" max="11" width="19.140625" style="1" bestFit="1" customWidth="1"/>
    <col min="12" max="12" width="47.5703125" style="14" bestFit="1" customWidth="1"/>
    <col min="13" max="13" width="16.42578125" style="1" bestFit="1" customWidth="1"/>
    <col min="14" max="14" width="6.140625" style="10" bestFit="1" customWidth="1"/>
    <col min="15" max="15" width="37" style="1" bestFit="1" customWidth="1"/>
    <col min="16" max="16" width="11.28515625" style="36" customWidth="1"/>
    <col min="17" max="17" width="7.140625" style="64" bestFit="1" customWidth="1"/>
    <col min="18" max="18" width="9.42578125" style="1" bestFit="1" customWidth="1"/>
    <col min="19" max="19" width="14.5703125" bestFit="1" customWidth="1"/>
  </cols>
  <sheetData>
    <row r="1" spans="1:18" ht="26.25" x14ac:dyDescent="0.4">
      <c r="A1" s="61" t="s">
        <v>155</v>
      </c>
      <c r="B1" s="62"/>
      <c r="C1" s="62"/>
      <c r="D1" s="62"/>
      <c r="E1" s="63"/>
      <c r="F1" s="63"/>
      <c r="G1" s="63"/>
      <c r="H1" s="62"/>
      <c r="I1" s="63"/>
      <c r="J1" s="63"/>
      <c r="K1" s="62"/>
      <c r="L1" s="63"/>
    </row>
    <row r="3" spans="1:18" x14ac:dyDescent="0.25">
      <c r="A3" s="12" t="s">
        <v>97</v>
      </c>
      <c r="E3" s="1"/>
      <c r="F3" s="1"/>
      <c r="G3" s="1"/>
      <c r="I3" s="1"/>
      <c r="J3" s="1"/>
      <c r="L3" s="1"/>
      <c r="N3" s="1"/>
      <c r="Q3" s="65"/>
    </row>
    <row r="4" spans="1:18" x14ac:dyDescent="0.25">
      <c r="A4" s="11" t="s">
        <v>70</v>
      </c>
      <c r="E4" s="1"/>
      <c r="F4" s="1"/>
      <c r="G4" s="1"/>
      <c r="I4" s="1"/>
      <c r="J4" s="1"/>
      <c r="L4" s="1"/>
      <c r="N4" s="1"/>
      <c r="Q4" s="65"/>
    </row>
    <row r="5" spans="1:18" x14ac:dyDescent="0.25">
      <c r="A5" s="13" t="s">
        <v>73</v>
      </c>
      <c r="E5" s="1"/>
      <c r="F5" s="1"/>
      <c r="G5" s="1"/>
      <c r="I5" s="1"/>
      <c r="J5" s="1"/>
      <c r="L5" s="1"/>
      <c r="N5" s="1"/>
      <c r="Q5" s="65"/>
    </row>
    <row r="6" spans="1:18" x14ac:dyDescent="0.25">
      <c r="A6" s="10" t="s">
        <v>74</v>
      </c>
      <c r="E6" s="1"/>
      <c r="F6" s="1"/>
      <c r="G6" s="1"/>
      <c r="I6" s="1"/>
      <c r="J6" s="1"/>
      <c r="L6" s="1"/>
      <c r="N6" s="1"/>
      <c r="O6" s="2"/>
      <c r="P6" s="46" t="s">
        <v>125</v>
      </c>
      <c r="Q6" s="66"/>
    </row>
    <row r="7" spans="1:18" x14ac:dyDescent="0.25">
      <c r="A7" s="14" t="s">
        <v>75</v>
      </c>
      <c r="E7" s="1"/>
      <c r="F7" s="1"/>
      <c r="G7" s="1"/>
      <c r="H7" s="1" t="s">
        <v>78</v>
      </c>
      <c r="I7" s="1"/>
      <c r="J7" s="1"/>
      <c r="L7" s="1"/>
      <c r="N7" s="1"/>
      <c r="Q7" s="65"/>
    </row>
    <row r="8" spans="1:18" x14ac:dyDescent="0.25">
      <c r="A8" s="16" t="s">
        <v>98</v>
      </c>
      <c r="E8" s="1"/>
      <c r="F8" s="1"/>
      <c r="G8" s="1"/>
      <c r="I8" s="1"/>
      <c r="J8" s="1"/>
      <c r="L8" s="6"/>
      <c r="M8" s="45"/>
      <c r="N8" s="30"/>
      <c r="O8" s="6"/>
      <c r="P8" s="74" t="s">
        <v>122</v>
      </c>
      <c r="Q8" s="65"/>
    </row>
    <row r="9" spans="1:18" s="29" customFormat="1" ht="162" customHeight="1" x14ac:dyDescent="0.25">
      <c r="A9" s="25" t="s">
        <v>7</v>
      </c>
      <c r="B9" s="26" t="s">
        <v>8</v>
      </c>
      <c r="C9" s="26" t="s">
        <v>9</v>
      </c>
      <c r="D9" s="26" t="s">
        <v>71</v>
      </c>
      <c r="E9" s="27" t="s">
        <v>99</v>
      </c>
      <c r="F9" s="27" t="s">
        <v>100</v>
      </c>
      <c r="G9" s="27" t="s">
        <v>101</v>
      </c>
      <c r="H9" s="28" t="s">
        <v>72</v>
      </c>
      <c r="I9" s="27" t="s">
        <v>109</v>
      </c>
      <c r="J9" s="27" t="s">
        <v>110</v>
      </c>
      <c r="K9" s="26" t="s">
        <v>11</v>
      </c>
      <c r="L9" s="26" t="s">
        <v>12</v>
      </c>
      <c r="M9" s="26" t="s">
        <v>13</v>
      </c>
      <c r="N9" s="26" t="s">
        <v>15</v>
      </c>
      <c r="O9" s="27" t="s">
        <v>121</v>
      </c>
      <c r="P9" s="47" t="s">
        <v>124</v>
      </c>
      <c r="Q9" s="67" t="s">
        <v>106</v>
      </c>
      <c r="R9" s="26" t="s">
        <v>43</v>
      </c>
    </row>
    <row r="10" spans="1:18" s="7" customFormat="1" x14ac:dyDescent="0.25">
      <c r="B10" s="4"/>
      <c r="C10" s="4"/>
      <c r="D10" s="4"/>
      <c r="E10" s="18"/>
      <c r="F10" s="18"/>
      <c r="G10" s="18"/>
      <c r="H10" s="4"/>
      <c r="I10" s="18"/>
      <c r="J10" s="18"/>
      <c r="K10" s="4"/>
      <c r="L10" s="18"/>
      <c r="M10" s="4"/>
      <c r="N10" s="4"/>
      <c r="O10" s="4"/>
      <c r="P10" s="48"/>
      <c r="Q10" s="69"/>
      <c r="R10" s="4"/>
    </row>
    <row r="11" spans="1:18" s="82" customFormat="1" x14ac:dyDescent="0.25">
      <c r="A11" s="82" t="s">
        <v>117</v>
      </c>
      <c r="B11" s="83">
        <v>300</v>
      </c>
      <c r="C11" s="83">
        <v>300</v>
      </c>
      <c r="D11" s="83">
        <v>200</v>
      </c>
      <c r="E11" s="84">
        <f>B11</f>
        <v>300</v>
      </c>
      <c r="F11" s="84">
        <f>C11</f>
        <v>300</v>
      </c>
      <c r="G11" s="85">
        <f>(E11/1000)*(F11/1000)</f>
        <v>0.09</v>
      </c>
      <c r="H11" s="83">
        <v>0</v>
      </c>
      <c r="I11" s="86">
        <f>E11+H11</f>
        <v>300</v>
      </c>
      <c r="J11" s="86">
        <f>F11+H11</f>
        <v>300</v>
      </c>
      <c r="K11" s="65" t="s">
        <v>119</v>
      </c>
      <c r="L11" s="86" t="str">
        <f>K11&amp;" - "&amp;M11&amp;" - "&amp;E11&amp;"x"&amp;C11</f>
        <v>PVC curb - Stackable - 20/00 EP-S Skylux - 300x300</v>
      </c>
      <c r="M11" s="65" t="s">
        <v>118</v>
      </c>
      <c r="N11" s="64" t="s">
        <v>69</v>
      </c>
      <c r="O11" s="65" t="s">
        <v>120</v>
      </c>
      <c r="P11" s="87">
        <v>0.61</v>
      </c>
      <c r="Q11" s="64" t="s">
        <v>76</v>
      </c>
      <c r="R11" s="88" t="s">
        <v>79</v>
      </c>
    </row>
    <row r="12" spans="1:18" s="82" customFormat="1" x14ac:dyDescent="0.25">
      <c r="A12" s="82" t="s">
        <v>117</v>
      </c>
      <c r="B12" s="65">
        <v>400</v>
      </c>
      <c r="C12" s="65">
        <v>400</v>
      </c>
      <c r="D12" s="83">
        <v>200</v>
      </c>
      <c r="E12" s="84">
        <f t="shared" ref="E12:F32" si="0">B12</f>
        <v>400</v>
      </c>
      <c r="F12" s="84">
        <f t="shared" si="0"/>
        <v>400</v>
      </c>
      <c r="G12" s="85">
        <f t="shared" ref="G12:G75" si="1">(E12/1000)*(F12/1000)</f>
        <v>0.16000000000000003</v>
      </c>
      <c r="H12" s="83">
        <v>0</v>
      </c>
      <c r="I12" s="86">
        <f t="shared" ref="I12:I32" si="2">E12+H12</f>
        <v>400</v>
      </c>
      <c r="J12" s="86">
        <f t="shared" ref="J12:J32" si="3">F12+H12</f>
        <v>400</v>
      </c>
      <c r="K12" s="65" t="s">
        <v>119</v>
      </c>
      <c r="L12" s="86" t="str">
        <f t="shared" ref="L12:L32" si="4">K12&amp;" - "&amp;M12&amp;" - "&amp;E12&amp;"x"&amp;C12</f>
        <v>PVC curb - Stackable - 20/00 EP-S Skylux - 400x400</v>
      </c>
      <c r="M12" s="65" t="s">
        <v>118</v>
      </c>
      <c r="N12" s="64" t="s">
        <v>69</v>
      </c>
      <c r="O12" s="65" t="s">
        <v>120</v>
      </c>
      <c r="P12" s="87">
        <v>0.61</v>
      </c>
      <c r="Q12" s="64" t="s">
        <v>76</v>
      </c>
      <c r="R12" s="88" t="s">
        <v>79</v>
      </c>
    </row>
    <row r="13" spans="1:18" s="82" customFormat="1" x14ac:dyDescent="0.25">
      <c r="A13" s="82" t="s">
        <v>117</v>
      </c>
      <c r="B13" s="65">
        <v>450</v>
      </c>
      <c r="C13" s="65">
        <v>450</v>
      </c>
      <c r="D13" s="83">
        <v>200</v>
      </c>
      <c r="E13" s="84">
        <f t="shared" si="0"/>
        <v>450</v>
      </c>
      <c r="F13" s="84">
        <f t="shared" si="0"/>
        <v>450</v>
      </c>
      <c r="G13" s="85">
        <f t="shared" si="1"/>
        <v>0.20250000000000001</v>
      </c>
      <c r="H13" s="83">
        <v>0</v>
      </c>
      <c r="I13" s="86">
        <f t="shared" si="2"/>
        <v>450</v>
      </c>
      <c r="J13" s="86">
        <f t="shared" si="3"/>
        <v>450</v>
      </c>
      <c r="K13" s="65" t="s">
        <v>119</v>
      </c>
      <c r="L13" s="86" t="str">
        <f t="shared" si="4"/>
        <v>PVC curb - Stackable - 20/00 EP-S Skylux - 450x450</v>
      </c>
      <c r="M13" s="65" t="s">
        <v>118</v>
      </c>
      <c r="N13" s="64" t="s">
        <v>69</v>
      </c>
      <c r="O13" s="65" t="s">
        <v>120</v>
      </c>
      <c r="P13" s="87">
        <v>0.61</v>
      </c>
      <c r="Q13" s="64" t="s">
        <v>76</v>
      </c>
      <c r="R13" s="88" t="s">
        <v>79</v>
      </c>
    </row>
    <row r="14" spans="1:18" s="82" customFormat="1" x14ac:dyDescent="0.25">
      <c r="A14" s="82" t="s">
        <v>117</v>
      </c>
      <c r="B14" s="65">
        <v>500</v>
      </c>
      <c r="C14" s="65">
        <v>500</v>
      </c>
      <c r="D14" s="83">
        <v>200</v>
      </c>
      <c r="E14" s="84">
        <f t="shared" si="0"/>
        <v>500</v>
      </c>
      <c r="F14" s="84">
        <f t="shared" si="0"/>
        <v>500</v>
      </c>
      <c r="G14" s="85">
        <f t="shared" si="1"/>
        <v>0.25</v>
      </c>
      <c r="H14" s="83">
        <v>0</v>
      </c>
      <c r="I14" s="86">
        <f t="shared" si="2"/>
        <v>500</v>
      </c>
      <c r="J14" s="86">
        <f t="shared" si="3"/>
        <v>500</v>
      </c>
      <c r="K14" s="65" t="s">
        <v>119</v>
      </c>
      <c r="L14" s="86" t="str">
        <f t="shared" si="4"/>
        <v>PVC curb - Stackable - 20/00 EP-S Skylux - 500x500</v>
      </c>
      <c r="M14" s="65" t="s">
        <v>118</v>
      </c>
      <c r="N14" s="64"/>
      <c r="O14" s="65" t="s">
        <v>120</v>
      </c>
      <c r="P14" s="87">
        <v>0.61</v>
      </c>
      <c r="Q14" s="64"/>
      <c r="R14" s="88" t="s">
        <v>79</v>
      </c>
    </row>
    <row r="15" spans="1:18" x14ac:dyDescent="0.25">
      <c r="A15" t="s">
        <v>117</v>
      </c>
      <c r="B15" s="1">
        <v>550</v>
      </c>
      <c r="C15" s="1">
        <v>550</v>
      </c>
      <c r="D15" s="6">
        <v>200</v>
      </c>
      <c r="E15" s="15">
        <f t="shared" si="0"/>
        <v>550</v>
      </c>
      <c r="F15" s="15">
        <f t="shared" si="0"/>
        <v>550</v>
      </c>
      <c r="G15" s="19">
        <f t="shared" si="1"/>
        <v>0.30250000000000005</v>
      </c>
      <c r="H15" s="6">
        <v>0</v>
      </c>
      <c r="I15" s="14">
        <f t="shared" si="2"/>
        <v>550</v>
      </c>
      <c r="J15" s="14">
        <f t="shared" si="3"/>
        <v>550</v>
      </c>
      <c r="K15" s="1" t="s">
        <v>119</v>
      </c>
      <c r="L15" s="14" t="str">
        <f t="shared" si="4"/>
        <v>PVC curb - Stackable - 20/00 EP-S Skylux - 550x550</v>
      </c>
      <c r="M15" s="1" t="s">
        <v>118</v>
      </c>
      <c r="O15" s="1" t="s">
        <v>120</v>
      </c>
      <c r="P15" s="37">
        <v>0.61</v>
      </c>
      <c r="R15" s="23" t="s">
        <v>79</v>
      </c>
    </row>
    <row r="16" spans="1:18" x14ac:dyDescent="0.25">
      <c r="A16" t="s">
        <v>117</v>
      </c>
      <c r="B16" s="1">
        <v>600</v>
      </c>
      <c r="C16" s="1">
        <v>600</v>
      </c>
      <c r="D16" s="6">
        <v>200</v>
      </c>
      <c r="E16" s="15">
        <f t="shared" si="0"/>
        <v>600</v>
      </c>
      <c r="F16" s="15">
        <f t="shared" si="0"/>
        <v>600</v>
      </c>
      <c r="G16" s="19">
        <f t="shared" si="1"/>
        <v>0.36</v>
      </c>
      <c r="H16" s="6">
        <v>0</v>
      </c>
      <c r="I16" s="14">
        <f t="shared" si="2"/>
        <v>600</v>
      </c>
      <c r="J16" s="14">
        <f t="shared" si="3"/>
        <v>600</v>
      </c>
      <c r="K16" s="1" t="s">
        <v>119</v>
      </c>
      <c r="L16" s="14" t="str">
        <f t="shared" si="4"/>
        <v>PVC curb - Stackable - 20/00 EP-S Skylux - 600x600</v>
      </c>
      <c r="M16" s="1" t="s">
        <v>118</v>
      </c>
      <c r="O16" s="1" t="s">
        <v>120</v>
      </c>
      <c r="P16" s="37">
        <v>0.61</v>
      </c>
      <c r="R16" s="23" t="s">
        <v>79</v>
      </c>
    </row>
    <row r="17" spans="1:19" x14ac:dyDescent="0.25">
      <c r="A17" t="s">
        <v>117</v>
      </c>
      <c r="B17" s="1">
        <v>700</v>
      </c>
      <c r="C17" s="1">
        <v>700</v>
      </c>
      <c r="D17" s="6">
        <v>200</v>
      </c>
      <c r="E17" s="15">
        <f t="shared" si="0"/>
        <v>700</v>
      </c>
      <c r="F17" s="15">
        <f t="shared" si="0"/>
        <v>700</v>
      </c>
      <c r="G17" s="19">
        <f t="shared" si="1"/>
        <v>0.48999999999999994</v>
      </c>
      <c r="H17" s="6">
        <v>0</v>
      </c>
      <c r="I17" s="14">
        <f t="shared" si="2"/>
        <v>700</v>
      </c>
      <c r="J17" s="14">
        <f t="shared" si="3"/>
        <v>700</v>
      </c>
      <c r="K17" s="1" t="s">
        <v>119</v>
      </c>
      <c r="L17" s="14" t="str">
        <f t="shared" si="4"/>
        <v>PVC curb - Stackable - 20/00 EP-S Skylux - 700x700</v>
      </c>
      <c r="M17" s="1" t="s">
        <v>118</v>
      </c>
      <c r="O17" s="1" t="s">
        <v>120</v>
      </c>
      <c r="P17" s="37">
        <v>0.61</v>
      </c>
      <c r="R17" s="23" t="s">
        <v>79</v>
      </c>
    </row>
    <row r="18" spans="1:19" x14ac:dyDescent="0.25">
      <c r="A18" t="s">
        <v>117</v>
      </c>
      <c r="B18" s="1">
        <v>750</v>
      </c>
      <c r="C18" s="1">
        <v>750</v>
      </c>
      <c r="D18" s="6">
        <v>200</v>
      </c>
      <c r="E18" s="15">
        <f t="shared" si="0"/>
        <v>750</v>
      </c>
      <c r="F18" s="15">
        <f t="shared" si="0"/>
        <v>750</v>
      </c>
      <c r="G18" s="19">
        <f t="shared" si="1"/>
        <v>0.5625</v>
      </c>
      <c r="H18" s="6">
        <v>0</v>
      </c>
      <c r="I18" s="14">
        <f t="shared" si="2"/>
        <v>750</v>
      </c>
      <c r="J18" s="14">
        <f t="shared" si="3"/>
        <v>750</v>
      </c>
      <c r="K18" s="1" t="s">
        <v>119</v>
      </c>
      <c r="L18" s="14" t="str">
        <f t="shared" si="4"/>
        <v>PVC curb - Stackable - 20/00 EP-S Skylux - 750x750</v>
      </c>
      <c r="M18" s="1" t="s">
        <v>118</v>
      </c>
      <c r="O18" s="1" t="s">
        <v>120</v>
      </c>
      <c r="P18" s="37">
        <v>0.61</v>
      </c>
      <c r="R18" s="23" t="s">
        <v>79</v>
      </c>
    </row>
    <row r="19" spans="1:19" x14ac:dyDescent="0.25">
      <c r="A19" t="s">
        <v>117</v>
      </c>
      <c r="B19" s="1">
        <v>800</v>
      </c>
      <c r="C19" s="1">
        <v>800</v>
      </c>
      <c r="D19" s="6">
        <v>200</v>
      </c>
      <c r="E19" s="15">
        <f t="shared" si="0"/>
        <v>800</v>
      </c>
      <c r="F19" s="15">
        <f t="shared" si="0"/>
        <v>800</v>
      </c>
      <c r="G19" s="19">
        <f t="shared" si="1"/>
        <v>0.64000000000000012</v>
      </c>
      <c r="H19" s="6">
        <v>0</v>
      </c>
      <c r="I19" s="14">
        <f t="shared" si="2"/>
        <v>800</v>
      </c>
      <c r="J19" s="14">
        <f t="shared" si="3"/>
        <v>800</v>
      </c>
      <c r="K19" s="1" t="s">
        <v>119</v>
      </c>
      <c r="L19" s="14" t="str">
        <f t="shared" si="4"/>
        <v>PVC curb - Stackable - 20/00 EP-S Skylux - 800x800</v>
      </c>
      <c r="M19" s="1" t="s">
        <v>118</v>
      </c>
      <c r="O19" s="1" t="s">
        <v>120</v>
      </c>
      <c r="P19" s="37">
        <v>0.61</v>
      </c>
      <c r="R19" s="23" t="s">
        <v>79</v>
      </c>
    </row>
    <row r="20" spans="1:19" x14ac:dyDescent="0.25">
      <c r="A20" t="s">
        <v>117</v>
      </c>
      <c r="B20" s="1">
        <v>900</v>
      </c>
      <c r="C20" s="1">
        <v>900</v>
      </c>
      <c r="D20" s="6">
        <v>200</v>
      </c>
      <c r="E20" s="15">
        <f t="shared" si="0"/>
        <v>900</v>
      </c>
      <c r="F20" s="15">
        <f t="shared" si="0"/>
        <v>900</v>
      </c>
      <c r="G20" s="19">
        <f t="shared" si="1"/>
        <v>0.81</v>
      </c>
      <c r="H20" s="6">
        <v>0</v>
      </c>
      <c r="I20" s="14">
        <f t="shared" si="2"/>
        <v>900</v>
      </c>
      <c r="J20" s="14">
        <f t="shared" si="3"/>
        <v>900</v>
      </c>
      <c r="K20" s="1" t="s">
        <v>119</v>
      </c>
      <c r="L20" s="14" t="str">
        <f t="shared" si="4"/>
        <v>PVC curb - Stackable - 20/00 EP-S Skylux - 900x900</v>
      </c>
      <c r="M20" s="1" t="s">
        <v>118</v>
      </c>
      <c r="O20" s="1" t="s">
        <v>120</v>
      </c>
      <c r="P20" s="37">
        <v>0.61</v>
      </c>
      <c r="R20" s="23" t="s">
        <v>79</v>
      </c>
    </row>
    <row r="21" spans="1:19" s="31" customFormat="1" x14ac:dyDescent="0.25">
      <c r="A21" s="31" t="s">
        <v>117</v>
      </c>
      <c r="B21" s="32">
        <v>1000</v>
      </c>
      <c r="C21" s="32">
        <v>1000</v>
      </c>
      <c r="D21" s="32">
        <v>200</v>
      </c>
      <c r="E21" s="33">
        <f t="shared" si="0"/>
        <v>1000</v>
      </c>
      <c r="F21" s="33">
        <f t="shared" si="0"/>
        <v>1000</v>
      </c>
      <c r="G21" s="38">
        <f t="shared" si="1"/>
        <v>1</v>
      </c>
      <c r="H21" s="32">
        <v>0</v>
      </c>
      <c r="I21" s="34">
        <f t="shared" si="2"/>
        <v>1000</v>
      </c>
      <c r="J21" s="34">
        <f t="shared" si="3"/>
        <v>1000</v>
      </c>
      <c r="K21" s="32" t="s">
        <v>119</v>
      </c>
      <c r="L21" s="34" t="str">
        <f t="shared" si="4"/>
        <v>PVC curb - Stackable - 20/00 EP-S Skylux - 1000x1000</v>
      </c>
      <c r="M21" s="32" t="s">
        <v>118</v>
      </c>
      <c r="N21" s="32"/>
      <c r="O21" s="32" t="s">
        <v>120</v>
      </c>
      <c r="P21" s="40">
        <v>0.61</v>
      </c>
      <c r="Q21" s="68"/>
      <c r="R21" s="35" t="s">
        <v>79</v>
      </c>
      <c r="S21" s="31" t="s">
        <v>89</v>
      </c>
    </row>
    <row r="22" spans="1:19" x14ac:dyDescent="0.25">
      <c r="A22" t="s">
        <v>117</v>
      </c>
      <c r="B22" s="1">
        <v>1050</v>
      </c>
      <c r="C22" s="1">
        <v>1050</v>
      </c>
      <c r="D22" s="6">
        <v>200</v>
      </c>
      <c r="E22" s="15">
        <f t="shared" si="0"/>
        <v>1050</v>
      </c>
      <c r="F22" s="15">
        <f t="shared" si="0"/>
        <v>1050</v>
      </c>
      <c r="G22" s="19">
        <f t="shared" si="1"/>
        <v>1.1025</v>
      </c>
      <c r="H22" s="6">
        <v>0</v>
      </c>
      <c r="I22" s="14">
        <f t="shared" si="2"/>
        <v>1050</v>
      </c>
      <c r="J22" s="14">
        <f t="shared" si="3"/>
        <v>1050</v>
      </c>
      <c r="K22" s="1" t="s">
        <v>119</v>
      </c>
      <c r="L22" s="14" t="str">
        <f t="shared" si="4"/>
        <v>PVC curb - Stackable - 20/00 EP-S Skylux - 1050x1050</v>
      </c>
      <c r="M22" s="1" t="s">
        <v>118</v>
      </c>
      <c r="O22" s="1" t="s">
        <v>120</v>
      </c>
      <c r="P22" s="37">
        <v>0.61</v>
      </c>
      <c r="R22" s="23" t="s">
        <v>79</v>
      </c>
    </row>
    <row r="23" spans="1:19" x14ac:dyDescent="0.25">
      <c r="A23" t="s">
        <v>117</v>
      </c>
      <c r="B23" s="1">
        <v>1100</v>
      </c>
      <c r="C23" s="1">
        <v>1100</v>
      </c>
      <c r="D23" s="6">
        <v>200</v>
      </c>
      <c r="E23" s="15">
        <f t="shared" si="0"/>
        <v>1100</v>
      </c>
      <c r="F23" s="15">
        <f t="shared" si="0"/>
        <v>1100</v>
      </c>
      <c r="G23" s="19">
        <f t="shared" si="1"/>
        <v>1.2100000000000002</v>
      </c>
      <c r="H23" s="6">
        <v>0</v>
      </c>
      <c r="I23" s="14">
        <f t="shared" si="2"/>
        <v>1100</v>
      </c>
      <c r="J23" s="14">
        <f t="shared" si="3"/>
        <v>1100</v>
      </c>
      <c r="K23" s="1" t="s">
        <v>119</v>
      </c>
      <c r="L23" s="14" t="str">
        <f t="shared" si="4"/>
        <v>PVC curb - Stackable - 20/00 EP-S Skylux - 1100x1100</v>
      </c>
      <c r="M23" s="1" t="s">
        <v>118</v>
      </c>
      <c r="O23" s="1" t="s">
        <v>120</v>
      </c>
      <c r="P23" s="37">
        <v>0.61</v>
      </c>
      <c r="R23" s="23" t="s">
        <v>79</v>
      </c>
    </row>
    <row r="24" spans="1:19" x14ac:dyDescent="0.25">
      <c r="A24" t="s">
        <v>117</v>
      </c>
      <c r="B24" s="1">
        <v>1200</v>
      </c>
      <c r="C24" s="1">
        <v>1200</v>
      </c>
      <c r="D24" s="6">
        <v>200</v>
      </c>
      <c r="E24" s="15">
        <f t="shared" si="0"/>
        <v>1200</v>
      </c>
      <c r="F24" s="15">
        <f t="shared" si="0"/>
        <v>1200</v>
      </c>
      <c r="G24" s="19">
        <f t="shared" si="1"/>
        <v>1.44</v>
      </c>
      <c r="H24" s="6">
        <v>0</v>
      </c>
      <c r="I24" s="14">
        <f t="shared" si="2"/>
        <v>1200</v>
      </c>
      <c r="J24" s="14">
        <f t="shared" si="3"/>
        <v>1200</v>
      </c>
      <c r="K24" s="1" t="s">
        <v>119</v>
      </c>
      <c r="L24" s="14" t="str">
        <f t="shared" si="4"/>
        <v>PVC curb - Stackable - 20/00 EP-S Skylux - 1200x1200</v>
      </c>
      <c r="M24" s="1" t="s">
        <v>118</v>
      </c>
      <c r="O24" s="1" t="s">
        <v>120</v>
      </c>
      <c r="P24" s="37">
        <v>0.61</v>
      </c>
      <c r="R24" s="23" t="s">
        <v>79</v>
      </c>
    </row>
    <row r="25" spans="1:19" x14ac:dyDescent="0.25">
      <c r="A25" t="s">
        <v>117</v>
      </c>
      <c r="B25" s="1">
        <v>1300</v>
      </c>
      <c r="C25" s="1">
        <v>1300</v>
      </c>
      <c r="D25" s="6">
        <v>200</v>
      </c>
      <c r="E25" s="15">
        <f t="shared" si="0"/>
        <v>1300</v>
      </c>
      <c r="F25" s="15">
        <f t="shared" si="0"/>
        <v>1300</v>
      </c>
      <c r="G25" s="19">
        <f t="shared" si="1"/>
        <v>1.6900000000000002</v>
      </c>
      <c r="H25" s="6">
        <v>0</v>
      </c>
      <c r="I25" s="14">
        <f t="shared" si="2"/>
        <v>1300</v>
      </c>
      <c r="J25" s="14">
        <f t="shared" si="3"/>
        <v>1300</v>
      </c>
      <c r="K25" s="1" t="s">
        <v>119</v>
      </c>
      <c r="L25" s="14" t="str">
        <f t="shared" si="4"/>
        <v>PVC curb - Stackable - 20/00 EP-S Skylux - 1300x1300</v>
      </c>
      <c r="M25" s="1" t="s">
        <v>118</v>
      </c>
      <c r="O25" s="1" t="s">
        <v>120</v>
      </c>
      <c r="P25" s="37">
        <v>0.61</v>
      </c>
      <c r="R25" s="23" t="s">
        <v>79</v>
      </c>
    </row>
    <row r="26" spans="1:19" x14ac:dyDescent="0.25">
      <c r="A26" t="s">
        <v>117</v>
      </c>
      <c r="B26" s="1">
        <v>1400</v>
      </c>
      <c r="C26" s="1">
        <v>1400</v>
      </c>
      <c r="D26" s="6">
        <v>200</v>
      </c>
      <c r="E26" s="15">
        <f t="shared" si="0"/>
        <v>1400</v>
      </c>
      <c r="F26" s="15">
        <f t="shared" si="0"/>
        <v>1400</v>
      </c>
      <c r="G26" s="19">
        <f t="shared" si="1"/>
        <v>1.9599999999999997</v>
      </c>
      <c r="H26" s="6">
        <v>0</v>
      </c>
      <c r="I26" s="14">
        <f t="shared" si="2"/>
        <v>1400</v>
      </c>
      <c r="J26" s="14">
        <f t="shared" si="3"/>
        <v>1400</v>
      </c>
      <c r="K26" s="1" t="s">
        <v>119</v>
      </c>
      <c r="L26" s="14" t="str">
        <f t="shared" si="4"/>
        <v>PVC curb - Stackable - 20/00 EP-S Skylux - 1400x1400</v>
      </c>
      <c r="M26" s="1" t="s">
        <v>118</v>
      </c>
      <c r="O26" s="1" t="s">
        <v>120</v>
      </c>
      <c r="P26" s="37">
        <v>0.61</v>
      </c>
      <c r="R26" s="23" t="s">
        <v>79</v>
      </c>
    </row>
    <row r="27" spans="1:19" x14ac:dyDescent="0.25">
      <c r="A27" t="s">
        <v>117</v>
      </c>
      <c r="B27" s="1">
        <v>1500</v>
      </c>
      <c r="C27" s="1">
        <v>1500</v>
      </c>
      <c r="D27" s="6">
        <v>200</v>
      </c>
      <c r="E27" s="15">
        <f t="shared" si="0"/>
        <v>1500</v>
      </c>
      <c r="F27" s="15">
        <f t="shared" si="0"/>
        <v>1500</v>
      </c>
      <c r="G27" s="19">
        <f t="shared" si="1"/>
        <v>2.25</v>
      </c>
      <c r="H27" s="6">
        <v>0</v>
      </c>
      <c r="I27" s="14">
        <f t="shared" si="2"/>
        <v>1500</v>
      </c>
      <c r="J27" s="14">
        <f t="shared" si="3"/>
        <v>1500</v>
      </c>
      <c r="K27" s="1" t="s">
        <v>119</v>
      </c>
      <c r="L27" s="14" t="str">
        <f t="shared" si="4"/>
        <v>PVC curb - Stackable - 20/00 EP-S Skylux - 1500x1500</v>
      </c>
      <c r="M27" s="1" t="s">
        <v>118</v>
      </c>
      <c r="O27" s="1" t="s">
        <v>120</v>
      </c>
      <c r="P27" s="37">
        <v>0.61</v>
      </c>
      <c r="R27" s="23" t="s">
        <v>79</v>
      </c>
    </row>
    <row r="28" spans="1:19" x14ac:dyDescent="0.25">
      <c r="A28" t="s">
        <v>117</v>
      </c>
      <c r="B28" s="1">
        <v>1550</v>
      </c>
      <c r="C28" s="1">
        <v>1550</v>
      </c>
      <c r="D28" s="6">
        <v>200</v>
      </c>
      <c r="E28" s="15">
        <f t="shared" si="0"/>
        <v>1550</v>
      </c>
      <c r="F28" s="15">
        <f t="shared" si="0"/>
        <v>1550</v>
      </c>
      <c r="G28" s="19">
        <f t="shared" si="1"/>
        <v>2.4025000000000003</v>
      </c>
      <c r="H28" s="6">
        <v>0</v>
      </c>
      <c r="I28" s="14">
        <f t="shared" si="2"/>
        <v>1550</v>
      </c>
      <c r="J28" s="14">
        <f t="shared" si="3"/>
        <v>1550</v>
      </c>
      <c r="K28" s="1" t="s">
        <v>119</v>
      </c>
      <c r="L28" s="14" t="str">
        <f t="shared" si="4"/>
        <v>PVC curb - Stackable - 20/00 EP-S Skylux - 1550x1550</v>
      </c>
      <c r="M28" s="1" t="s">
        <v>118</v>
      </c>
      <c r="O28" s="1" t="s">
        <v>120</v>
      </c>
      <c r="P28" s="37">
        <v>0.61</v>
      </c>
      <c r="R28" s="23" t="s">
        <v>79</v>
      </c>
    </row>
    <row r="29" spans="1:19" x14ac:dyDescent="0.25">
      <c r="A29" t="s">
        <v>117</v>
      </c>
      <c r="B29" s="1">
        <v>1600</v>
      </c>
      <c r="C29" s="1">
        <v>1600</v>
      </c>
      <c r="D29" s="6">
        <v>200</v>
      </c>
      <c r="E29" s="15">
        <f t="shared" si="0"/>
        <v>1600</v>
      </c>
      <c r="F29" s="15">
        <f t="shared" si="0"/>
        <v>1600</v>
      </c>
      <c r="G29" s="19">
        <f t="shared" si="1"/>
        <v>2.5600000000000005</v>
      </c>
      <c r="H29" s="6">
        <v>0</v>
      </c>
      <c r="I29" s="14">
        <f t="shared" si="2"/>
        <v>1600</v>
      </c>
      <c r="J29" s="14">
        <f t="shared" si="3"/>
        <v>1600</v>
      </c>
      <c r="K29" s="1" t="s">
        <v>119</v>
      </c>
      <c r="L29" s="14" t="str">
        <f t="shared" si="4"/>
        <v>PVC curb - Stackable - 20/00 EP-S Skylux - 1600x1600</v>
      </c>
      <c r="M29" s="1" t="s">
        <v>118</v>
      </c>
      <c r="O29" s="1" t="s">
        <v>120</v>
      </c>
      <c r="P29" s="37">
        <v>0.61</v>
      </c>
      <c r="R29" s="23" t="s">
        <v>79</v>
      </c>
    </row>
    <row r="30" spans="1:19" x14ac:dyDescent="0.25">
      <c r="A30" t="s">
        <v>117</v>
      </c>
      <c r="B30" s="1">
        <v>1700</v>
      </c>
      <c r="C30" s="1">
        <v>1700</v>
      </c>
      <c r="D30" s="6">
        <v>200</v>
      </c>
      <c r="E30" s="15">
        <f t="shared" si="0"/>
        <v>1700</v>
      </c>
      <c r="F30" s="15">
        <f t="shared" si="0"/>
        <v>1700</v>
      </c>
      <c r="G30" s="19">
        <f t="shared" si="1"/>
        <v>2.8899999999999997</v>
      </c>
      <c r="H30" s="6">
        <v>0</v>
      </c>
      <c r="I30" s="14">
        <f t="shared" si="2"/>
        <v>1700</v>
      </c>
      <c r="J30" s="14">
        <f t="shared" si="3"/>
        <v>1700</v>
      </c>
      <c r="K30" s="1" t="s">
        <v>119</v>
      </c>
      <c r="L30" s="14" t="str">
        <f t="shared" si="4"/>
        <v>PVC curb - Stackable - 20/00 EP-S Skylux - 1700x1700</v>
      </c>
      <c r="M30" s="1" t="s">
        <v>118</v>
      </c>
      <c r="O30" s="1" t="s">
        <v>120</v>
      </c>
      <c r="P30" s="37">
        <v>0.61</v>
      </c>
      <c r="R30" s="23" t="s">
        <v>79</v>
      </c>
    </row>
    <row r="31" spans="1:19" x14ac:dyDescent="0.25">
      <c r="A31" t="s">
        <v>117</v>
      </c>
      <c r="B31" s="1">
        <v>1800</v>
      </c>
      <c r="C31" s="1">
        <v>1800</v>
      </c>
      <c r="D31" s="6">
        <v>200</v>
      </c>
      <c r="E31" s="15">
        <f t="shared" si="0"/>
        <v>1800</v>
      </c>
      <c r="F31" s="15">
        <f t="shared" si="0"/>
        <v>1800</v>
      </c>
      <c r="G31" s="19">
        <f t="shared" si="1"/>
        <v>3.24</v>
      </c>
      <c r="H31" s="6">
        <v>0</v>
      </c>
      <c r="I31" s="14">
        <f t="shared" si="2"/>
        <v>1800</v>
      </c>
      <c r="J31" s="14">
        <f t="shared" si="3"/>
        <v>1800</v>
      </c>
      <c r="K31" s="1" t="s">
        <v>119</v>
      </c>
      <c r="L31" s="14" t="str">
        <f t="shared" si="4"/>
        <v>PVC curb - Stackable - 20/00 EP-S Skylux - 1800x1800</v>
      </c>
      <c r="M31" s="1" t="s">
        <v>118</v>
      </c>
      <c r="O31" s="1" t="s">
        <v>120</v>
      </c>
      <c r="P31" s="37">
        <v>0.61</v>
      </c>
      <c r="R31" s="23" t="s">
        <v>79</v>
      </c>
    </row>
    <row r="32" spans="1:19" x14ac:dyDescent="0.25">
      <c r="A32" t="s">
        <v>117</v>
      </c>
      <c r="B32" s="1">
        <v>2000</v>
      </c>
      <c r="C32" s="1">
        <v>2000</v>
      </c>
      <c r="D32" s="6">
        <v>200</v>
      </c>
      <c r="E32" s="15">
        <f t="shared" si="0"/>
        <v>2000</v>
      </c>
      <c r="F32" s="15">
        <f t="shared" si="0"/>
        <v>2000</v>
      </c>
      <c r="G32" s="19">
        <f t="shared" si="1"/>
        <v>4</v>
      </c>
      <c r="H32" s="6">
        <v>0</v>
      </c>
      <c r="I32" s="14">
        <f t="shared" si="2"/>
        <v>2000</v>
      </c>
      <c r="J32" s="14">
        <f t="shared" si="3"/>
        <v>2000</v>
      </c>
      <c r="K32" s="1" t="s">
        <v>119</v>
      </c>
      <c r="L32" s="14" t="str">
        <f t="shared" si="4"/>
        <v>PVC curb - Stackable - 20/00 EP-S Skylux - 2000x2000</v>
      </c>
      <c r="M32" s="1" t="s">
        <v>118</v>
      </c>
      <c r="O32" s="1" t="s">
        <v>120</v>
      </c>
      <c r="P32" s="37">
        <v>0.61</v>
      </c>
      <c r="R32" s="23" t="s">
        <v>79</v>
      </c>
    </row>
    <row r="33" spans="1:18" x14ac:dyDescent="0.25">
      <c r="D33" s="6"/>
      <c r="E33" s="15"/>
      <c r="F33" s="15"/>
      <c r="G33" s="15"/>
      <c r="H33" s="6"/>
    </row>
    <row r="34" spans="1:18" s="82" customFormat="1" x14ac:dyDescent="0.25">
      <c r="A34" s="82" t="s">
        <v>117</v>
      </c>
      <c r="B34" s="65">
        <v>300</v>
      </c>
      <c r="C34" s="65">
        <v>800</v>
      </c>
      <c r="D34" s="83">
        <v>200</v>
      </c>
      <c r="E34" s="84">
        <f t="shared" ref="E34:F118" si="5">B34</f>
        <v>300</v>
      </c>
      <c r="F34" s="84">
        <f t="shared" si="5"/>
        <v>800</v>
      </c>
      <c r="G34" s="85">
        <f t="shared" si="1"/>
        <v>0.24</v>
      </c>
      <c r="H34" s="83">
        <v>0</v>
      </c>
      <c r="I34" s="86">
        <f t="shared" ref="I34:I97" si="6">E34+H34</f>
        <v>300</v>
      </c>
      <c r="J34" s="86">
        <f t="shared" ref="J34:J97" si="7">F34+H34</f>
        <v>800</v>
      </c>
      <c r="K34" s="65" t="s">
        <v>119</v>
      </c>
      <c r="L34" s="86" t="str">
        <f t="shared" ref="L34:L97" si="8">K34&amp;" - "&amp;M34&amp;" "&amp;E34&amp;"x"&amp;C34</f>
        <v>PVC curb - Stackable - 20/00 EP-S Skylux 300x800</v>
      </c>
      <c r="M34" s="65" t="s">
        <v>118</v>
      </c>
      <c r="N34" s="64" t="s">
        <v>69</v>
      </c>
      <c r="O34" s="65" t="s">
        <v>120</v>
      </c>
      <c r="P34" s="87">
        <v>0.61</v>
      </c>
      <c r="Q34" s="64" t="s">
        <v>76</v>
      </c>
      <c r="R34" s="88" t="s">
        <v>79</v>
      </c>
    </row>
    <row r="35" spans="1:18" s="82" customFormat="1" x14ac:dyDescent="0.25">
      <c r="A35" s="82" t="s">
        <v>117</v>
      </c>
      <c r="B35" s="65">
        <v>300</v>
      </c>
      <c r="C35" s="65">
        <v>900</v>
      </c>
      <c r="D35" s="83">
        <v>200</v>
      </c>
      <c r="E35" s="84">
        <f t="shared" si="5"/>
        <v>300</v>
      </c>
      <c r="F35" s="84">
        <f t="shared" si="5"/>
        <v>900</v>
      </c>
      <c r="G35" s="85">
        <f t="shared" si="1"/>
        <v>0.27</v>
      </c>
      <c r="H35" s="83">
        <v>0</v>
      </c>
      <c r="I35" s="86">
        <f t="shared" si="6"/>
        <v>300</v>
      </c>
      <c r="J35" s="86">
        <f t="shared" si="7"/>
        <v>900</v>
      </c>
      <c r="K35" s="65" t="s">
        <v>119</v>
      </c>
      <c r="L35" s="86" t="str">
        <f t="shared" si="8"/>
        <v>PVC curb - Stackable - 20/00 EP-S Skylux 300x900</v>
      </c>
      <c r="M35" s="65" t="s">
        <v>118</v>
      </c>
      <c r="N35" s="64" t="s">
        <v>69</v>
      </c>
      <c r="O35" s="65" t="s">
        <v>120</v>
      </c>
      <c r="P35" s="87">
        <v>0.61</v>
      </c>
      <c r="Q35" s="64" t="s">
        <v>76</v>
      </c>
      <c r="R35" s="88" t="s">
        <v>79</v>
      </c>
    </row>
    <row r="36" spans="1:18" s="82" customFormat="1" x14ac:dyDescent="0.25">
      <c r="A36" s="82" t="s">
        <v>117</v>
      </c>
      <c r="B36" s="65">
        <v>300</v>
      </c>
      <c r="C36" s="65">
        <v>1300</v>
      </c>
      <c r="D36" s="83">
        <v>200</v>
      </c>
      <c r="E36" s="84">
        <f t="shared" si="5"/>
        <v>300</v>
      </c>
      <c r="F36" s="84">
        <f t="shared" si="5"/>
        <v>1300</v>
      </c>
      <c r="G36" s="85">
        <f t="shared" si="1"/>
        <v>0.39</v>
      </c>
      <c r="H36" s="83">
        <v>0</v>
      </c>
      <c r="I36" s="86">
        <f t="shared" si="6"/>
        <v>300</v>
      </c>
      <c r="J36" s="86">
        <f t="shared" si="7"/>
        <v>1300</v>
      </c>
      <c r="K36" s="65" t="s">
        <v>119</v>
      </c>
      <c r="L36" s="86" t="str">
        <f t="shared" si="8"/>
        <v>PVC curb - Stackable - 20/00 EP-S Skylux 300x1300</v>
      </c>
      <c r="M36" s="65" t="s">
        <v>118</v>
      </c>
      <c r="N36" s="64" t="s">
        <v>69</v>
      </c>
      <c r="O36" s="65" t="s">
        <v>120</v>
      </c>
      <c r="P36" s="87">
        <v>0.61</v>
      </c>
      <c r="Q36" s="64" t="s">
        <v>76</v>
      </c>
      <c r="R36" s="88" t="s">
        <v>79</v>
      </c>
    </row>
    <row r="37" spans="1:18" s="82" customFormat="1" x14ac:dyDescent="0.25">
      <c r="A37" s="82" t="s">
        <v>117</v>
      </c>
      <c r="B37" s="65">
        <v>400</v>
      </c>
      <c r="C37" s="65">
        <v>700</v>
      </c>
      <c r="D37" s="83">
        <v>200</v>
      </c>
      <c r="E37" s="84">
        <f t="shared" si="5"/>
        <v>400</v>
      </c>
      <c r="F37" s="84">
        <f t="shared" si="5"/>
        <v>700</v>
      </c>
      <c r="G37" s="85">
        <f t="shared" si="1"/>
        <v>0.27999999999999997</v>
      </c>
      <c r="H37" s="83">
        <v>0</v>
      </c>
      <c r="I37" s="86">
        <f t="shared" si="6"/>
        <v>400</v>
      </c>
      <c r="J37" s="86">
        <f t="shared" si="7"/>
        <v>700</v>
      </c>
      <c r="K37" s="65" t="s">
        <v>119</v>
      </c>
      <c r="L37" s="86" t="str">
        <f t="shared" si="8"/>
        <v>PVC curb - Stackable - 20/00 EP-S Skylux 400x700</v>
      </c>
      <c r="M37" s="65" t="s">
        <v>118</v>
      </c>
      <c r="N37" s="64"/>
      <c r="O37" s="65" t="s">
        <v>120</v>
      </c>
      <c r="P37" s="87">
        <v>0.61</v>
      </c>
      <c r="Q37" s="64"/>
      <c r="R37" s="88" t="s">
        <v>79</v>
      </c>
    </row>
    <row r="38" spans="1:18" s="82" customFormat="1" x14ac:dyDescent="0.25">
      <c r="A38" s="82" t="s">
        <v>117</v>
      </c>
      <c r="B38" s="65">
        <v>400</v>
      </c>
      <c r="C38" s="65">
        <v>1000</v>
      </c>
      <c r="D38" s="83">
        <v>200</v>
      </c>
      <c r="E38" s="84">
        <f t="shared" si="5"/>
        <v>400</v>
      </c>
      <c r="F38" s="84">
        <f t="shared" si="5"/>
        <v>1000</v>
      </c>
      <c r="G38" s="85">
        <f t="shared" si="1"/>
        <v>0.4</v>
      </c>
      <c r="H38" s="83">
        <v>0</v>
      </c>
      <c r="I38" s="86">
        <f t="shared" si="6"/>
        <v>400</v>
      </c>
      <c r="J38" s="86">
        <f t="shared" si="7"/>
        <v>1000</v>
      </c>
      <c r="K38" s="65" t="s">
        <v>119</v>
      </c>
      <c r="L38" s="86" t="str">
        <f t="shared" si="8"/>
        <v>PVC curb - Stackable - 20/00 EP-S Skylux 400x1000</v>
      </c>
      <c r="M38" s="65" t="s">
        <v>118</v>
      </c>
      <c r="N38" s="64"/>
      <c r="O38" s="65" t="s">
        <v>120</v>
      </c>
      <c r="P38" s="87">
        <v>0.61</v>
      </c>
      <c r="Q38" s="64"/>
      <c r="R38" s="88" t="s">
        <v>79</v>
      </c>
    </row>
    <row r="39" spans="1:18" s="82" customFormat="1" x14ac:dyDescent="0.25">
      <c r="A39" s="82" t="s">
        <v>117</v>
      </c>
      <c r="B39" s="65">
        <v>400</v>
      </c>
      <c r="C39" s="65">
        <v>1300</v>
      </c>
      <c r="D39" s="83">
        <v>200</v>
      </c>
      <c r="E39" s="84">
        <f t="shared" si="5"/>
        <v>400</v>
      </c>
      <c r="F39" s="84">
        <f t="shared" si="5"/>
        <v>1300</v>
      </c>
      <c r="G39" s="85">
        <f t="shared" si="1"/>
        <v>0.52</v>
      </c>
      <c r="H39" s="83">
        <v>0</v>
      </c>
      <c r="I39" s="86">
        <f t="shared" si="6"/>
        <v>400</v>
      </c>
      <c r="J39" s="86">
        <f t="shared" si="7"/>
        <v>1300</v>
      </c>
      <c r="K39" s="65" t="s">
        <v>119</v>
      </c>
      <c r="L39" s="86" t="str">
        <f t="shared" si="8"/>
        <v>PVC curb - Stackable - 20/00 EP-S Skylux 400x1300</v>
      </c>
      <c r="M39" s="65" t="s">
        <v>118</v>
      </c>
      <c r="N39" s="64"/>
      <c r="O39" s="65" t="s">
        <v>120</v>
      </c>
      <c r="P39" s="87">
        <v>0.61</v>
      </c>
      <c r="Q39" s="64"/>
      <c r="R39" s="88" t="s">
        <v>79</v>
      </c>
    </row>
    <row r="40" spans="1:18" s="82" customFormat="1" x14ac:dyDescent="0.25">
      <c r="A40" s="82" t="s">
        <v>117</v>
      </c>
      <c r="B40" s="65">
        <v>400</v>
      </c>
      <c r="C40" s="65">
        <v>1600</v>
      </c>
      <c r="D40" s="83">
        <v>200</v>
      </c>
      <c r="E40" s="84">
        <f t="shared" si="5"/>
        <v>400</v>
      </c>
      <c r="F40" s="84">
        <f t="shared" si="5"/>
        <v>1600</v>
      </c>
      <c r="G40" s="85">
        <f t="shared" si="1"/>
        <v>0.64000000000000012</v>
      </c>
      <c r="H40" s="83">
        <v>0</v>
      </c>
      <c r="I40" s="86">
        <f t="shared" si="6"/>
        <v>400</v>
      </c>
      <c r="J40" s="86">
        <f t="shared" si="7"/>
        <v>1600</v>
      </c>
      <c r="K40" s="65" t="s">
        <v>119</v>
      </c>
      <c r="L40" s="86" t="str">
        <f t="shared" si="8"/>
        <v>PVC curb - Stackable - 20/00 EP-S Skylux 400x1600</v>
      </c>
      <c r="M40" s="65" t="s">
        <v>118</v>
      </c>
      <c r="N40" s="64"/>
      <c r="O40" s="65" t="s">
        <v>120</v>
      </c>
      <c r="P40" s="87">
        <v>0.61</v>
      </c>
      <c r="Q40" s="64"/>
      <c r="R40" s="88" t="s">
        <v>79</v>
      </c>
    </row>
    <row r="41" spans="1:18" s="82" customFormat="1" x14ac:dyDescent="0.25">
      <c r="A41" s="82" t="s">
        <v>117</v>
      </c>
      <c r="B41" s="65">
        <v>400</v>
      </c>
      <c r="C41" s="65">
        <v>1900</v>
      </c>
      <c r="D41" s="83">
        <v>200</v>
      </c>
      <c r="E41" s="84">
        <f t="shared" si="5"/>
        <v>400</v>
      </c>
      <c r="F41" s="84">
        <f t="shared" si="5"/>
        <v>1900</v>
      </c>
      <c r="G41" s="85">
        <f t="shared" si="1"/>
        <v>0.76</v>
      </c>
      <c r="H41" s="83">
        <v>0</v>
      </c>
      <c r="I41" s="86">
        <f t="shared" si="6"/>
        <v>400</v>
      </c>
      <c r="J41" s="86">
        <f t="shared" si="7"/>
        <v>1900</v>
      </c>
      <c r="K41" s="65" t="s">
        <v>119</v>
      </c>
      <c r="L41" s="86" t="str">
        <f t="shared" si="8"/>
        <v>PVC curb - Stackable - 20/00 EP-S Skylux 400x1900</v>
      </c>
      <c r="M41" s="65" t="s">
        <v>118</v>
      </c>
      <c r="N41" s="64"/>
      <c r="O41" s="65" t="s">
        <v>120</v>
      </c>
      <c r="P41" s="87">
        <v>0.61</v>
      </c>
      <c r="Q41" s="64"/>
      <c r="R41" s="88" t="s">
        <v>79</v>
      </c>
    </row>
    <row r="42" spans="1:18" s="82" customFormat="1" x14ac:dyDescent="0.25">
      <c r="A42" s="82" t="s">
        <v>117</v>
      </c>
      <c r="B42" s="65">
        <v>400</v>
      </c>
      <c r="C42" s="65">
        <v>2200</v>
      </c>
      <c r="D42" s="83">
        <v>200</v>
      </c>
      <c r="E42" s="84">
        <f t="shared" si="5"/>
        <v>400</v>
      </c>
      <c r="F42" s="84">
        <f t="shared" si="5"/>
        <v>2200</v>
      </c>
      <c r="G42" s="85">
        <f t="shared" si="1"/>
        <v>0.88000000000000012</v>
      </c>
      <c r="H42" s="83">
        <v>0</v>
      </c>
      <c r="I42" s="86">
        <f t="shared" si="6"/>
        <v>400</v>
      </c>
      <c r="J42" s="86">
        <f t="shared" si="7"/>
        <v>2200</v>
      </c>
      <c r="K42" s="65" t="s">
        <v>119</v>
      </c>
      <c r="L42" s="86" t="str">
        <f t="shared" si="8"/>
        <v>PVC curb - Stackable - 20/00 EP-S Skylux 400x2200</v>
      </c>
      <c r="M42" s="65" t="s">
        <v>118</v>
      </c>
      <c r="N42" s="64"/>
      <c r="O42" s="65" t="s">
        <v>120</v>
      </c>
      <c r="P42" s="87">
        <v>0.61</v>
      </c>
      <c r="Q42" s="64"/>
      <c r="R42" s="88" t="s">
        <v>79</v>
      </c>
    </row>
    <row r="43" spans="1:18" s="82" customFormat="1" x14ac:dyDescent="0.25">
      <c r="A43" s="82" t="s">
        <v>117</v>
      </c>
      <c r="B43" s="65">
        <v>400</v>
      </c>
      <c r="C43" s="65">
        <v>2800</v>
      </c>
      <c r="D43" s="83">
        <v>200</v>
      </c>
      <c r="E43" s="84">
        <f t="shared" si="5"/>
        <v>400</v>
      </c>
      <c r="F43" s="84">
        <f t="shared" si="5"/>
        <v>2800</v>
      </c>
      <c r="G43" s="85">
        <f t="shared" si="1"/>
        <v>1.1199999999999999</v>
      </c>
      <c r="H43" s="83">
        <v>0</v>
      </c>
      <c r="I43" s="86">
        <f t="shared" si="6"/>
        <v>400</v>
      </c>
      <c r="J43" s="86">
        <f t="shared" si="7"/>
        <v>2800</v>
      </c>
      <c r="K43" s="65" t="s">
        <v>119</v>
      </c>
      <c r="L43" s="86" t="str">
        <f t="shared" si="8"/>
        <v>PVC curb - Stackable - 20/00 EP-S Skylux 400x2800</v>
      </c>
      <c r="M43" s="65" t="s">
        <v>118</v>
      </c>
      <c r="N43" s="64"/>
      <c r="O43" s="65" t="s">
        <v>120</v>
      </c>
      <c r="P43" s="87">
        <v>0.61</v>
      </c>
      <c r="Q43" s="64"/>
      <c r="R43" s="88" t="s">
        <v>79</v>
      </c>
    </row>
    <row r="44" spans="1:18" s="82" customFormat="1" x14ac:dyDescent="0.25">
      <c r="A44" s="82" t="s">
        <v>117</v>
      </c>
      <c r="B44" s="65">
        <v>450</v>
      </c>
      <c r="C44" s="65">
        <v>750</v>
      </c>
      <c r="D44" s="83">
        <v>200</v>
      </c>
      <c r="E44" s="84">
        <f t="shared" si="5"/>
        <v>450</v>
      </c>
      <c r="F44" s="84">
        <f t="shared" si="5"/>
        <v>750</v>
      </c>
      <c r="G44" s="85">
        <f t="shared" si="1"/>
        <v>0.33750000000000002</v>
      </c>
      <c r="H44" s="83">
        <v>0</v>
      </c>
      <c r="I44" s="86">
        <f t="shared" si="6"/>
        <v>450</v>
      </c>
      <c r="J44" s="86">
        <f t="shared" si="7"/>
        <v>750</v>
      </c>
      <c r="K44" s="65" t="s">
        <v>119</v>
      </c>
      <c r="L44" s="86" t="str">
        <f t="shared" si="8"/>
        <v>PVC curb - Stackable - 20/00 EP-S Skylux 450x750</v>
      </c>
      <c r="M44" s="65" t="s">
        <v>118</v>
      </c>
      <c r="N44" s="64"/>
      <c r="O44" s="65" t="s">
        <v>120</v>
      </c>
      <c r="P44" s="87">
        <v>0.61</v>
      </c>
      <c r="Q44" s="64"/>
      <c r="R44" s="88" t="s">
        <v>79</v>
      </c>
    </row>
    <row r="45" spans="1:18" s="82" customFormat="1" x14ac:dyDescent="0.25">
      <c r="A45" s="82" t="s">
        <v>117</v>
      </c>
      <c r="B45" s="65">
        <v>450</v>
      </c>
      <c r="C45" s="65">
        <v>1050</v>
      </c>
      <c r="D45" s="83">
        <v>200</v>
      </c>
      <c r="E45" s="84">
        <f t="shared" si="5"/>
        <v>450</v>
      </c>
      <c r="F45" s="84">
        <f t="shared" si="5"/>
        <v>1050</v>
      </c>
      <c r="G45" s="85">
        <f t="shared" si="1"/>
        <v>0.47250000000000003</v>
      </c>
      <c r="H45" s="83">
        <v>0</v>
      </c>
      <c r="I45" s="86">
        <f t="shared" si="6"/>
        <v>450</v>
      </c>
      <c r="J45" s="86">
        <f t="shared" si="7"/>
        <v>1050</v>
      </c>
      <c r="K45" s="65" t="s">
        <v>119</v>
      </c>
      <c r="L45" s="86" t="str">
        <f t="shared" si="8"/>
        <v>PVC curb - Stackable - 20/00 EP-S Skylux 450x1050</v>
      </c>
      <c r="M45" s="65" t="s">
        <v>118</v>
      </c>
      <c r="N45" s="64"/>
      <c r="O45" s="65" t="s">
        <v>120</v>
      </c>
      <c r="P45" s="87">
        <v>0.61</v>
      </c>
      <c r="Q45" s="64"/>
      <c r="R45" s="88" t="s">
        <v>79</v>
      </c>
    </row>
    <row r="46" spans="1:18" s="82" customFormat="1" x14ac:dyDescent="0.25">
      <c r="A46" s="82" t="s">
        <v>117</v>
      </c>
      <c r="B46" s="65">
        <v>500</v>
      </c>
      <c r="C46" s="65">
        <v>700</v>
      </c>
      <c r="D46" s="83">
        <v>200</v>
      </c>
      <c r="E46" s="84">
        <f t="shared" si="5"/>
        <v>500</v>
      </c>
      <c r="F46" s="84">
        <f t="shared" si="5"/>
        <v>700</v>
      </c>
      <c r="G46" s="85">
        <f t="shared" si="1"/>
        <v>0.35</v>
      </c>
      <c r="H46" s="83">
        <v>0</v>
      </c>
      <c r="I46" s="86">
        <f t="shared" si="6"/>
        <v>500</v>
      </c>
      <c r="J46" s="86">
        <f t="shared" si="7"/>
        <v>700</v>
      </c>
      <c r="K46" s="65" t="s">
        <v>119</v>
      </c>
      <c r="L46" s="86" t="str">
        <f t="shared" si="8"/>
        <v>PVC curb - Stackable - 20/00 EP-S Skylux 500x700</v>
      </c>
      <c r="M46" s="65" t="s">
        <v>118</v>
      </c>
      <c r="N46" s="64"/>
      <c r="O46" s="65" t="s">
        <v>120</v>
      </c>
      <c r="P46" s="87">
        <v>0.61</v>
      </c>
      <c r="Q46" s="64"/>
      <c r="R46" s="88" t="s">
        <v>79</v>
      </c>
    </row>
    <row r="47" spans="1:18" s="82" customFormat="1" x14ac:dyDescent="0.25">
      <c r="A47" s="82" t="s">
        <v>117</v>
      </c>
      <c r="B47" s="65">
        <v>500</v>
      </c>
      <c r="C47" s="65">
        <v>800</v>
      </c>
      <c r="D47" s="83">
        <v>200</v>
      </c>
      <c r="E47" s="84">
        <f t="shared" si="5"/>
        <v>500</v>
      </c>
      <c r="F47" s="84">
        <f t="shared" si="5"/>
        <v>800</v>
      </c>
      <c r="G47" s="85">
        <f t="shared" si="1"/>
        <v>0.4</v>
      </c>
      <c r="H47" s="83">
        <v>0</v>
      </c>
      <c r="I47" s="86">
        <f t="shared" si="6"/>
        <v>500</v>
      </c>
      <c r="J47" s="86">
        <f t="shared" si="7"/>
        <v>800</v>
      </c>
      <c r="K47" s="65" t="s">
        <v>119</v>
      </c>
      <c r="L47" s="86" t="str">
        <f t="shared" si="8"/>
        <v>PVC curb - Stackable - 20/00 EP-S Skylux 500x800</v>
      </c>
      <c r="M47" s="65" t="s">
        <v>118</v>
      </c>
      <c r="N47" s="64"/>
      <c r="O47" s="65" t="s">
        <v>120</v>
      </c>
      <c r="P47" s="87">
        <v>0.61</v>
      </c>
      <c r="Q47" s="64"/>
      <c r="R47" s="88" t="s">
        <v>79</v>
      </c>
    </row>
    <row r="48" spans="1:18" s="82" customFormat="1" x14ac:dyDescent="0.25">
      <c r="A48" s="82" t="s">
        <v>117</v>
      </c>
      <c r="B48" s="65">
        <v>500</v>
      </c>
      <c r="C48" s="65">
        <v>1000</v>
      </c>
      <c r="D48" s="83">
        <v>200</v>
      </c>
      <c r="E48" s="84">
        <f t="shared" si="5"/>
        <v>500</v>
      </c>
      <c r="F48" s="84">
        <f t="shared" si="5"/>
        <v>1000</v>
      </c>
      <c r="G48" s="85">
        <f t="shared" si="1"/>
        <v>0.5</v>
      </c>
      <c r="H48" s="83">
        <v>0</v>
      </c>
      <c r="I48" s="86">
        <f t="shared" si="6"/>
        <v>500</v>
      </c>
      <c r="J48" s="86">
        <f t="shared" si="7"/>
        <v>1000</v>
      </c>
      <c r="K48" s="65" t="s">
        <v>119</v>
      </c>
      <c r="L48" s="86" t="str">
        <f t="shared" si="8"/>
        <v>PVC curb - Stackable - 20/00 EP-S Skylux 500x1000</v>
      </c>
      <c r="M48" s="65" t="s">
        <v>118</v>
      </c>
      <c r="N48" s="64"/>
      <c r="O48" s="65" t="s">
        <v>120</v>
      </c>
      <c r="P48" s="87">
        <v>0.61</v>
      </c>
      <c r="Q48" s="64"/>
      <c r="R48" s="88" t="s">
        <v>79</v>
      </c>
    </row>
    <row r="49" spans="1:18" s="82" customFormat="1" x14ac:dyDescent="0.25">
      <c r="A49" s="82" t="s">
        <v>117</v>
      </c>
      <c r="B49" s="65">
        <v>500</v>
      </c>
      <c r="C49" s="65">
        <v>1100</v>
      </c>
      <c r="D49" s="83">
        <v>200</v>
      </c>
      <c r="E49" s="84">
        <f t="shared" si="5"/>
        <v>500</v>
      </c>
      <c r="F49" s="84">
        <f t="shared" si="5"/>
        <v>1100</v>
      </c>
      <c r="G49" s="85">
        <f t="shared" si="1"/>
        <v>0.55000000000000004</v>
      </c>
      <c r="H49" s="83">
        <v>0</v>
      </c>
      <c r="I49" s="86">
        <f t="shared" si="6"/>
        <v>500</v>
      </c>
      <c r="J49" s="86">
        <f t="shared" si="7"/>
        <v>1100</v>
      </c>
      <c r="K49" s="65" t="s">
        <v>119</v>
      </c>
      <c r="L49" s="86" t="str">
        <f t="shared" si="8"/>
        <v>PVC curb - Stackable - 20/00 EP-S Skylux 500x1100</v>
      </c>
      <c r="M49" s="65" t="s">
        <v>118</v>
      </c>
      <c r="N49" s="64"/>
      <c r="O49" s="65" t="s">
        <v>120</v>
      </c>
      <c r="P49" s="87">
        <v>0.61</v>
      </c>
      <c r="Q49" s="64"/>
      <c r="R49" s="88" t="s">
        <v>79</v>
      </c>
    </row>
    <row r="50" spans="1:18" s="82" customFormat="1" x14ac:dyDescent="0.25">
      <c r="A50" s="82" t="s">
        <v>117</v>
      </c>
      <c r="B50" s="65">
        <v>500</v>
      </c>
      <c r="C50" s="65">
        <v>1400</v>
      </c>
      <c r="D50" s="83">
        <v>200</v>
      </c>
      <c r="E50" s="84">
        <f t="shared" si="5"/>
        <v>500</v>
      </c>
      <c r="F50" s="84">
        <f t="shared" si="5"/>
        <v>1400</v>
      </c>
      <c r="G50" s="85">
        <f t="shared" si="1"/>
        <v>0.7</v>
      </c>
      <c r="H50" s="83">
        <v>0</v>
      </c>
      <c r="I50" s="86">
        <f t="shared" si="6"/>
        <v>500</v>
      </c>
      <c r="J50" s="86">
        <f t="shared" si="7"/>
        <v>1400</v>
      </c>
      <c r="K50" s="65" t="s">
        <v>119</v>
      </c>
      <c r="L50" s="86" t="str">
        <f t="shared" si="8"/>
        <v>PVC curb - Stackable - 20/00 EP-S Skylux 500x1400</v>
      </c>
      <c r="M50" s="65" t="s">
        <v>118</v>
      </c>
      <c r="N50" s="64"/>
      <c r="O50" s="65" t="s">
        <v>120</v>
      </c>
      <c r="P50" s="87">
        <v>0.61</v>
      </c>
      <c r="Q50" s="64"/>
      <c r="R50" s="88" t="s">
        <v>79</v>
      </c>
    </row>
    <row r="51" spans="1:18" s="82" customFormat="1" x14ac:dyDescent="0.25">
      <c r="A51" s="82" t="s">
        <v>117</v>
      </c>
      <c r="B51" s="65">
        <v>500</v>
      </c>
      <c r="C51" s="65">
        <v>1700</v>
      </c>
      <c r="D51" s="83">
        <v>200</v>
      </c>
      <c r="E51" s="84">
        <f t="shared" si="5"/>
        <v>500</v>
      </c>
      <c r="F51" s="84">
        <f t="shared" si="5"/>
        <v>1700</v>
      </c>
      <c r="G51" s="85">
        <f t="shared" si="1"/>
        <v>0.85</v>
      </c>
      <c r="H51" s="83">
        <v>0</v>
      </c>
      <c r="I51" s="86">
        <f t="shared" si="6"/>
        <v>500</v>
      </c>
      <c r="J51" s="86">
        <f t="shared" si="7"/>
        <v>1700</v>
      </c>
      <c r="K51" s="65" t="s">
        <v>119</v>
      </c>
      <c r="L51" s="86" t="str">
        <f t="shared" si="8"/>
        <v>PVC curb - Stackable - 20/00 EP-S Skylux 500x1700</v>
      </c>
      <c r="M51" s="65" t="s">
        <v>118</v>
      </c>
      <c r="N51" s="64"/>
      <c r="O51" s="65" t="s">
        <v>120</v>
      </c>
      <c r="P51" s="87">
        <v>0.61</v>
      </c>
      <c r="Q51" s="64"/>
      <c r="R51" s="88" t="s">
        <v>79</v>
      </c>
    </row>
    <row r="52" spans="1:18" s="82" customFormat="1" x14ac:dyDescent="0.25">
      <c r="A52" s="82" t="s">
        <v>117</v>
      </c>
      <c r="B52" s="65">
        <v>500</v>
      </c>
      <c r="C52" s="65">
        <v>2000</v>
      </c>
      <c r="D52" s="83">
        <v>200</v>
      </c>
      <c r="E52" s="84">
        <f t="shared" si="5"/>
        <v>500</v>
      </c>
      <c r="F52" s="84">
        <f t="shared" si="5"/>
        <v>2000</v>
      </c>
      <c r="G52" s="85">
        <f t="shared" si="1"/>
        <v>1</v>
      </c>
      <c r="H52" s="83">
        <v>0</v>
      </c>
      <c r="I52" s="86">
        <f t="shared" si="6"/>
        <v>500</v>
      </c>
      <c r="J52" s="86">
        <f t="shared" si="7"/>
        <v>2000</v>
      </c>
      <c r="K52" s="65" t="s">
        <v>119</v>
      </c>
      <c r="L52" s="86" t="str">
        <f t="shared" si="8"/>
        <v>PVC curb - Stackable - 20/00 EP-S Skylux 500x2000</v>
      </c>
      <c r="M52" s="65" t="s">
        <v>118</v>
      </c>
      <c r="N52" s="64"/>
      <c r="O52" s="65" t="s">
        <v>120</v>
      </c>
      <c r="P52" s="87">
        <v>0.61</v>
      </c>
      <c r="Q52" s="64"/>
      <c r="R52" s="88" t="s">
        <v>79</v>
      </c>
    </row>
    <row r="53" spans="1:18" s="82" customFormat="1" x14ac:dyDescent="0.25">
      <c r="A53" s="82" t="s">
        <v>117</v>
      </c>
      <c r="B53" s="65">
        <v>500</v>
      </c>
      <c r="C53" s="65">
        <v>2300</v>
      </c>
      <c r="D53" s="83">
        <v>200</v>
      </c>
      <c r="E53" s="84">
        <f t="shared" si="5"/>
        <v>500</v>
      </c>
      <c r="F53" s="84">
        <f t="shared" si="5"/>
        <v>2300</v>
      </c>
      <c r="G53" s="85">
        <f t="shared" si="1"/>
        <v>1.1499999999999999</v>
      </c>
      <c r="H53" s="83">
        <v>0</v>
      </c>
      <c r="I53" s="86">
        <f t="shared" si="6"/>
        <v>500</v>
      </c>
      <c r="J53" s="86">
        <f t="shared" si="7"/>
        <v>2300</v>
      </c>
      <c r="K53" s="65" t="s">
        <v>119</v>
      </c>
      <c r="L53" s="86" t="str">
        <f t="shared" si="8"/>
        <v>PVC curb - Stackable - 20/00 EP-S Skylux 500x2300</v>
      </c>
      <c r="M53" s="65" t="s">
        <v>118</v>
      </c>
      <c r="N53" s="64"/>
      <c r="O53" s="65" t="s">
        <v>120</v>
      </c>
      <c r="P53" s="87">
        <v>0.61</v>
      </c>
      <c r="Q53" s="64"/>
      <c r="R53" s="88" t="s">
        <v>79</v>
      </c>
    </row>
    <row r="54" spans="1:18" x14ac:dyDescent="0.25">
      <c r="A54" t="s">
        <v>117</v>
      </c>
      <c r="B54" s="1">
        <v>600</v>
      </c>
      <c r="C54" s="1">
        <v>800</v>
      </c>
      <c r="D54" s="6">
        <v>200</v>
      </c>
      <c r="E54" s="15">
        <f t="shared" si="5"/>
        <v>600</v>
      </c>
      <c r="F54" s="15">
        <f t="shared" si="5"/>
        <v>800</v>
      </c>
      <c r="G54" s="19">
        <f t="shared" si="1"/>
        <v>0.48</v>
      </c>
      <c r="H54" s="6">
        <v>0</v>
      </c>
      <c r="I54" s="14">
        <f t="shared" si="6"/>
        <v>600</v>
      </c>
      <c r="J54" s="14">
        <f t="shared" si="7"/>
        <v>800</v>
      </c>
      <c r="K54" s="1" t="s">
        <v>119</v>
      </c>
      <c r="L54" s="14" t="str">
        <f t="shared" si="8"/>
        <v>PVC curb - Stackable - 20/00 EP-S Skylux 600x800</v>
      </c>
      <c r="M54" s="1" t="s">
        <v>118</v>
      </c>
      <c r="O54" s="1" t="s">
        <v>120</v>
      </c>
      <c r="P54" s="37">
        <v>0.61</v>
      </c>
      <c r="R54" s="23" t="s">
        <v>79</v>
      </c>
    </row>
    <row r="55" spans="1:18" x14ac:dyDescent="0.25">
      <c r="A55" t="s">
        <v>117</v>
      </c>
      <c r="B55" s="1">
        <v>600</v>
      </c>
      <c r="C55" s="1">
        <v>900</v>
      </c>
      <c r="D55" s="6">
        <v>200</v>
      </c>
      <c r="E55" s="15">
        <f t="shared" si="5"/>
        <v>600</v>
      </c>
      <c r="F55" s="15">
        <f t="shared" si="5"/>
        <v>900</v>
      </c>
      <c r="G55" s="19">
        <f t="shared" si="1"/>
        <v>0.54</v>
      </c>
      <c r="H55" s="6">
        <v>0</v>
      </c>
      <c r="I55" s="14">
        <f t="shared" si="6"/>
        <v>600</v>
      </c>
      <c r="J55" s="14">
        <f t="shared" si="7"/>
        <v>900</v>
      </c>
      <c r="K55" s="1" t="s">
        <v>119</v>
      </c>
      <c r="L55" s="14" t="str">
        <f t="shared" si="8"/>
        <v>PVC curb - Stackable - 20/00 EP-S Skylux 600x900</v>
      </c>
      <c r="M55" s="1" t="s">
        <v>118</v>
      </c>
      <c r="O55" s="1" t="s">
        <v>120</v>
      </c>
      <c r="P55" s="37">
        <v>0.61</v>
      </c>
      <c r="R55" s="23" t="s">
        <v>79</v>
      </c>
    </row>
    <row r="56" spans="1:18" x14ac:dyDescent="0.25">
      <c r="A56" t="s">
        <v>117</v>
      </c>
      <c r="B56" s="1">
        <v>600</v>
      </c>
      <c r="C56" s="1">
        <v>1200</v>
      </c>
      <c r="D56" s="6">
        <v>200</v>
      </c>
      <c r="E56" s="15">
        <f t="shared" si="5"/>
        <v>600</v>
      </c>
      <c r="F56" s="15">
        <f t="shared" si="5"/>
        <v>1200</v>
      </c>
      <c r="G56" s="19">
        <f t="shared" si="1"/>
        <v>0.72</v>
      </c>
      <c r="H56" s="6">
        <v>0</v>
      </c>
      <c r="I56" s="14">
        <f t="shared" si="6"/>
        <v>600</v>
      </c>
      <c r="J56" s="14">
        <f t="shared" si="7"/>
        <v>1200</v>
      </c>
      <c r="K56" s="1" t="s">
        <v>119</v>
      </c>
      <c r="L56" s="14" t="str">
        <f t="shared" si="8"/>
        <v>PVC curb - Stackable - 20/00 EP-S Skylux 600x1200</v>
      </c>
      <c r="M56" s="1" t="s">
        <v>118</v>
      </c>
      <c r="O56" s="1" t="s">
        <v>120</v>
      </c>
      <c r="P56" s="37">
        <v>0.61</v>
      </c>
      <c r="R56" s="23" t="s">
        <v>79</v>
      </c>
    </row>
    <row r="57" spans="1:18" x14ac:dyDescent="0.25">
      <c r="A57" t="s">
        <v>117</v>
      </c>
      <c r="B57" s="1">
        <v>600</v>
      </c>
      <c r="C57" s="1">
        <v>1300</v>
      </c>
      <c r="D57" s="6">
        <v>200</v>
      </c>
      <c r="E57" s="15">
        <f t="shared" si="5"/>
        <v>600</v>
      </c>
      <c r="F57" s="15">
        <f t="shared" si="5"/>
        <v>1300</v>
      </c>
      <c r="G57" s="19">
        <f t="shared" si="1"/>
        <v>0.78</v>
      </c>
      <c r="H57" s="6">
        <v>0</v>
      </c>
      <c r="I57" s="14">
        <f t="shared" si="6"/>
        <v>600</v>
      </c>
      <c r="J57" s="14">
        <f t="shared" si="7"/>
        <v>1300</v>
      </c>
      <c r="K57" s="1" t="s">
        <v>119</v>
      </c>
      <c r="L57" s="14" t="str">
        <f t="shared" si="8"/>
        <v>PVC curb - Stackable - 20/00 EP-S Skylux 600x1300</v>
      </c>
      <c r="M57" s="1" t="s">
        <v>118</v>
      </c>
      <c r="O57" s="1" t="s">
        <v>120</v>
      </c>
      <c r="P57" s="37">
        <v>0.61</v>
      </c>
      <c r="R57" s="23" t="s">
        <v>79</v>
      </c>
    </row>
    <row r="58" spans="1:18" x14ac:dyDescent="0.25">
      <c r="A58" t="s">
        <v>117</v>
      </c>
      <c r="B58" s="1">
        <v>600</v>
      </c>
      <c r="C58" s="1">
        <v>1500</v>
      </c>
      <c r="D58" s="6">
        <v>200</v>
      </c>
      <c r="E58" s="15">
        <f t="shared" si="5"/>
        <v>600</v>
      </c>
      <c r="F58" s="15">
        <f t="shared" si="5"/>
        <v>1500</v>
      </c>
      <c r="G58" s="19">
        <f t="shared" si="1"/>
        <v>0.89999999999999991</v>
      </c>
      <c r="H58" s="6">
        <v>0</v>
      </c>
      <c r="I58" s="14">
        <f t="shared" si="6"/>
        <v>600</v>
      </c>
      <c r="J58" s="14">
        <f t="shared" si="7"/>
        <v>1500</v>
      </c>
      <c r="K58" s="1" t="s">
        <v>119</v>
      </c>
      <c r="L58" s="14" t="str">
        <f t="shared" si="8"/>
        <v>PVC curb - Stackable - 20/00 EP-S Skylux 600x1500</v>
      </c>
      <c r="M58" s="1" t="s">
        <v>118</v>
      </c>
      <c r="O58" s="1" t="s">
        <v>120</v>
      </c>
      <c r="P58" s="37">
        <v>0.61</v>
      </c>
      <c r="R58" s="23" t="s">
        <v>79</v>
      </c>
    </row>
    <row r="59" spans="1:18" x14ac:dyDescent="0.25">
      <c r="A59" t="s">
        <v>117</v>
      </c>
      <c r="B59" s="1">
        <v>600</v>
      </c>
      <c r="C59" s="1">
        <v>1800</v>
      </c>
      <c r="D59" s="6">
        <v>200</v>
      </c>
      <c r="E59" s="15">
        <f t="shared" si="5"/>
        <v>600</v>
      </c>
      <c r="F59" s="15">
        <f t="shared" si="5"/>
        <v>1800</v>
      </c>
      <c r="G59" s="19">
        <f t="shared" si="1"/>
        <v>1.08</v>
      </c>
      <c r="H59" s="6">
        <v>0</v>
      </c>
      <c r="I59" s="14">
        <f t="shared" si="6"/>
        <v>600</v>
      </c>
      <c r="J59" s="14">
        <f t="shared" si="7"/>
        <v>1800</v>
      </c>
      <c r="K59" s="1" t="s">
        <v>119</v>
      </c>
      <c r="L59" s="14" t="str">
        <f t="shared" si="8"/>
        <v>PVC curb - Stackable - 20/00 EP-S Skylux 600x1800</v>
      </c>
      <c r="M59" s="1" t="s">
        <v>118</v>
      </c>
      <c r="O59" s="1" t="s">
        <v>120</v>
      </c>
      <c r="P59" s="37">
        <v>0.61</v>
      </c>
      <c r="R59" s="23" t="s">
        <v>79</v>
      </c>
    </row>
    <row r="60" spans="1:18" x14ac:dyDescent="0.25">
      <c r="A60" t="s">
        <v>117</v>
      </c>
      <c r="B60" s="1">
        <v>600</v>
      </c>
      <c r="C60" s="1">
        <v>2000</v>
      </c>
      <c r="D60" s="6">
        <v>200</v>
      </c>
      <c r="E60" s="15">
        <f t="shared" si="5"/>
        <v>600</v>
      </c>
      <c r="F60" s="15">
        <f t="shared" si="5"/>
        <v>2000</v>
      </c>
      <c r="G60" s="19">
        <f t="shared" si="1"/>
        <v>1.2</v>
      </c>
      <c r="H60" s="6">
        <v>0</v>
      </c>
      <c r="I60" s="14">
        <f t="shared" si="6"/>
        <v>600</v>
      </c>
      <c r="J60" s="14">
        <f t="shared" si="7"/>
        <v>2000</v>
      </c>
      <c r="K60" s="1" t="s">
        <v>119</v>
      </c>
      <c r="L60" s="14" t="str">
        <f t="shared" si="8"/>
        <v>PVC curb - Stackable - 20/00 EP-S Skylux 600x2000</v>
      </c>
      <c r="M60" s="1" t="s">
        <v>118</v>
      </c>
      <c r="O60" s="1" t="s">
        <v>120</v>
      </c>
      <c r="P60" s="37">
        <v>0.61</v>
      </c>
      <c r="R60" s="23" t="s">
        <v>79</v>
      </c>
    </row>
    <row r="61" spans="1:18" x14ac:dyDescent="0.25">
      <c r="A61" t="s">
        <v>117</v>
      </c>
      <c r="B61" s="1">
        <v>700</v>
      </c>
      <c r="C61" s="1">
        <v>1000</v>
      </c>
      <c r="D61" s="6">
        <v>200</v>
      </c>
      <c r="E61" s="15">
        <f t="shared" si="5"/>
        <v>700</v>
      </c>
      <c r="F61" s="15">
        <f t="shared" si="5"/>
        <v>1000</v>
      </c>
      <c r="G61" s="19">
        <f t="shared" si="1"/>
        <v>0.7</v>
      </c>
      <c r="H61" s="6">
        <v>0</v>
      </c>
      <c r="I61" s="14">
        <f t="shared" si="6"/>
        <v>700</v>
      </c>
      <c r="J61" s="14">
        <f t="shared" si="7"/>
        <v>1000</v>
      </c>
      <c r="K61" s="1" t="s">
        <v>119</v>
      </c>
      <c r="L61" s="14" t="str">
        <f t="shared" si="8"/>
        <v>PVC curb - Stackable - 20/00 EP-S Skylux 700x1000</v>
      </c>
      <c r="M61" s="1" t="s">
        <v>118</v>
      </c>
      <c r="O61" s="1" t="s">
        <v>120</v>
      </c>
      <c r="P61" s="37">
        <v>0.61</v>
      </c>
      <c r="R61" s="23" t="s">
        <v>79</v>
      </c>
    </row>
    <row r="62" spans="1:18" x14ac:dyDescent="0.25">
      <c r="A62" t="s">
        <v>117</v>
      </c>
      <c r="B62" s="1">
        <v>700</v>
      </c>
      <c r="C62" s="1">
        <v>1300</v>
      </c>
      <c r="D62" s="6">
        <v>200</v>
      </c>
      <c r="E62" s="15">
        <f t="shared" si="5"/>
        <v>700</v>
      </c>
      <c r="F62" s="15">
        <f t="shared" si="5"/>
        <v>1300</v>
      </c>
      <c r="G62" s="19">
        <f t="shared" si="1"/>
        <v>0.90999999999999992</v>
      </c>
      <c r="H62" s="6">
        <v>0</v>
      </c>
      <c r="I62" s="14">
        <f t="shared" si="6"/>
        <v>700</v>
      </c>
      <c r="J62" s="14">
        <f t="shared" si="7"/>
        <v>1300</v>
      </c>
      <c r="K62" s="1" t="s">
        <v>119</v>
      </c>
      <c r="L62" s="14" t="str">
        <f t="shared" si="8"/>
        <v>PVC curb - Stackable - 20/00 EP-S Skylux 700x1300</v>
      </c>
      <c r="M62" s="1" t="s">
        <v>118</v>
      </c>
      <c r="O62" s="1" t="s">
        <v>120</v>
      </c>
      <c r="P62" s="37">
        <v>0.61</v>
      </c>
      <c r="R62" s="23" t="s">
        <v>79</v>
      </c>
    </row>
    <row r="63" spans="1:18" x14ac:dyDescent="0.25">
      <c r="A63" t="s">
        <v>117</v>
      </c>
      <c r="B63" s="1">
        <v>700</v>
      </c>
      <c r="C63" s="1">
        <v>1500</v>
      </c>
      <c r="D63" s="6">
        <v>200</v>
      </c>
      <c r="E63" s="15">
        <f t="shared" si="5"/>
        <v>700</v>
      </c>
      <c r="F63" s="15">
        <f t="shared" si="5"/>
        <v>1500</v>
      </c>
      <c r="G63" s="19">
        <f t="shared" si="1"/>
        <v>1.0499999999999998</v>
      </c>
      <c r="H63" s="6">
        <v>0</v>
      </c>
      <c r="I63" s="14">
        <f t="shared" si="6"/>
        <v>700</v>
      </c>
      <c r="J63" s="14">
        <f t="shared" si="7"/>
        <v>1500</v>
      </c>
      <c r="K63" s="1" t="s">
        <v>119</v>
      </c>
      <c r="L63" s="14" t="str">
        <f t="shared" si="8"/>
        <v>PVC curb - Stackable - 20/00 EP-S Skylux 700x1500</v>
      </c>
      <c r="M63" s="1" t="s">
        <v>118</v>
      </c>
      <c r="O63" s="1" t="s">
        <v>120</v>
      </c>
      <c r="P63" s="37">
        <v>0.61</v>
      </c>
      <c r="R63" s="23" t="s">
        <v>79</v>
      </c>
    </row>
    <row r="64" spans="1:18" x14ac:dyDescent="0.25">
      <c r="A64" t="s">
        <v>117</v>
      </c>
      <c r="B64" s="1">
        <v>700</v>
      </c>
      <c r="C64" s="1">
        <v>1600</v>
      </c>
      <c r="D64" s="6">
        <v>200</v>
      </c>
      <c r="E64" s="15">
        <f t="shared" si="5"/>
        <v>700</v>
      </c>
      <c r="F64" s="15">
        <f t="shared" si="5"/>
        <v>1600</v>
      </c>
      <c r="G64" s="19">
        <f t="shared" si="1"/>
        <v>1.1199999999999999</v>
      </c>
      <c r="H64" s="6">
        <v>0</v>
      </c>
      <c r="I64" s="14">
        <f t="shared" si="6"/>
        <v>700</v>
      </c>
      <c r="J64" s="14">
        <f t="shared" si="7"/>
        <v>1600</v>
      </c>
      <c r="K64" s="1" t="s">
        <v>119</v>
      </c>
      <c r="L64" s="14" t="str">
        <f t="shared" si="8"/>
        <v>PVC curb - Stackable - 20/00 EP-S Skylux 700x1600</v>
      </c>
      <c r="M64" s="1" t="s">
        <v>118</v>
      </c>
      <c r="O64" s="1" t="s">
        <v>120</v>
      </c>
      <c r="P64" s="37">
        <v>0.61</v>
      </c>
      <c r="R64" s="23" t="s">
        <v>79</v>
      </c>
    </row>
    <row r="65" spans="1:18" x14ac:dyDescent="0.25">
      <c r="A65" t="s">
        <v>117</v>
      </c>
      <c r="B65" s="1">
        <v>700</v>
      </c>
      <c r="C65" s="1">
        <v>2000</v>
      </c>
      <c r="D65" s="6">
        <v>200</v>
      </c>
      <c r="E65" s="15">
        <f t="shared" si="5"/>
        <v>700</v>
      </c>
      <c r="F65" s="15">
        <f t="shared" si="5"/>
        <v>2000</v>
      </c>
      <c r="G65" s="19">
        <f t="shared" si="1"/>
        <v>1.4</v>
      </c>
      <c r="H65" s="6">
        <v>0</v>
      </c>
      <c r="I65" s="14">
        <f t="shared" si="6"/>
        <v>700</v>
      </c>
      <c r="J65" s="14">
        <f t="shared" si="7"/>
        <v>2000</v>
      </c>
      <c r="K65" s="1" t="s">
        <v>119</v>
      </c>
      <c r="L65" s="14" t="str">
        <f t="shared" si="8"/>
        <v>PVC curb - Stackable - 20/00 EP-S Skylux 700x2000</v>
      </c>
      <c r="M65" s="1" t="s">
        <v>118</v>
      </c>
      <c r="O65" s="1" t="s">
        <v>120</v>
      </c>
      <c r="P65" s="37">
        <v>0.61</v>
      </c>
      <c r="R65" s="23" t="s">
        <v>79</v>
      </c>
    </row>
    <row r="66" spans="1:18" x14ac:dyDescent="0.25">
      <c r="A66" t="s">
        <v>117</v>
      </c>
      <c r="B66" s="1">
        <v>700</v>
      </c>
      <c r="C66" s="1">
        <v>2200</v>
      </c>
      <c r="D66" s="6">
        <v>200</v>
      </c>
      <c r="E66" s="15">
        <f t="shared" si="5"/>
        <v>700</v>
      </c>
      <c r="F66" s="15">
        <f t="shared" si="5"/>
        <v>2200</v>
      </c>
      <c r="G66" s="19">
        <f t="shared" si="1"/>
        <v>1.54</v>
      </c>
      <c r="H66" s="6">
        <v>0</v>
      </c>
      <c r="I66" s="14">
        <f t="shared" si="6"/>
        <v>700</v>
      </c>
      <c r="J66" s="14">
        <f t="shared" si="7"/>
        <v>2200</v>
      </c>
      <c r="K66" s="1" t="s">
        <v>119</v>
      </c>
      <c r="L66" s="14" t="str">
        <f t="shared" si="8"/>
        <v>PVC curb - Stackable - 20/00 EP-S Skylux 700x2200</v>
      </c>
      <c r="M66" s="1" t="s">
        <v>118</v>
      </c>
      <c r="O66" s="1" t="s">
        <v>120</v>
      </c>
      <c r="P66" s="37">
        <v>0.61</v>
      </c>
      <c r="R66" s="23" t="s">
        <v>79</v>
      </c>
    </row>
    <row r="67" spans="1:18" x14ac:dyDescent="0.25">
      <c r="A67" t="s">
        <v>117</v>
      </c>
      <c r="B67" s="1">
        <v>750</v>
      </c>
      <c r="C67" s="1">
        <v>1050</v>
      </c>
      <c r="D67" s="6">
        <v>200</v>
      </c>
      <c r="E67" s="15">
        <f t="shared" si="5"/>
        <v>750</v>
      </c>
      <c r="F67" s="15">
        <f t="shared" si="5"/>
        <v>1050</v>
      </c>
      <c r="G67" s="19">
        <f t="shared" si="1"/>
        <v>0.78750000000000009</v>
      </c>
      <c r="H67" s="6">
        <v>0</v>
      </c>
      <c r="I67" s="14">
        <f t="shared" si="6"/>
        <v>750</v>
      </c>
      <c r="J67" s="14">
        <f t="shared" si="7"/>
        <v>1050</v>
      </c>
      <c r="K67" s="1" t="s">
        <v>119</v>
      </c>
      <c r="L67" s="14" t="str">
        <f t="shared" si="8"/>
        <v>PVC curb - Stackable - 20/00 EP-S Skylux 750x1050</v>
      </c>
      <c r="M67" s="1" t="s">
        <v>118</v>
      </c>
      <c r="O67" s="1" t="s">
        <v>120</v>
      </c>
      <c r="P67" s="37">
        <v>0.61</v>
      </c>
      <c r="R67" s="23" t="s">
        <v>79</v>
      </c>
    </row>
    <row r="68" spans="1:18" x14ac:dyDescent="0.25">
      <c r="A68" t="s">
        <v>117</v>
      </c>
      <c r="B68" s="1">
        <v>750</v>
      </c>
      <c r="C68" s="1">
        <v>1250</v>
      </c>
      <c r="D68" s="6">
        <v>200</v>
      </c>
      <c r="E68" s="15">
        <f t="shared" si="5"/>
        <v>750</v>
      </c>
      <c r="F68" s="15">
        <f t="shared" si="5"/>
        <v>1250</v>
      </c>
      <c r="G68" s="19">
        <f t="shared" si="1"/>
        <v>0.9375</v>
      </c>
      <c r="H68" s="6">
        <v>0</v>
      </c>
      <c r="I68" s="14">
        <f t="shared" si="6"/>
        <v>750</v>
      </c>
      <c r="J68" s="14">
        <f t="shared" si="7"/>
        <v>1250</v>
      </c>
      <c r="K68" s="1" t="s">
        <v>119</v>
      </c>
      <c r="L68" s="14" t="str">
        <f t="shared" si="8"/>
        <v>PVC curb - Stackable - 20/00 EP-S Skylux 750x1250</v>
      </c>
      <c r="M68" s="1" t="s">
        <v>118</v>
      </c>
      <c r="O68" s="1" t="s">
        <v>120</v>
      </c>
      <c r="P68" s="37">
        <v>0.61</v>
      </c>
      <c r="R68" s="23" t="s">
        <v>79</v>
      </c>
    </row>
    <row r="69" spans="1:18" x14ac:dyDescent="0.25">
      <c r="A69" t="s">
        <v>117</v>
      </c>
      <c r="B69" s="1">
        <v>750</v>
      </c>
      <c r="C69" s="1">
        <v>1650</v>
      </c>
      <c r="D69" s="6">
        <v>200</v>
      </c>
      <c r="E69" s="15">
        <f t="shared" si="5"/>
        <v>750</v>
      </c>
      <c r="F69" s="15">
        <f t="shared" si="5"/>
        <v>1650</v>
      </c>
      <c r="G69" s="19">
        <f t="shared" si="1"/>
        <v>1.2374999999999998</v>
      </c>
      <c r="H69" s="6">
        <v>0</v>
      </c>
      <c r="I69" s="14">
        <f t="shared" si="6"/>
        <v>750</v>
      </c>
      <c r="J69" s="14">
        <f t="shared" si="7"/>
        <v>1650</v>
      </c>
      <c r="K69" s="1" t="s">
        <v>119</v>
      </c>
      <c r="L69" s="14" t="str">
        <f t="shared" si="8"/>
        <v>PVC curb - Stackable - 20/00 EP-S Skylux 750x1650</v>
      </c>
      <c r="M69" s="1" t="s">
        <v>118</v>
      </c>
      <c r="O69" s="1" t="s">
        <v>120</v>
      </c>
      <c r="P69" s="37">
        <v>0.61</v>
      </c>
      <c r="R69" s="23" t="s">
        <v>79</v>
      </c>
    </row>
    <row r="70" spans="1:18" x14ac:dyDescent="0.25">
      <c r="A70" t="s">
        <v>117</v>
      </c>
      <c r="B70" s="1">
        <v>750</v>
      </c>
      <c r="C70" s="1">
        <v>1750</v>
      </c>
      <c r="D70" s="6">
        <v>200</v>
      </c>
      <c r="E70" s="15">
        <f t="shared" si="5"/>
        <v>750</v>
      </c>
      <c r="F70" s="15">
        <f t="shared" si="5"/>
        <v>1750</v>
      </c>
      <c r="G70" s="19">
        <f t="shared" si="1"/>
        <v>1.3125</v>
      </c>
      <c r="H70" s="6">
        <v>0</v>
      </c>
      <c r="I70" s="14">
        <f t="shared" si="6"/>
        <v>750</v>
      </c>
      <c r="J70" s="14">
        <f t="shared" si="7"/>
        <v>1750</v>
      </c>
      <c r="K70" s="1" t="s">
        <v>119</v>
      </c>
      <c r="L70" s="14" t="str">
        <f t="shared" si="8"/>
        <v>PVC curb - Stackable - 20/00 EP-S Skylux 750x1750</v>
      </c>
      <c r="M70" s="1" t="s">
        <v>118</v>
      </c>
      <c r="O70" s="1" t="s">
        <v>120</v>
      </c>
      <c r="P70" s="37">
        <v>0.61</v>
      </c>
      <c r="R70" s="23" t="s">
        <v>79</v>
      </c>
    </row>
    <row r="71" spans="1:18" x14ac:dyDescent="0.25">
      <c r="A71" t="s">
        <v>117</v>
      </c>
      <c r="B71" s="1">
        <v>750</v>
      </c>
      <c r="C71" s="1">
        <v>2250</v>
      </c>
      <c r="D71" s="6">
        <v>200</v>
      </c>
      <c r="E71" s="15">
        <f t="shared" si="5"/>
        <v>750</v>
      </c>
      <c r="F71" s="15">
        <f t="shared" si="5"/>
        <v>2250</v>
      </c>
      <c r="G71" s="19">
        <f t="shared" si="1"/>
        <v>1.6875</v>
      </c>
      <c r="H71" s="6">
        <v>0</v>
      </c>
      <c r="I71" s="14">
        <f t="shared" si="6"/>
        <v>750</v>
      </c>
      <c r="J71" s="14">
        <f t="shared" si="7"/>
        <v>2250</v>
      </c>
      <c r="K71" s="1" t="s">
        <v>119</v>
      </c>
      <c r="L71" s="14" t="str">
        <f t="shared" si="8"/>
        <v>PVC curb - Stackable - 20/00 EP-S Skylux 750x2250</v>
      </c>
      <c r="M71" s="1" t="s">
        <v>118</v>
      </c>
      <c r="O71" s="1" t="s">
        <v>120</v>
      </c>
      <c r="P71" s="37">
        <v>0.61</v>
      </c>
      <c r="R71" s="23" t="s">
        <v>79</v>
      </c>
    </row>
    <row r="72" spans="1:18" x14ac:dyDescent="0.25">
      <c r="A72" t="s">
        <v>117</v>
      </c>
      <c r="B72" s="1">
        <v>800</v>
      </c>
      <c r="C72" s="1">
        <v>1100</v>
      </c>
      <c r="D72" s="6">
        <v>200</v>
      </c>
      <c r="E72" s="15">
        <f t="shared" si="5"/>
        <v>800</v>
      </c>
      <c r="F72" s="15">
        <f t="shared" si="5"/>
        <v>1100</v>
      </c>
      <c r="G72" s="19">
        <f t="shared" si="1"/>
        <v>0.88000000000000012</v>
      </c>
      <c r="H72" s="6">
        <v>0</v>
      </c>
      <c r="I72" s="14">
        <f t="shared" si="6"/>
        <v>800</v>
      </c>
      <c r="J72" s="14">
        <f t="shared" si="7"/>
        <v>1100</v>
      </c>
      <c r="K72" s="1" t="s">
        <v>119</v>
      </c>
      <c r="L72" s="14" t="str">
        <f t="shared" si="8"/>
        <v>PVC curb - Stackable - 20/00 EP-S Skylux 800x1100</v>
      </c>
      <c r="M72" s="1" t="s">
        <v>118</v>
      </c>
      <c r="O72" s="1" t="s">
        <v>120</v>
      </c>
      <c r="P72" s="37">
        <v>0.61</v>
      </c>
      <c r="R72" s="23" t="s">
        <v>79</v>
      </c>
    </row>
    <row r="73" spans="1:18" x14ac:dyDescent="0.25">
      <c r="A73" t="s">
        <v>117</v>
      </c>
      <c r="B73" s="1">
        <v>800</v>
      </c>
      <c r="C73" s="1">
        <v>1300</v>
      </c>
      <c r="D73" s="6">
        <v>200</v>
      </c>
      <c r="E73" s="15">
        <f t="shared" si="5"/>
        <v>800</v>
      </c>
      <c r="F73" s="15">
        <f t="shared" si="5"/>
        <v>1300</v>
      </c>
      <c r="G73" s="19">
        <f t="shared" si="1"/>
        <v>1.04</v>
      </c>
      <c r="H73" s="6">
        <v>0</v>
      </c>
      <c r="I73" s="14">
        <f t="shared" si="6"/>
        <v>800</v>
      </c>
      <c r="J73" s="14">
        <f t="shared" si="7"/>
        <v>1300</v>
      </c>
      <c r="K73" s="1" t="s">
        <v>119</v>
      </c>
      <c r="L73" s="14" t="str">
        <f t="shared" si="8"/>
        <v>PVC curb - Stackable - 20/00 EP-S Skylux 800x1300</v>
      </c>
      <c r="M73" s="1" t="s">
        <v>118</v>
      </c>
      <c r="O73" s="1" t="s">
        <v>120</v>
      </c>
      <c r="P73" s="37">
        <v>0.61</v>
      </c>
      <c r="R73" s="23" t="s">
        <v>79</v>
      </c>
    </row>
    <row r="74" spans="1:18" x14ac:dyDescent="0.25">
      <c r="A74" t="s">
        <v>117</v>
      </c>
      <c r="B74" s="1">
        <v>800</v>
      </c>
      <c r="C74" s="1">
        <v>1400</v>
      </c>
      <c r="D74" s="6">
        <v>200</v>
      </c>
      <c r="E74" s="15">
        <f t="shared" si="5"/>
        <v>800</v>
      </c>
      <c r="F74" s="15">
        <f t="shared" si="5"/>
        <v>1400</v>
      </c>
      <c r="G74" s="19">
        <f t="shared" si="1"/>
        <v>1.1199999999999999</v>
      </c>
      <c r="H74" s="6">
        <v>0</v>
      </c>
      <c r="I74" s="14">
        <f t="shared" si="6"/>
        <v>800</v>
      </c>
      <c r="J74" s="14">
        <f t="shared" si="7"/>
        <v>1400</v>
      </c>
      <c r="K74" s="1" t="s">
        <v>119</v>
      </c>
      <c r="L74" s="14" t="str">
        <f t="shared" si="8"/>
        <v>PVC curb - Stackable - 20/00 EP-S Skylux 800x1400</v>
      </c>
      <c r="M74" s="1" t="s">
        <v>118</v>
      </c>
      <c r="O74" s="1" t="s">
        <v>120</v>
      </c>
      <c r="P74" s="37">
        <v>0.61</v>
      </c>
      <c r="R74" s="23" t="s">
        <v>79</v>
      </c>
    </row>
    <row r="75" spans="1:18" x14ac:dyDescent="0.25">
      <c r="A75" t="s">
        <v>117</v>
      </c>
      <c r="B75" s="1">
        <v>800</v>
      </c>
      <c r="C75" s="1">
        <v>1600</v>
      </c>
      <c r="D75" s="6">
        <v>200</v>
      </c>
      <c r="E75" s="15">
        <f t="shared" si="5"/>
        <v>800</v>
      </c>
      <c r="F75" s="15">
        <f t="shared" si="5"/>
        <v>1600</v>
      </c>
      <c r="G75" s="19">
        <f t="shared" si="1"/>
        <v>1.2800000000000002</v>
      </c>
      <c r="H75" s="6">
        <v>0</v>
      </c>
      <c r="I75" s="14">
        <f t="shared" si="6"/>
        <v>800</v>
      </c>
      <c r="J75" s="14">
        <f t="shared" si="7"/>
        <v>1600</v>
      </c>
      <c r="K75" s="1" t="s">
        <v>119</v>
      </c>
      <c r="L75" s="14" t="str">
        <f t="shared" si="8"/>
        <v>PVC curb - Stackable - 20/00 EP-S Skylux 800x1600</v>
      </c>
      <c r="M75" s="1" t="s">
        <v>118</v>
      </c>
      <c r="O75" s="1" t="s">
        <v>120</v>
      </c>
      <c r="P75" s="37">
        <v>0.61</v>
      </c>
      <c r="R75" s="23" t="s">
        <v>79</v>
      </c>
    </row>
    <row r="76" spans="1:18" x14ac:dyDescent="0.25">
      <c r="A76" t="s">
        <v>117</v>
      </c>
      <c r="B76" s="1">
        <v>800</v>
      </c>
      <c r="C76" s="1">
        <v>1700</v>
      </c>
      <c r="D76" s="6">
        <v>200</v>
      </c>
      <c r="E76" s="15">
        <f t="shared" si="5"/>
        <v>800</v>
      </c>
      <c r="F76" s="15">
        <f t="shared" si="5"/>
        <v>1700</v>
      </c>
      <c r="G76" s="19">
        <f t="shared" ref="G76:G118" si="9">(E76/1000)*(F76/1000)</f>
        <v>1.36</v>
      </c>
      <c r="H76" s="6">
        <v>0</v>
      </c>
      <c r="I76" s="14">
        <f t="shared" si="6"/>
        <v>800</v>
      </c>
      <c r="J76" s="14">
        <f t="shared" si="7"/>
        <v>1700</v>
      </c>
      <c r="K76" s="1" t="s">
        <v>119</v>
      </c>
      <c r="L76" s="14" t="str">
        <f t="shared" si="8"/>
        <v>PVC curb - Stackable - 20/00 EP-S Skylux 800x1700</v>
      </c>
      <c r="M76" s="1" t="s">
        <v>118</v>
      </c>
      <c r="O76" s="1" t="s">
        <v>120</v>
      </c>
      <c r="P76" s="37">
        <v>0.61</v>
      </c>
      <c r="R76" s="23" t="s">
        <v>79</v>
      </c>
    </row>
    <row r="77" spans="1:18" x14ac:dyDescent="0.25">
      <c r="A77" t="s">
        <v>117</v>
      </c>
      <c r="B77" s="1">
        <v>800</v>
      </c>
      <c r="C77" s="1">
        <v>1800</v>
      </c>
      <c r="D77" s="6">
        <v>200</v>
      </c>
      <c r="E77" s="15">
        <f t="shared" si="5"/>
        <v>800</v>
      </c>
      <c r="F77" s="15">
        <f t="shared" si="5"/>
        <v>1800</v>
      </c>
      <c r="G77" s="19">
        <f t="shared" si="9"/>
        <v>1.4400000000000002</v>
      </c>
      <c r="H77" s="6">
        <v>0</v>
      </c>
      <c r="I77" s="14">
        <f t="shared" si="6"/>
        <v>800</v>
      </c>
      <c r="J77" s="14">
        <f t="shared" si="7"/>
        <v>1800</v>
      </c>
      <c r="K77" s="1" t="s">
        <v>119</v>
      </c>
      <c r="L77" s="14" t="str">
        <f t="shared" si="8"/>
        <v>PVC curb - Stackable - 20/00 EP-S Skylux 800x1800</v>
      </c>
      <c r="M77" s="1" t="s">
        <v>118</v>
      </c>
      <c r="O77" s="1" t="s">
        <v>120</v>
      </c>
      <c r="P77" s="37">
        <v>0.61</v>
      </c>
      <c r="R77" s="23" t="s">
        <v>79</v>
      </c>
    </row>
    <row r="78" spans="1:18" x14ac:dyDescent="0.25">
      <c r="A78" t="s">
        <v>117</v>
      </c>
      <c r="B78" s="1">
        <v>800</v>
      </c>
      <c r="C78" s="1">
        <v>2000</v>
      </c>
      <c r="D78" s="6">
        <v>200</v>
      </c>
      <c r="E78" s="15">
        <f t="shared" si="5"/>
        <v>800</v>
      </c>
      <c r="F78" s="15">
        <f t="shared" si="5"/>
        <v>2000</v>
      </c>
      <c r="G78" s="19">
        <f t="shared" si="9"/>
        <v>1.6</v>
      </c>
      <c r="H78" s="6">
        <v>0</v>
      </c>
      <c r="I78" s="14">
        <f t="shared" si="6"/>
        <v>800</v>
      </c>
      <c r="J78" s="14">
        <f t="shared" si="7"/>
        <v>2000</v>
      </c>
      <c r="K78" s="1" t="s">
        <v>119</v>
      </c>
      <c r="L78" s="14" t="str">
        <f t="shared" si="8"/>
        <v>PVC curb - Stackable - 20/00 EP-S Skylux 800x2000</v>
      </c>
      <c r="M78" s="1" t="s">
        <v>118</v>
      </c>
      <c r="O78" s="1" t="s">
        <v>120</v>
      </c>
      <c r="P78" s="37">
        <v>0.61</v>
      </c>
      <c r="R78" s="23" t="s">
        <v>79</v>
      </c>
    </row>
    <row r="79" spans="1:18" x14ac:dyDescent="0.25">
      <c r="A79" t="s">
        <v>117</v>
      </c>
      <c r="B79" s="1">
        <v>800</v>
      </c>
      <c r="C79" s="1">
        <v>2200</v>
      </c>
      <c r="D79" s="6">
        <v>200</v>
      </c>
      <c r="E79" s="15">
        <f t="shared" si="5"/>
        <v>800</v>
      </c>
      <c r="F79" s="15">
        <f t="shared" si="5"/>
        <v>2200</v>
      </c>
      <c r="G79" s="19">
        <f t="shared" si="9"/>
        <v>1.7600000000000002</v>
      </c>
      <c r="H79" s="6">
        <v>0</v>
      </c>
      <c r="I79" s="14">
        <f t="shared" si="6"/>
        <v>800</v>
      </c>
      <c r="J79" s="14">
        <f t="shared" si="7"/>
        <v>2200</v>
      </c>
      <c r="K79" s="1" t="s">
        <v>119</v>
      </c>
      <c r="L79" s="14" t="str">
        <f t="shared" si="8"/>
        <v>PVC curb - Stackable - 20/00 EP-S Skylux 800x2200</v>
      </c>
      <c r="M79" s="1" t="s">
        <v>118</v>
      </c>
      <c r="O79" s="1" t="s">
        <v>120</v>
      </c>
      <c r="P79" s="37">
        <v>0.61</v>
      </c>
      <c r="R79" s="23" t="s">
        <v>79</v>
      </c>
    </row>
    <row r="80" spans="1:18" x14ac:dyDescent="0.25">
      <c r="A80" t="s">
        <v>117</v>
      </c>
      <c r="B80" s="1">
        <v>800</v>
      </c>
      <c r="C80" s="1">
        <v>2300</v>
      </c>
      <c r="D80" s="6">
        <v>200</v>
      </c>
      <c r="E80" s="15">
        <f t="shared" si="5"/>
        <v>800</v>
      </c>
      <c r="F80" s="15">
        <f t="shared" si="5"/>
        <v>2300</v>
      </c>
      <c r="G80" s="19">
        <f t="shared" si="9"/>
        <v>1.8399999999999999</v>
      </c>
      <c r="H80" s="6">
        <v>0</v>
      </c>
      <c r="I80" s="14">
        <f t="shared" si="6"/>
        <v>800</v>
      </c>
      <c r="J80" s="14">
        <f t="shared" si="7"/>
        <v>2300</v>
      </c>
      <c r="K80" s="1" t="s">
        <v>119</v>
      </c>
      <c r="L80" s="14" t="str">
        <f t="shared" si="8"/>
        <v>PVC curb - Stackable - 20/00 EP-S Skylux 800x2300</v>
      </c>
      <c r="M80" s="1" t="s">
        <v>118</v>
      </c>
      <c r="O80" s="1" t="s">
        <v>120</v>
      </c>
      <c r="P80" s="37">
        <v>0.61</v>
      </c>
      <c r="R80" s="23" t="s">
        <v>79</v>
      </c>
    </row>
    <row r="81" spans="1:18" x14ac:dyDescent="0.25">
      <c r="A81" t="s">
        <v>117</v>
      </c>
      <c r="B81" s="1">
        <v>800</v>
      </c>
      <c r="C81" s="1">
        <v>2500</v>
      </c>
      <c r="D81" s="6">
        <v>200</v>
      </c>
      <c r="E81" s="15">
        <f t="shared" si="5"/>
        <v>800</v>
      </c>
      <c r="F81" s="15">
        <f t="shared" si="5"/>
        <v>2500</v>
      </c>
      <c r="G81" s="19">
        <f t="shared" si="9"/>
        <v>2</v>
      </c>
      <c r="H81" s="6">
        <v>0</v>
      </c>
      <c r="I81" s="14">
        <f t="shared" si="6"/>
        <v>800</v>
      </c>
      <c r="J81" s="14">
        <f t="shared" si="7"/>
        <v>2500</v>
      </c>
      <c r="K81" s="1" t="s">
        <v>119</v>
      </c>
      <c r="L81" s="14" t="str">
        <f t="shared" si="8"/>
        <v>PVC curb - Stackable - 20/00 EP-S Skylux 800x2500</v>
      </c>
      <c r="M81" s="1" t="s">
        <v>118</v>
      </c>
      <c r="O81" s="1" t="s">
        <v>120</v>
      </c>
      <c r="P81" s="37">
        <v>0.61</v>
      </c>
      <c r="R81" s="23" t="s">
        <v>79</v>
      </c>
    </row>
    <row r="82" spans="1:18" x14ac:dyDescent="0.25">
      <c r="A82" t="s">
        <v>117</v>
      </c>
      <c r="B82" s="1">
        <v>800</v>
      </c>
      <c r="C82" s="1">
        <v>2800</v>
      </c>
      <c r="D82" s="6">
        <v>200</v>
      </c>
      <c r="E82" s="15">
        <f t="shared" si="5"/>
        <v>800</v>
      </c>
      <c r="F82" s="15">
        <f t="shared" si="5"/>
        <v>2800</v>
      </c>
      <c r="G82" s="19">
        <f t="shared" si="9"/>
        <v>2.2399999999999998</v>
      </c>
      <c r="H82" s="6">
        <v>0</v>
      </c>
      <c r="I82" s="14">
        <f t="shared" si="6"/>
        <v>800</v>
      </c>
      <c r="J82" s="14">
        <f t="shared" si="7"/>
        <v>2800</v>
      </c>
      <c r="K82" s="1" t="s">
        <v>119</v>
      </c>
      <c r="L82" s="14" t="str">
        <f t="shared" si="8"/>
        <v>PVC curb - Stackable - 20/00 EP-S Skylux 800x2800</v>
      </c>
      <c r="M82" s="1" t="s">
        <v>118</v>
      </c>
      <c r="O82" s="1" t="s">
        <v>120</v>
      </c>
      <c r="P82" s="37">
        <v>0.61</v>
      </c>
      <c r="R82" s="23" t="s">
        <v>79</v>
      </c>
    </row>
    <row r="83" spans="1:18" x14ac:dyDescent="0.25">
      <c r="A83" t="s">
        <v>117</v>
      </c>
      <c r="B83" s="1">
        <v>900</v>
      </c>
      <c r="C83" s="1">
        <v>1200</v>
      </c>
      <c r="D83" s="6">
        <v>200</v>
      </c>
      <c r="E83" s="15">
        <f t="shared" si="5"/>
        <v>900</v>
      </c>
      <c r="F83" s="15">
        <f t="shared" si="5"/>
        <v>1200</v>
      </c>
      <c r="G83" s="19">
        <f t="shared" si="9"/>
        <v>1.08</v>
      </c>
      <c r="H83" s="6">
        <v>0</v>
      </c>
      <c r="I83" s="14">
        <f t="shared" si="6"/>
        <v>900</v>
      </c>
      <c r="J83" s="14">
        <f t="shared" si="7"/>
        <v>1200</v>
      </c>
      <c r="K83" s="1" t="s">
        <v>119</v>
      </c>
      <c r="L83" s="14" t="str">
        <f t="shared" si="8"/>
        <v>PVC curb - Stackable - 20/00 EP-S Skylux 900x1200</v>
      </c>
      <c r="M83" s="1" t="s">
        <v>118</v>
      </c>
      <c r="O83" s="1" t="s">
        <v>120</v>
      </c>
      <c r="P83" s="37">
        <v>0.61</v>
      </c>
      <c r="R83" s="23" t="s">
        <v>79</v>
      </c>
    </row>
    <row r="84" spans="1:18" x14ac:dyDescent="0.25">
      <c r="A84" t="s">
        <v>117</v>
      </c>
      <c r="B84" s="1">
        <v>900</v>
      </c>
      <c r="C84" s="1">
        <v>1500</v>
      </c>
      <c r="D84" s="6">
        <v>200</v>
      </c>
      <c r="E84" s="15">
        <f t="shared" si="5"/>
        <v>900</v>
      </c>
      <c r="F84" s="15">
        <f t="shared" si="5"/>
        <v>1500</v>
      </c>
      <c r="G84" s="19">
        <f t="shared" si="9"/>
        <v>1.35</v>
      </c>
      <c r="H84" s="6">
        <v>0</v>
      </c>
      <c r="I84" s="14">
        <f t="shared" si="6"/>
        <v>900</v>
      </c>
      <c r="J84" s="14">
        <f t="shared" si="7"/>
        <v>1500</v>
      </c>
      <c r="K84" s="1" t="s">
        <v>119</v>
      </c>
      <c r="L84" s="14" t="str">
        <f t="shared" si="8"/>
        <v>PVC curb - Stackable - 20/00 EP-S Skylux 900x1500</v>
      </c>
      <c r="M84" s="1" t="s">
        <v>118</v>
      </c>
      <c r="O84" s="1" t="s">
        <v>120</v>
      </c>
      <c r="P84" s="37">
        <v>0.61</v>
      </c>
      <c r="R84" s="23" t="s">
        <v>79</v>
      </c>
    </row>
    <row r="85" spans="1:18" x14ac:dyDescent="0.25">
      <c r="A85" t="s">
        <v>117</v>
      </c>
      <c r="B85" s="1">
        <v>900</v>
      </c>
      <c r="C85" s="1">
        <v>1800</v>
      </c>
      <c r="D85" s="6">
        <v>200</v>
      </c>
      <c r="E85" s="14">
        <f t="shared" si="5"/>
        <v>900</v>
      </c>
      <c r="F85" s="14">
        <f t="shared" si="5"/>
        <v>1800</v>
      </c>
      <c r="G85" s="19">
        <f t="shared" si="9"/>
        <v>1.62</v>
      </c>
      <c r="H85" s="6">
        <v>0</v>
      </c>
      <c r="I85" s="14">
        <f t="shared" si="6"/>
        <v>900</v>
      </c>
      <c r="J85" s="14">
        <f t="shared" si="7"/>
        <v>1800</v>
      </c>
      <c r="K85" s="1" t="s">
        <v>119</v>
      </c>
      <c r="L85" s="14" t="str">
        <f t="shared" si="8"/>
        <v>PVC curb - Stackable - 20/00 EP-S Skylux 900x1800</v>
      </c>
      <c r="M85" s="1" t="s">
        <v>118</v>
      </c>
      <c r="O85" s="1" t="s">
        <v>120</v>
      </c>
      <c r="P85" s="37">
        <v>0.61</v>
      </c>
      <c r="R85" s="23" t="s">
        <v>79</v>
      </c>
    </row>
    <row r="86" spans="1:18" x14ac:dyDescent="0.25">
      <c r="A86" t="s">
        <v>117</v>
      </c>
      <c r="B86" s="1">
        <v>900</v>
      </c>
      <c r="C86" s="1">
        <v>2100</v>
      </c>
      <c r="D86" s="6">
        <v>200</v>
      </c>
      <c r="E86" s="14">
        <f t="shared" si="5"/>
        <v>900</v>
      </c>
      <c r="F86" s="14">
        <f t="shared" si="5"/>
        <v>2100</v>
      </c>
      <c r="G86" s="19">
        <f t="shared" si="9"/>
        <v>1.8900000000000001</v>
      </c>
      <c r="H86" s="6">
        <v>0</v>
      </c>
      <c r="I86" s="14">
        <f t="shared" si="6"/>
        <v>900</v>
      </c>
      <c r="J86" s="14">
        <f t="shared" si="7"/>
        <v>2100</v>
      </c>
      <c r="K86" s="1" t="s">
        <v>119</v>
      </c>
      <c r="L86" s="14" t="str">
        <f t="shared" si="8"/>
        <v>PVC curb - Stackable - 20/00 EP-S Skylux 900x2100</v>
      </c>
      <c r="M86" s="1" t="s">
        <v>118</v>
      </c>
      <c r="O86" s="1" t="s">
        <v>120</v>
      </c>
      <c r="P86" s="37">
        <v>0.61</v>
      </c>
      <c r="R86" s="23" t="s">
        <v>79</v>
      </c>
    </row>
    <row r="87" spans="1:18" x14ac:dyDescent="0.25">
      <c r="A87" t="s">
        <v>117</v>
      </c>
      <c r="B87" s="1">
        <v>1000</v>
      </c>
      <c r="C87" s="1">
        <v>1300</v>
      </c>
      <c r="D87" s="6">
        <v>200</v>
      </c>
      <c r="E87" s="14">
        <f t="shared" si="5"/>
        <v>1000</v>
      </c>
      <c r="F87" s="14">
        <f t="shared" si="5"/>
        <v>1300</v>
      </c>
      <c r="G87" s="19">
        <f t="shared" si="9"/>
        <v>1.3</v>
      </c>
      <c r="H87" s="6">
        <v>0</v>
      </c>
      <c r="I87" s="14">
        <f t="shared" si="6"/>
        <v>1000</v>
      </c>
      <c r="J87" s="14">
        <f t="shared" si="7"/>
        <v>1300</v>
      </c>
      <c r="K87" s="1" t="s">
        <v>119</v>
      </c>
      <c r="L87" s="14" t="str">
        <f t="shared" si="8"/>
        <v>PVC curb - Stackable - 20/00 EP-S Skylux 1000x1300</v>
      </c>
      <c r="M87" s="1" t="s">
        <v>118</v>
      </c>
      <c r="O87" s="1" t="s">
        <v>120</v>
      </c>
      <c r="P87" s="37">
        <v>0.61</v>
      </c>
      <c r="R87" s="23" t="s">
        <v>79</v>
      </c>
    </row>
    <row r="88" spans="1:18" x14ac:dyDescent="0.25">
      <c r="A88" t="s">
        <v>117</v>
      </c>
      <c r="B88" s="1">
        <v>1000</v>
      </c>
      <c r="C88" s="1">
        <v>1500</v>
      </c>
      <c r="D88" s="6">
        <v>200</v>
      </c>
      <c r="E88" s="14">
        <f t="shared" si="5"/>
        <v>1000</v>
      </c>
      <c r="F88" s="14">
        <f t="shared" si="5"/>
        <v>1500</v>
      </c>
      <c r="G88" s="19">
        <f t="shared" si="9"/>
        <v>1.5</v>
      </c>
      <c r="H88" s="6">
        <v>0</v>
      </c>
      <c r="I88" s="14">
        <f t="shared" si="6"/>
        <v>1000</v>
      </c>
      <c r="J88" s="14">
        <f t="shared" si="7"/>
        <v>1500</v>
      </c>
      <c r="K88" s="1" t="s">
        <v>119</v>
      </c>
      <c r="L88" s="14" t="str">
        <f t="shared" si="8"/>
        <v>PVC curb - Stackable - 20/00 EP-S Skylux 1000x1500</v>
      </c>
      <c r="M88" s="1" t="s">
        <v>118</v>
      </c>
      <c r="O88" s="1" t="s">
        <v>120</v>
      </c>
      <c r="P88" s="37">
        <v>0.61</v>
      </c>
      <c r="R88" s="23" t="s">
        <v>79</v>
      </c>
    </row>
    <row r="89" spans="1:18" x14ac:dyDescent="0.25">
      <c r="A89" t="s">
        <v>117</v>
      </c>
      <c r="B89" s="1">
        <v>1000</v>
      </c>
      <c r="C89" s="1">
        <v>1600</v>
      </c>
      <c r="D89" s="6">
        <v>200</v>
      </c>
      <c r="E89" s="14">
        <f t="shared" si="5"/>
        <v>1000</v>
      </c>
      <c r="F89" s="14">
        <f t="shared" si="5"/>
        <v>1600</v>
      </c>
      <c r="G89" s="19">
        <f t="shared" si="9"/>
        <v>1.6</v>
      </c>
      <c r="H89" s="6">
        <v>0</v>
      </c>
      <c r="I89" s="14">
        <f t="shared" si="6"/>
        <v>1000</v>
      </c>
      <c r="J89" s="14">
        <f t="shared" si="7"/>
        <v>1600</v>
      </c>
      <c r="K89" s="1" t="s">
        <v>119</v>
      </c>
      <c r="L89" s="14" t="str">
        <f t="shared" si="8"/>
        <v>PVC curb - Stackable - 20/00 EP-S Skylux 1000x1600</v>
      </c>
      <c r="M89" s="1" t="s">
        <v>118</v>
      </c>
      <c r="O89" s="1" t="s">
        <v>120</v>
      </c>
      <c r="P89" s="37">
        <v>0.61</v>
      </c>
      <c r="R89" s="23" t="s">
        <v>79</v>
      </c>
    </row>
    <row r="90" spans="1:18" x14ac:dyDescent="0.25">
      <c r="A90" t="s">
        <v>117</v>
      </c>
      <c r="B90" s="1">
        <v>1000</v>
      </c>
      <c r="C90" s="1">
        <v>1900</v>
      </c>
      <c r="D90" s="6">
        <v>200</v>
      </c>
      <c r="E90" s="14">
        <f t="shared" si="5"/>
        <v>1000</v>
      </c>
      <c r="F90" s="14">
        <f t="shared" si="5"/>
        <v>1900</v>
      </c>
      <c r="G90" s="19">
        <f t="shared" si="9"/>
        <v>1.9</v>
      </c>
      <c r="H90" s="6">
        <v>0</v>
      </c>
      <c r="I90" s="14">
        <f t="shared" si="6"/>
        <v>1000</v>
      </c>
      <c r="J90" s="14">
        <f t="shared" si="7"/>
        <v>1900</v>
      </c>
      <c r="K90" s="1" t="s">
        <v>119</v>
      </c>
      <c r="L90" s="14" t="str">
        <f t="shared" si="8"/>
        <v>PVC curb - Stackable - 20/00 EP-S Skylux 1000x1900</v>
      </c>
      <c r="M90" s="1" t="s">
        <v>118</v>
      </c>
      <c r="O90" s="1" t="s">
        <v>120</v>
      </c>
      <c r="P90" s="37">
        <v>0.61</v>
      </c>
      <c r="R90" s="23" t="s">
        <v>79</v>
      </c>
    </row>
    <row r="91" spans="1:18" x14ac:dyDescent="0.25">
      <c r="A91" t="s">
        <v>117</v>
      </c>
      <c r="B91" s="1">
        <v>1000</v>
      </c>
      <c r="C91" s="1">
        <v>2000</v>
      </c>
      <c r="D91" s="6">
        <v>200</v>
      </c>
      <c r="E91" s="14">
        <f t="shared" si="5"/>
        <v>1000</v>
      </c>
      <c r="F91" s="14">
        <f t="shared" si="5"/>
        <v>2000</v>
      </c>
      <c r="G91" s="19">
        <f t="shared" si="9"/>
        <v>2</v>
      </c>
      <c r="H91" s="6">
        <v>0</v>
      </c>
      <c r="I91" s="14">
        <f t="shared" si="6"/>
        <v>1000</v>
      </c>
      <c r="J91" s="14">
        <f t="shared" si="7"/>
        <v>2000</v>
      </c>
      <c r="K91" s="1" t="s">
        <v>119</v>
      </c>
      <c r="L91" s="14" t="str">
        <f t="shared" si="8"/>
        <v>PVC curb - Stackable - 20/00 EP-S Skylux 1000x2000</v>
      </c>
      <c r="M91" s="1" t="s">
        <v>118</v>
      </c>
      <c r="O91" s="1" t="s">
        <v>120</v>
      </c>
      <c r="P91" s="37">
        <v>0.61</v>
      </c>
      <c r="R91" s="23" t="s">
        <v>79</v>
      </c>
    </row>
    <row r="92" spans="1:18" x14ac:dyDescent="0.25">
      <c r="A92" t="s">
        <v>117</v>
      </c>
      <c r="B92" s="1">
        <v>1000</v>
      </c>
      <c r="C92" s="1">
        <v>2200</v>
      </c>
      <c r="D92" s="6">
        <v>200</v>
      </c>
      <c r="E92" s="14">
        <f t="shared" si="5"/>
        <v>1000</v>
      </c>
      <c r="F92" s="14">
        <f t="shared" si="5"/>
        <v>2200</v>
      </c>
      <c r="G92" s="19">
        <f t="shared" si="9"/>
        <v>2.2000000000000002</v>
      </c>
      <c r="H92" s="6">
        <v>0</v>
      </c>
      <c r="I92" s="14">
        <f t="shared" si="6"/>
        <v>1000</v>
      </c>
      <c r="J92" s="14">
        <f t="shared" si="7"/>
        <v>2200</v>
      </c>
      <c r="K92" s="1" t="s">
        <v>119</v>
      </c>
      <c r="L92" s="14" t="str">
        <f t="shared" si="8"/>
        <v>PVC curb - Stackable - 20/00 EP-S Skylux 1000x2200</v>
      </c>
      <c r="M92" s="1" t="s">
        <v>118</v>
      </c>
      <c r="O92" s="1" t="s">
        <v>120</v>
      </c>
      <c r="P92" s="37">
        <v>0.61</v>
      </c>
      <c r="R92" s="23" t="s">
        <v>79</v>
      </c>
    </row>
    <row r="93" spans="1:18" x14ac:dyDescent="0.25">
      <c r="A93" t="s">
        <v>117</v>
      </c>
      <c r="B93" s="1">
        <v>1000</v>
      </c>
      <c r="C93" s="1">
        <v>2300</v>
      </c>
      <c r="D93" s="6">
        <v>200</v>
      </c>
      <c r="E93" s="14">
        <f t="shared" si="5"/>
        <v>1000</v>
      </c>
      <c r="F93" s="14">
        <f t="shared" si="5"/>
        <v>2300</v>
      </c>
      <c r="G93" s="19">
        <f t="shared" si="9"/>
        <v>2.2999999999999998</v>
      </c>
      <c r="H93" s="6">
        <v>0</v>
      </c>
      <c r="I93" s="14">
        <f t="shared" si="6"/>
        <v>1000</v>
      </c>
      <c r="J93" s="14">
        <f t="shared" si="7"/>
        <v>2300</v>
      </c>
      <c r="K93" s="1" t="s">
        <v>119</v>
      </c>
      <c r="L93" s="14" t="str">
        <f t="shared" si="8"/>
        <v>PVC curb - Stackable - 20/00 EP-S Skylux 1000x2300</v>
      </c>
      <c r="M93" s="1" t="s">
        <v>118</v>
      </c>
      <c r="O93" s="1" t="s">
        <v>120</v>
      </c>
      <c r="P93" s="37">
        <v>0.61</v>
      </c>
      <c r="R93" s="23" t="s">
        <v>79</v>
      </c>
    </row>
    <row r="94" spans="1:18" x14ac:dyDescent="0.25">
      <c r="A94" t="s">
        <v>117</v>
      </c>
      <c r="B94" s="1">
        <v>1000</v>
      </c>
      <c r="C94" s="1">
        <v>2500</v>
      </c>
      <c r="D94" s="6">
        <v>200</v>
      </c>
      <c r="E94" s="14">
        <f t="shared" si="5"/>
        <v>1000</v>
      </c>
      <c r="F94" s="14">
        <f t="shared" si="5"/>
        <v>2500</v>
      </c>
      <c r="G94" s="19">
        <f t="shared" si="9"/>
        <v>2.5</v>
      </c>
      <c r="H94" s="6">
        <v>0</v>
      </c>
      <c r="I94" s="14">
        <f t="shared" si="6"/>
        <v>1000</v>
      </c>
      <c r="J94" s="14">
        <f t="shared" si="7"/>
        <v>2500</v>
      </c>
      <c r="K94" s="1" t="s">
        <v>119</v>
      </c>
      <c r="L94" s="14" t="str">
        <f t="shared" si="8"/>
        <v>PVC curb - Stackable - 20/00 EP-S Skylux 1000x2500</v>
      </c>
      <c r="M94" s="1" t="s">
        <v>118</v>
      </c>
      <c r="O94" s="1" t="s">
        <v>120</v>
      </c>
      <c r="P94" s="37">
        <v>0.61</v>
      </c>
      <c r="R94" s="23" t="s">
        <v>79</v>
      </c>
    </row>
    <row r="95" spans="1:18" x14ac:dyDescent="0.25">
      <c r="A95" t="s">
        <v>117</v>
      </c>
      <c r="B95" s="1">
        <v>1000</v>
      </c>
      <c r="C95" s="1">
        <v>2800</v>
      </c>
      <c r="D95" s="6">
        <v>200</v>
      </c>
      <c r="E95" s="14">
        <f t="shared" si="5"/>
        <v>1000</v>
      </c>
      <c r="F95" s="14">
        <f t="shared" si="5"/>
        <v>2800</v>
      </c>
      <c r="G95" s="19">
        <f t="shared" si="9"/>
        <v>2.8</v>
      </c>
      <c r="H95" s="6">
        <v>0</v>
      </c>
      <c r="I95" s="14">
        <f t="shared" si="6"/>
        <v>1000</v>
      </c>
      <c r="J95" s="14">
        <f t="shared" si="7"/>
        <v>2800</v>
      </c>
      <c r="K95" s="1" t="s">
        <v>119</v>
      </c>
      <c r="L95" s="14" t="str">
        <f t="shared" si="8"/>
        <v>PVC curb - Stackable - 20/00 EP-S Skylux 1000x2800</v>
      </c>
      <c r="M95" s="1" t="s">
        <v>118</v>
      </c>
      <c r="O95" s="1" t="s">
        <v>120</v>
      </c>
      <c r="P95" s="37">
        <v>0.61</v>
      </c>
      <c r="R95" s="23" t="s">
        <v>79</v>
      </c>
    </row>
    <row r="96" spans="1:18" x14ac:dyDescent="0.25">
      <c r="A96" t="s">
        <v>117</v>
      </c>
      <c r="B96" s="1">
        <v>1050</v>
      </c>
      <c r="C96" s="1">
        <v>1650</v>
      </c>
      <c r="D96" s="6">
        <v>200</v>
      </c>
      <c r="E96" s="14">
        <f t="shared" si="5"/>
        <v>1050</v>
      </c>
      <c r="F96" s="14">
        <f t="shared" si="5"/>
        <v>1650</v>
      </c>
      <c r="G96" s="19">
        <f t="shared" si="9"/>
        <v>1.7324999999999999</v>
      </c>
      <c r="H96" s="6">
        <v>0</v>
      </c>
      <c r="I96" s="14">
        <f t="shared" si="6"/>
        <v>1050</v>
      </c>
      <c r="J96" s="14">
        <f t="shared" si="7"/>
        <v>1650</v>
      </c>
      <c r="K96" s="1" t="s">
        <v>119</v>
      </c>
      <c r="L96" s="14" t="str">
        <f t="shared" si="8"/>
        <v>PVC curb - Stackable - 20/00 EP-S Skylux 1050x1650</v>
      </c>
      <c r="M96" s="1" t="s">
        <v>118</v>
      </c>
      <c r="O96" s="1" t="s">
        <v>120</v>
      </c>
      <c r="P96" s="37">
        <v>0.61</v>
      </c>
      <c r="R96" s="23" t="s">
        <v>79</v>
      </c>
    </row>
    <row r="97" spans="1:18" x14ac:dyDescent="0.25">
      <c r="A97" t="s">
        <v>117</v>
      </c>
      <c r="B97" s="1">
        <v>1050</v>
      </c>
      <c r="C97" s="1">
        <v>2250</v>
      </c>
      <c r="D97" s="6">
        <v>200</v>
      </c>
      <c r="E97" s="14">
        <f t="shared" si="5"/>
        <v>1050</v>
      </c>
      <c r="F97" s="14">
        <f t="shared" si="5"/>
        <v>2250</v>
      </c>
      <c r="G97" s="19">
        <f t="shared" si="9"/>
        <v>2.3625000000000003</v>
      </c>
      <c r="H97" s="6">
        <v>0</v>
      </c>
      <c r="I97" s="14">
        <f t="shared" si="6"/>
        <v>1050</v>
      </c>
      <c r="J97" s="14">
        <f t="shared" si="7"/>
        <v>2250</v>
      </c>
      <c r="K97" s="1" t="s">
        <v>119</v>
      </c>
      <c r="L97" s="14" t="str">
        <f t="shared" si="8"/>
        <v>PVC curb - Stackable - 20/00 EP-S Skylux 1050x2250</v>
      </c>
      <c r="M97" s="1" t="s">
        <v>118</v>
      </c>
      <c r="O97" s="1" t="s">
        <v>120</v>
      </c>
      <c r="P97" s="37">
        <v>0.61</v>
      </c>
      <c r="R97" s="23" t="s">
        <v>79</v>
      </c>
    </row>
    <row r="98" spans="1:18" x14ac:dyDescent="0.25">
      <c r="A98" t="s">
        <v>117</v>
      </c>
      <c r="B98" s="1">
        <v>1100</v>
      </c>
      <c r="C98" s="1">
        <v>1400</v>
      </c>
      <c r="D98" s="6">
        <v>200</v>
      </c>
      <c r="E98" s="14">
        <f t="shared" si="5"/>
        <v>1100</v>
      </c>
      <c r="F98" s="14">
        <f t="shared" si="5"/>
        <v>1400</v>
      </c>
      <c r="G98" s="19">
        <f t="shared" si="9"/>
        <v>1.54</v>
      </c>
      <c r="H98" s="6">
        <v>0</v>
      </c>
      <c r="I98" s="14">
        <f t="shared" ref="I98:I118" si="10">E98+H98</f>
        <v>1100</v>
      </c>
      <c r="J98" s="14">
        <f t="shared" ref="J98:J118" si="11">F98+H98</f>
        <v>1400</v>
      </c>
      <c r="K98" s="1" t="s">
        <v>119</v>
      </c>
      <c r="L98" s="14" t="str">
        <f t="shared" ref="L98:L118" si="12">K98&amp;" - "&amp;M98&amp;" "&amp;E98&amp;"x"&amp;C98</f>
        <v>PVC curb - Stackable - 20/00 EP-S Skylux 1100x1400</v>
      </c>
      <c r="M98" s="1" t="s">
        <v>118</v>
      </c>
      <c r="O98" s="1" t="s">
        <v>120</v>
      </c>
      <c r="P98" s="37">
        <v>0.61</v>
      </c>
      <c r="R98" s="23" t="s">
        <v>79</v>
      </c>
    </row>
    <row r="99" spans="1:18" x14ac:dyDescent="0.25">
      <c r="A99" t="s">
        <v>117</v>
      </c>
      <c r="B99" s="1">
        <v>1100</v>
      </c>
      <c r="C99" s="1">
        <v>1700</v>
      </c>
      <c r="D99" s="6">
        <v>200</v>
      </c>
      <c r="E99" s="14">
        <f t="shared" si="5"/>
        <v>1100</v>
      </c>
      <c r="F99" s="14">
        <f t="shared" si="5"/>
        <v>1700</v>
      </c>
      <c r="G99" s="19">
        <f t="shared" si="9"/>
        <v>1.87</v>
      </c>
      <c r="H99" s="6">
        <v>0</v>
      </c>
      <c r="I99" s="14">
        <f t="shared" si="10"/>
        <v>1100</v>
      </c>
      <c r="J99" s="14">
        <f t="shared" si="11"/>
        <v>1700</v>
      </c>
      <c r="K99" s="1" t="s">
        <v>119</v>
      </c>
      <c r="L99" s="14" t="str">
        <f t="shared" si="12"/>
        <v>PVC curb - Stackable - 20/00 EP-S Skylux 1100x1700</v>
      </c>
      <c r="M99" s="1" t="s">
        <v>118</v>
      </c>
      <c r="O99" s="1" t="s">
        <v>120</v>
      </c>
      <c r="P99" s="37">
        <v>0.61</v>
      </c>
      <c r="R99" s="23" t="s">
        <v>79</v>
      </c>
    </row>
    <row r="100" spans="1:18" x14ac:dyDescent="0.25">
      <c r="A100" t="s">
        <v>117</v>
      </c>
      <c r="B100" s="1">
        <v>1100</v>
      </c>
      <c r="C100" s="1">
        <v>2300</v>
      </c>
      <c r="D100" s="6">
        <v>200</v>
      </c>
      <c r="E100" s="14">
        <f t="shared" si="5"/>
        <v>1100</v>
      </c>
      <c r="F100" s="14">
        <f t="shared" si="5"/>
        <v>2300</v>
      </c>
      <c r="G100" s="19">
        <f t="shared" si="9"/>
        <v>2.5299999999999998</v>
      </c>
      <c r="H100" s="6">
        <v>0</v>
      </c>
      <c r="I100" s="14">
        <f t="shared" si="10"/>
        <v>1100</v>
      </c>
      <c r="J100" s="14">
        <f t="shared" si="11"/>
        <v>2300</v>
      </c>
      <c r="K100" s="1" t="s">
        <v>119</v>
      </c>
      <c r="L100" s="14" t="str">
        <f t="shared" si="12"/>
        <v>PVC curb - Stackable - 20/00 EP-S Skylux 1100x2300</v>
      </c>
      <c r="M100" s="1" t="s">
        <v>118</v>
      </c>
      <c r="O100" s="1" t="s">
        <v>120</v>
      </c>
      <c r="P100" s="37">
        <v>0.61</v>
      </c>
      <c r="R100" s="23" t="s">
        <v>79</v>
      </c>
    </row>
    <row r="101" spans="1:18" x14ac:dyDescent="0.25">
      <c r="A101" t="s">
        <v>117</v>
      </c>
      <c r="B101" s="1">
        <v>1200</v>
      </c>
      <c r="C101" s="1">
        <v>1400</v>
      </c>
      <c r="D101" s="6">
        <v>200</v>
      </c>
      <c r="E101" s="14">
        <f t="shared" si="5"/>
        <v>1200</v>
      </c>
      <c r="F101" s="14">
        <f t="shared" si="5"/>
        <v>1400</v>
      </c>
      <c r="G101" s="19">
        <f t="shared" si="9"/>
        <v>1.68</v>
      </c>
      <c r="H101" s="6">
        <v>0</v>
      </c>
      <c r="I101" s="14">
        <f t="shared" si="10"/>
        <v>1200</v>
      </c>
      <c r="J101" s="14">
        <f t="shared" si="11"/>
        <v>1400</v>
      </c>
      <c r="K101" s="1" t="s">
        <v>119</v>
      </c>
      <c r="L101" s="14" t="str">
        <f t="shared" si="12"/>
        <v>PVC curb - Stackable - 20/00 EP-S Skylux 1200x1400</v>
      </c>
      <c r="M101" s="1" t="s">
        <v>118</v>
      </c>
      <c r="O101" s="1" t="s">
        <v>120</v>
      </c>
      <c r="P101" s="37">
        <v>0.61</v>
      </c>
      <c r="R101" s="23" t="s">
        <v>79</v>
      </c>
    </row>
    <row r="102" spans="1:18" x14ac:dyDescent="0.25">
      <c r="A102" t="s">
        <v>117</v>
      </c>
      <c r="B102" s="1">
        <v>1200</v>
      </c>
      <c r="C102" s="1">
        <v>1500</v>
      </c>
      <c r="D102" s="6">
        <v>200</v>
      </c>
      <c r="E102" s="14">
        <f t="shared" si="5"/>
        <v>1200</v>
      </c>
      <c r="F102" s="14">
        <f t="shared" si="5"/>
        <v>1500</v>
      </c>
      <c r="G102" s="19">
        <f t="shared" si="9"/>
        <v>1.7999999999999998</v>
      </c>
      <c r="H102" s="6">
        <v>0</v>
      </c>
      <c r="I102" s="14">
        <f t="shared" si="10"/>
        <v>1200</v>
      </c>
      <c r="J102" s="14">
        <f t="shared" si="11"/>
        <v>1500</v>
      </c>
      <c r="K102" s="1" t="s">
        <v>119</v>
      </c>
      <c r="L102" s="14" t="str">
        <f t="shared" si="12"/>
        <v>PVC curb - Stackable - 20/00 EP-S Skylux 1200x1500</v>
      </c>
      <c r="M102" s="1" t="s">
        <v>118</v>
      </c>
      <c r="O102" s="1" t="s">
        <v>120</v>
      </c>
      <c r="P102" s="37">
        <v>0.61</v>
      </c>
      <c r="R102" s="23" t="s">
        <v>79</v>
      </c>
    </row>
    <row r="103" spans="1:18" x14ac:dyDescent="0.25">
      <c r="A103" t="s">
        <v>117</v>
      </c>
      <c r="B103" s="1">
        <v>1200</v>
      </c>
      <c r="C103" s="1">
        <v>1800</v>
      </c>
      <c r="D103" s="6">
        <v>200</v>
      </c>
      <c r="E103" s="14">
        <f t="shared" si="5"/>
        <v>1200</v>
      </c>
      <c r="F103" s="14">
        <f t="shared" si="5"/>
        <v>1800</v>
      </c>
      <c r="G103" s="19">
        <f t="shared" si="9"/>
        <v>2.16</v>
      </c>
      <c r="H103" s="6">
        <v>0</v>
      </c>
      <c r="I103" s="14">
        <f t="shared" si="10"/>
        <v>1200</v>
      </c>
      <c r="J103" s="14">
        <f t="shared" si="11"/>
        <v>1800</v>
      </c>
      <c r="K103" s="1" t="s">
        <v>119</v>
      </c>
      <c r="L103" s="14" t="str">
        <f t="shared" si="12"/>
        <v>PVC curb - Stackable - 20/00 EP-S Skylux 1200x1800</v>
      </c>
      <c r="M103" s="1" t="s">
        <v>118</v>
      </c>
      <c r="O103" s="1" t="s">
        <v>120</v>
      </c>
      <c r="P103" s="37">
        <v>0.61</v>
      </c>
      <c r="R103" s="23" t="s">
        <v>79</v>
      </c>
    </row>
    <row r="104" spans="1:18" x14ac:dyDescent="0.25">
      <c r="A104" t="s">
        <v>117</v>
      </c>
      <c r="B104" s="1">
        <v>1200</v>
      </c>
      <c r="C104" s="1">
        <v>2100</v>
      </c>
      <c r="D104" s="6">
        <v>200</v>
      </c>
      <c r="E104" s="14">
        <f t="shared" si="5"/>
        <v>1200</v>
      </c>
      <c r="F104" s="14">
        <f t="shared" si="5"/>
        <v>2100</v>
      </c>
      <c r="G104" s="19">
        <f t="shared" si="9"/>
        <v>2.52</v>
      </c>
      <c r="H104" s="6">
        <v>0</v>
      </c>
      <c r="I104" s="14">
        <f t="shared" si="10"/>
        <v>1200</v>
      </c>
      <c r="J104" s="14">
        <f t="shared" si="11"/>
        <v>2100</v>
      </c>
      <c r="K104" s="1" t="s">
        <v>119</v>
      </c>
      <c r="L104" s="14" t="str">
        <f t="shared" si="12"/>
        <v>PVC curb - Stackable - 20/00 EP-S Skylux 1200x2100</v>
      </c>
      <c r="M104" s="1" t="s">
        <v>118</v>
      </c>
      <c r="O104" s="1" t="s">
        <v>120</v>
      </c>
      <c r="P104" s="37">
        <v>0.61</v>
      </c>
      <c r="R104" s="23" t="s">
        <v>79</v>
      </c>
    </row>
    <row r="105" spans="1:18" x14ac:dyDescent="0.25">
      <c r="A105" t="s">
        <v>117</v>
      </c>
      <c r="B105" s="1">
        <v>1200</v>
      </c>
      <c r="C105" s="1">
        <v>2400</v>
      </c>
      <c r="D105" s="6">
        <v>200</v>
      </c>
      <c r="E105" s="14">
        <f t="shared" si="5"/>
        <v>1200</v>
      </c>
      <c r="F105" s="14">
        <f t="shared" si="5"/>
        <v>2400</v>
      </c>
      <c r="G105" s="19">
        <f t="shared" si="9"/>
        <v>2.88</v>
      </c>
      <c r="H105" s="6">
        <v>0</v>
      </c>
      <c r="I105" s="14">
        <f t="shared" si="10"/>
        <v>1200</v>
      </c>
      <c r="J105" s="14">
        <f t="shared" si="11"/>
        <v>2400</v>
      </c>
      <c r="K105" s="1" t="s">
        <v>119</v>
      </c>
      <c r="L105" s="14" t="str">
        <f t="shared" si="12"/>
        <v>PVC curb - Stackable - 20/00 EP-S Skylux 1200x2400</v>
      </c>
      <c r="M105" s="1" t="s">
        <v>118</v>
      </c>
      <c r="O105" s="1" t="s">
        <v>120</v>
      </c>
      <c r="P105" s="37">
        <v>0.61</v>
      </c>
      <c r="R105" s="23" t="s">
        <v>79</v>
      </c>
    </row>
    <row r="106" spans="1:18" x14ac:dyDescent="0.25">
      <c r="A106" t="s">
        <v>117</v>
      </c>
      <c r="B106" s="1">
        <v>1300</v>
      </c>
      <c r="C106" s="1">
        <v>1600</v>
      </c>
      <c r="D106" s="6">
        <v>200</v>
      </c>
      <c r="E106" s="14">
        <f t="shared" si="5"/>
        <v>1300</v>
      </c>
      <c r="F106" s="14">
        <f t="shared" si="5"/>
        <v>1600</v>
      </c>
      <c r="G106" s="19">
        <f t="shared" si="9"/>
        <v>2.08</v>
      </c>
      <c r="H106" s="6">
        <v>0</v>
      </c>
      <c r="I106" s="14">
        <f t="shared" si="10"/>
        <v>1300</v>
      </c>
      <c r="J106" s="14">
        <f t="shared" si="11"/>
        <v>1600</v>
      </c>
      <c r="K106" s="1" t="s">
        <v>119</v>
      </c>
      <c r="L106" s="14" t="str">
        <f t="shared" si="12"/>
        <v>PVC curb - Stackable - 20/00 EP-S Skylux 1300x1600</v>
      </c>
      <c r="M106" s="1" t="s">
        <v>118</v>
      </c>
      <c r="O106" s="1" t="s">
        <v>120</v>
      </c>
      <c r="P106" s="37">
        <v>0.61</v>
      </c>
      <c r="R106" s="23" t="s">
        <v>79</v>
      </c>
    </row>
    <row r="107" spans="1:18" x14ac:dyDescent="0.25">
      <c r="A107" t="s">
        <v>117</v>
      </c>
      <c r="B107" s="1">
        <v>1300</v>
      </c>
      <c r="C107" s="1">
        <v>1900</v>
      </c>
      <c r="D107" s="6">
        <v>200</v>
      </c>
      <c r="E107" s="14">
        <f t="shared" si="5"/>
        <v>1300</v>
      </c>
      <c r="F107" s="14">
        <f t="shared" si="5"/>
        <v>1900</v>
      </c>
      <c r="G107" s="19">
        <f t="shared" si="9"/>
        <v>2.4699999999999998</v>
      </c>
      <c r="H107" s="6">
        <v>0</v>
      </c>
      <c r="I107" s="14">
        <f t="shared" si="10"/>
        <v>1300</v>
      </c>
      <c r="J107" s="14">
        <f t="shared" si="11"/>
        <v>1900</v>
      </c>
      <c r="K107" s="1" t="s">
        <v>119</v>
      </c>
      <c r="L107" s="14" t="str">
        <f t="shared" si="12"/>
        <v>PVC curb - Stackable - 20/00 EP-S Skylux 1300x1900</v>
      </c>
      <c r="M107" s="1" t="s">
        <v>118</v>
      </c>
      <c r="O107" s="1" t="s">
        <v>120</v>
      </c>
      <c r="P107" s="37">
        <v>0.61</v>
      </c>
      <c r="R107" s="23" t="s">
        <v>79</v>
      </c>
    </row>
    <row r="108" spans="1:18" x14ac:dyDescent="0.25">
      <c r="A108" t="s">
        <v>117</v>
      </c>
      <c r="B108" s="1">
        <v>1300</v>
      </c>
      <c r="C108" s="1">
        <v>2000</v>
      </c>
      <c r="D108" s="6">
        <v>200</v>
      </c>
      <c r="E108" s="14">
        <f t="shared" si="5"/>
        <v>1300</v>
      </c>
      <c r="F108" s="14">
        <f t="shared" si="5"/>
        <v>2000</v>
      </c>
      <c r="G108" s="19">
        <f t="shared" si="9"/>
        <v>2.6</v>
      </c>
      <c r="H108" s="6">
        <v>0</v>
      </c>
      <c r="I108" s="14">
        <f t="shared" si="10"/>
        <v>1300</v>
      </c>
      <c r="J108" s="14">
        <f t="shared" si="11"/>
        <v>2000</v>
      </c>
      <c r="K108" s="1" t="s">
        <v>119</v>
      </c>
      <c r="L108" s="14" t="str">
        <f t="shared" si="12"/>
        <v>PVC curb - Stackable - 20/00 EP-S Skylux 1300x2000</v>
      </c>
      <c r="M108" s="1" t="s">
        <v>118</v>
      </c>
      <c r="O108" s="1" t="s">
        <v>120</v>
      </c>
      <c r="P108" s="37">
        <v>0.61</v>
      </c>
      <c r="R108" s="23" t="s">
        <v>79</v>
      </c>
    </row>
    <row r="109" spans="1:18" x14ac:dyDescent="0.25">
      <c r="A109" t="s">
        <v>117</v>
      </c>
      <c r="B109" s="1">
        <v>1300</v>
      </c>
      <c r="C109" s="1">
        <v>2200</v>
      </c>
      <c r="D109" s="6">
        <v>200</v>
      </c>
      <c r="E109" s="14">
        <f t="shared" si="5"/>
        <v>1300</v>
      </c>
      <c r="F109" s="14">
        <f t="shared" si="5"/>
        <v>2200</v>
      </c>
      <c r="G109" s="19">
        <f t="shared" si="9"/>
        <v>2.8600000000000003</v>
      </c>
      <c r="H109" s="6">
        <v>0</v>
      </c>
      <c r="I109" s="14">
        <f t="shared" si="10"/>
        <v>1300</v>
      </c>
      <c r="J109" s="14">
        <f t="shared" si="11"/>
        <v>2200</v>
      </c>
      <c r="K109" s="1" t="s">
        <v>119</v>
      </c>
      <c r="L109" s="14" t="str">
        <f t="shared" si="12"/>
        <v>PVC curb - Stackable - 20/00 EP-S Skylux 1300x2200</v>
      </c>
      <c r="M109" s="1" t="s">
        <v>118</v>
      </c>
      <c r="O109" s="1" t="s">
        <v>120</v>
      </c>
      <c r="P109" s="37">
        <v>0.61</v>
      </c>
      <c r="R109" s="23" t="s">
        <v>79</v>
      </c>
    </row>
    <row r="110" spans="1:18" x14ac:dyDescent="0.25">
      <c r="A110" t="s">
        <v>117</v>
      </c>
      <c r="B110" s="1">
        <v>1300</v>
      </c>
      <c r="C110" s="1">
        <v>2300</v>
      </c>
      <c r="D110" s="6">
        <v>200</v>
      </c>
      <c r="E110" s="14">
        <f t="shared" si="5"/>
        <v>1300</v>
      </c>
      <c r="F110" s="14">
        <f t="shared" si="5"/>
        <v>2300</v>
      </c>
      <c r="G110" s="19">
        <f t="shared" si="9"/>
        <v>2.9899999999999998</v>
      </c>
      <c r="H110" s="6">
        <v>0</v>
      </c>
      <c r="I110" s="14">
        <f t="shared" si="10"/>
        <v>1300</v>
      </c>
      <c r="J110" s="14">
        <f t="shared" si="11"/>
        <v>2300</v>
      </c>
      <c r="K110" s="1" t="s">
        <v>119</v>
      </c>
      <c r="L110" s="14" t="str">
        <f t="shared" si="12"/>
        <v>PVC curb - Stackable - 20/00 EP-S Skylux 1300x2300</v>
      </c>
      <c r="M110" s="1" t="s">
        <v>118</v>
      </c>
      <c r="O110" s="1" t="s">
        <v>120</v>
      </c>
      <c r="P110" s="37">
        <v>0.61</v>
      </c>
      <c r="R110" s="23" t="s">
        <v>79</v>
      </c>
    </row>
    <row r="111" spans="1:18" x14ac:dyDescent="0.25">
      <c r="A111" t="s">
        <v>117</v>
      </c>
      <c r="B111" s="1">
        <v>1300</v>
      </c>
      <c r="C111" s="1">
        <v>2500</v>
      </c>
      <c r="D111" s="6">
        <v>200</v>
      </c>
      <c r="E111" s="14">
        <f t="shared" si="5"/>
        <v>1300</v>
      </c>
      <c r="F111" s="14">
        <f t="shared" si="5"/>
        <v>2500</v>
      </c>
      <c r="G111" s="19">
        <f t="shared" si="9"/>
        <v>3.25</v>
      </c>
      <c r="H111" s="6">
        <v>0</v>
      </c>
      <c r="I111" s="14">
        <f t="shared" si="10"/>
        <v>1300</v>
      </c>
      <c r="J111" s="14">
        <f t="shared" si="11"/>
        <v>2500</v>
      </c>
      <c r="K111" s="1" t="s">
        <v>119</v>
      </c>
      <c r="L111" s="14" t="str">
        <f t="shared" si="12"/>
        <v>PVC curb - Stackable - 20/00 EP-S Skylux 1300x2500</v>
      </c>
      <c r="M111" s="1" t="s">
        <v>118</v>
      </c>
      <c r="O111" s="1" t="s">
        <v>120</v>
      </c>
      <c r="P111" s="37">
        <v>0.61</v>
      </c>
      <c r="R111" s="23" t="s">
        <v>79</v>
      </c>
    </row>
    <row r="112" spans="1:18" x14ac:dyDescent="0.25">
      <c r="A112" t="s">
        <v>117</v>
      </c>
      <c r="B112" s="1">
        <v>1300</v>
      </c>
      <c r="C112" s="1">
        <v>2800</v>
      </c>
      <c r="D112" s="6">
        <v>200</v>
      </c>
      <c r="E112" s="14">
        <f t="shared" si="5"/>
        <v>1300</v>
      </c>
      <c r="F112" s="14">
        <f t="shared" si="5"/>
        <v>2800</v>
      </c>
      <c r="G112" s="19">
        <f t="shared" si="9"/>
        <v>3.6399999999999997</v>
      </c>
      <c r="H112" s="6">
        <v>0</v>
      </c>
      <c r="I112" s="14">
        <f t="shared" si="10"/>
        <v>1300</v>
      </c>
      <c r="J112" s="14">
        <f t="shared" si="11"/>
        <v>2800</v>
      </c>
      <c r="K112" s="1" t="s">
        <v>119</v>
      </c>
      <c r="L112" s="14" t="str">
        <f t="shared" si="12"/>
        <v>PVC curb - Stackable - 20/00 EP-S Skylux 1300x2800</v>
      </c>
      <c r="M112" s="1" t="s">
        <v>118</v>
      </c>
      <c r="O112" s="1" t="s">
        <v>120</v>
      </c>
      <c r="P112" s="37">
        <v>0.61</v>
      </c>
      <c r="R112" s="23" t="s">
        <v>79</v>
      </c>
    </row>
    <row r="113" spans="1:18" x14ac:dyDescent="0.25">
      <c r="A113" t="s">
        <v>117</v>
      </c>
      <c r="B113" s="1">
        <v>1450</v>
      </c>
      <c r="C113" s="1">
        <v>1700</v>
      </c>
      <c r="D113" s="6">
        <v>200</v>
      </c>
      <c r="E113" s="14">
        <f t="shared" si="5"/>
        <v>1450</v>
      </c>
      <c r="F113" s="14">
        <f t="shared" si="5"/>
        <v>1700</v>
      </c>
      <c r="G113" s="19">
        <f t="shared" si="9"/>
        <v>2.4649999999999999</v>
      </c>
      <c r="H113" s="6">
        <v>0</v>
      </c>
      <c r="I113" s="14">
        <f t="shared" si="10"/>
        <v>1450</v>
      </c>
      <c r="J113" s="14">
        <f t="shared" si="11"/>
        <v>1700</v>
      </c>
      <c r="K113" s="1" t="s">
        <v>119</v>
      </c>
      <c r="L113" s="14" t="str">
        <f t="shared" si="12"/>
        <v>PVC curb - Stackable - 20/00 EP-S Skylux 1450x1700</v>
      </c>
      <c r="M113" s="1" t="s">
        <v>118</v>
      </c>
      <c r="O113" s="1" t="s">
        <v>120</v>
      </c>
      <c r="P113" s="37">
        <v>0.61</v>
      </c>
      <c r="R113" s="23" t="s">
        <v>79</v>
      </c>
    </row>
    <row r="114" spans="1:18" x14ac:dyDescent="0.25">
      <c r="A114" t="s">
        <v>117</v>
      </c>
      <c r="B114" s="1">
        <v>1600</v>
      </c>
      <c r="C114" s="1">
        <v>2000</v>
      </c>
      <c r="D114" s="6">
        <v>200</v>
      </c>
      <c r="E114" s="14">
        <f t="shared" si="5"/>
        <v>1600</v>
      </c>
      <c r="F114" s="14">
        <f t="shared" si="5"/>
        <v>2000</v>
      </c>
      <c r="G114" s="19">
        <f t="shared" si="9"/>
        <v>3.2</v>
      </c>
      <c r="H114" s="6">
        <v>0</v>
      </c>
      <c r="I114" s="14">
        <f t="shared" si="10"/>
        <v>1600</v>
      </c>
      <c r="J114" s="14">
        <f t="shared" si="11"/>
        <v>2000</v>
      </c>
      <c r="K114" s="1" t="s">
        <v>119</v>
      </c>
      <c r="L114" s="14" t="str">
        <f t="shared" si="12"/>
        <v>PVC curb - Stackable - 20/00 EP-S Skylux 1600x2000</v>
      </c>
      <c r="M114" s="1" t="s">
        <v>118</v>
      </c>
      <c r="O114" s="1" t="s">
        <v>120</v>
      </c>
      <c r="P114" s="37">
        <v>0.61</v>
      </c>
      <c r="R114" s="23" t="s">
        <v>79</v>
      </c>
    </row>
    <row r="115" spans="1:18" x14ac:dyDescent="0.25">
      <c r="A115" t="s">
        <v>117</v>
      </c>
      <c r="B115" s="1">
        <v>1600</v>
      </c>
      <c r="C115" s="1">
        <v>2200</v>
      </c>
      <c r="D115" s="6">
        <v>200</v>
      </c>
      <c r="E115" s="14">
        <f t="shared" si="5"/>
        <v>1600</v>
      </c>
      <c r="F115" s="14">
        <f t="shared" si="5"/>
        <v>2200</v>
      </c>
      <c r="G115" s="19">
        <f t="shared" si="9"/>
        <v>3.5200000000000005</v>
      </c>
      <c r="H115" s="6">
        <v>0</v>
      </c>
      <c r="I115" s="14">
        <f t="shared" si="10"/>
        <v>1600</v>
      </c>
      <c r="J115" s="14">
        <f t="shared" si="11"/>
        <v>2200</v>
      </c>
      <c r="K115" s="1" t="s">
        <v>119</v>
      </c>
      <c r="L115" s="14" t="str">
        <f t="shared" si="12"/>
        <v>PVC curb - Stackable - 20/00 EP-S Skylux 1600x2200</v>
      </c>
      <c r="M115" s="1" t="s">
        <v>118</v>
      </c>
      <c r="O115" s="1" t="s">
        <v>120</v>
      </c>
      <c r="P115" s="37">
        <v>0.61</v>
      </c>
      <c r="R115" s="23" t="s">
        <v>79</v>
      </c>
    </row>
    <row r="116" spans="1:18" x14ac:dyDescent="0.25">
      <c r="A116" t="s">
        <v>117</v>
      </c>
      <c r="B116" s="1">
        <v>1600</v>
      </c>
      <c r="C116" s="1">
        <v>2300</v>
      </c>
      <c r="D116" s="6">
        <v>200</v>
      </c>
      <c r="E116" s="14">
        <f t="shared" si="5"/>
        <v>1600</v>
      </c>
      <c r="F116" s="14">
        <f t="shared" si="5"/>
        <v>2300</v>
      </c>
      <c r="G116" s="19">
        <f t="shared" si="9"/>
        <v>3.6799999999999997</v>
      </c>
      <c r="H116" s="6">
        <v>0</v>
      </c>
      <c r="I116" s="14">
        <f t="shared" si="10"/>
        <v>1600</v>
      </c>
      <c r="J116" s="14">
        <f t="shared" si="11"/>
        <v>2300</v>
      </c>
      <c r="K116" s="1" t="s">
        <v>119</v>
      </c>
      <c r="L116" s="14" t="str">
        <f t="shared" si="12"/>
        <v>PVC curb - Stackable - 20/00 EP-S Skylux 1600x2300</v>
      </c>
      <c r="M116" s="1" t="s">
        <v>118</v>
      </c>
      <c r="O116" s="1" t="s">
        <v>120</v>
      </c>
      <c r="P116" s="37">
        <v>0.61</v>
      </c>
      <c r="R116" s="23" t="s">
        <v>79</v>
      </c>
    </row>
    <row r="117" spans="1:18" x14ac:dyDescent="0.25">
      <c r="A117" t="s">
        <v>117</v>
      </c>
      <c r="B117" s="1">
        <v>1600</v>
      </c>
      <c r="C117" s="1">
        <v>2500</v>
      </c>
      <c r="D117" s="6">
        <v>200</v>
      </c>
      <c r="E117" s="14">
        <f t="shared" si="5"/>
        <v>1600</v>
      </c>
      <c r="F117" s="14">
        <f t="shared" si="5"/>
        <v>2500</v>
      </c>
      <c r="G117" s="19">
        <f t="shared" si="9"/>
        <v>4</v>
      </c>
      <c r="H117" s="6">
        <v>0</v>
      </c>
      <c r="I117" s="14">
        <f t="shared" si="10"/>
        <v>1600</v>
      </c>
      <c r="J117" s="14">
        <f t="shared" si="11"/>
        <v>2500</v>
      </c>
      <c r="K117" s="1" t="s">
        <v>119</v>
      </c>
      <c r="L117" s="14" t="str">
        <f t="shared" si="12"/>
        <v>PVC curb - Stackable - 20/00 EP-S Skylux 1600x2500</v>
      </c>
      <c r="M117" s="1" t="s">
        <v>118</v>
      </c>
      <c r="O117" s="1" t="s">
        <v>120</v>
      </c>
      <c r="P117" s="37">
        <v>0.61</v>
      </c>
      <c r="R117" s="23" t="s">
        <v>79</v>
      </c>
    </row>
    <row r="118" spans="1:18" x14ac:dyDescent="0.25">
      <c r="A118" t="s">
        <v>117</v>
      </c>
      <c r="B118" s="1">
        <v>1600</v>
      </c>
      <c r="C118" s="1">
        <v>2800</v>
      </c>
      <c r="D118" s="6">
        <v>200</v>
      </c>
      <c r="E118" s="14">
        <f t="shared" si="5"/>
        <v>1600</v>
      </c>
      <c r="F118" s="14">
        <f t="shared" si="5"/>
        <v>2800</v>
      </c>
      <c r="G118" s="19">
        <f t="shared" si="9"/>
        <v>4.4799999999999995</v>
      </c>
      <c r="H118" s="6">
        <v>0</v>
      </c>
      <c r="I118" s="14">
        <f t="shared" si="10"/>
        <v>1600</v>
      </c>
      <c r="J118" s="14">
        <f t="shared" si="11"/>
        <v>2800</v>
      </c>
      <c r="K118" s="1" t="s">
        <v>119</v>
      </c>
      <c r="L118" s="14" t="str">
        <f t="shared" si="12"/>
        <v>PVC curb - Stackable - 20/00 EP-S Skylux 1600x2800</v>
      </c>
      <c r="M118" s="1" t="s">
        <v>118</v>
      </c>
      <c r="O118" s="1" t="s">
        <v>120</v>
      </c>
      <c r="P118" s="37">
        <v>0.61</v>
      </c>
      <c r="R118" s="23" t="s">
        <v>79</v>
      </c>
    </row>
    <row r="119" spans="1:18" x14ac:dyDescent="0.25">
      <c r="A119" s="17"/>
    </row>
    <row r="120" spans="1:18" s="7" customFormat="1" x14ac:dyDescent="0.25">
      <c r="B120" s="4"/>
      <c r="C120" s="4"/>
      <c r="D120" s="4"/>
      <c r="E120" s="18"/>
      <c r="F120" s="18"/>
      <c r="G120" s="18"/>
      <c r="H120" s="4"/>
      <c r="I120" s="18"/>
      <c r="J120" s="18"/>
      <c r="K120" s="4"/>
      <c r="L120" s="18"/>
      <c r="M120" s="4"/>
      <c r="N120" s="4"/>
      <c r="O120" s="4"/>
      <c r="P120" s="48"/>
      <c r="Q120" s="69"/>
      <c r="R120" s="4"/>
    </row>
    <row r="121" spans="1:18" x14ac:dyDescent="0.25">
      <c r="B121" s="6"/>
      <c r="C121" s="6"/>
      <c r="D121" s="6"/>
      <c r="E121" s="15"/>
      <c r="F121" s="15"/>
      <c r="G121" s="15"/>
      <c r="H121" s="6"/>
      <c r="M121" s="2"/>
      <c r="N121" s="2"/>
      <c r="O121" s="2"/>
      <c r="P121" s="75" t="s">
        <v>138</v>
      </c>
      <c r="R121" s="23"/>
    </row>
    <row r="122" spans="1:18" x14ac:dyDescent="0.25">
      <c r="D122" s="6"/>
      <c r="E122" s="15"/>
      <c r="F122" s="15"/>
      <c r="G122" s="15"/>
      <c r="H122" s="6"/>
      <c r="R122" s="23"/>
    </row>
    <row r="123" spans="1:18" x14ac:dyDescent="0.25">
      <c r="D123" s="6"/>
      <c r="E123" s="15"/>
      <c r="F123" s="15"/>
      <c r="G123" s="15"/>
      <c r="H123" s="6"/>
      <c r="R123" s="23"/>
    </row>
    <row r="124" spans="1:18" x14ac:dyDescent="0.25">
      <c r="D124" s="6"/>
      <c r="E124" s="15"/>
      <c r="F124" s="15"/>
      <c r="G124" s="15"/>
      <c r="H124" s="6"/>
      <c r="R124" s="23"/>
    </row>
    <row r="125" spans="1:18" x14ac:dyDescent="0.25">
      <c r="D125" s="6"/>
      <c r="E125" s="15"/>
      <c r="F125" s="15"/>
      <c r="G125" s="15"/>
      <c r="H125" s="6"/>
      <c r="R125" s="23"/>
    </row>
    <row r="126" spans="1:18" x14ac:dyDescent="0.25">
      <c r="D126" s="6"/>
      <c r="E126" s="15"/>
      <c r="F126" s="15"/>
      <c r="G126" s="15"/>
      <c r="H126" s="6"/>
      <c r="R126" s="23"/>
    </row>
    <row r="127" spans="1:18" x14ac:dyDescent="0.25">
      <c r="D127" s="6"/>
      <c r="E127" s="15"/>
      <c r="F127" s="15"/>
      <c r="G127" s="15"/>
      <c r="H127" s="6"/>
      <c r="R127" s="23"/>
    </row>
    <row r="128" spans="1:18" x14ac:dyDescent="0.25">
      <c r="D128" s="6"/>
      <c r="E128" s="15"/>
      <c r="F128" s="15"/>
      <c r="G128" s="15"/>
      <c r="H128" s="6"/>
      <c r="R128" s="23"/>
    </row>
    <row r="129" spans="1:18" x14ac:dyDescent="0.25">
      <c r="D129" s="6"/>
      <c r="E129" s="15"/>
      <c r="F129" s="15"/>
      <c r="G129" s="15"/>
      <c r="H129" s="6"/>
      <c r="R129" s="23"/>
    </row>
    <row r="130" spans="1:18" s="31" customFormat="1" x14ac:dyDescent="0.25">
      <c r="B130" s="32"/>
      <c r="C130" s="32"/>
      <c r="D130" s="32"/>
      <c r="E130" s="33"/>
      <c r="F130" s="33"/>
      <c r="G130" s="33"/>
      <c r="H130" s="32"/>
      <c r="I130" s="34"/>
      <c r="J130" s="34"/>
      <c r="K130" s="32"/>
      <c r="L130" s="34"/>
      <c r="M130" s="32"/>
      <c r="N130" s="32"/>
      <c r="O130" s="32"/>
      <c r="P130" s="39"/>
      <c r="Q130" s="68"/>
      <c r="R130" s="35"/>
    </row>
    <row r="131" spans="1:18" x14ac:dyDescent="0.25">
      <c r="D131" s="6"/>
      <c r="E131" s="15"/>
      <c r="F131" s="15"/>
      <c r="G131" s="15"/>
      <c r="H131" s="6"/>
      <c r="R131" s="23"/>
    </row>
    <row r="132" spans="1:18" x14ac:dyDescent="0.25">
      <c r="D132" s="6"/>
      <c r="E132" s="15"/>
      <c r="F132" s="15"/>
      <c r="G132" s="15"/>
      <c r="H132" s="6"/>
      <c r="R132" s="23"/>
    </row>
    <row r="133" spans="1:18" x14ac:dyDescent="0.25">
      <c r="D133" s="6"/>
      <c r="E133" s="15"/>
      <c r="F133" s="15"/>
      <c r="G133" s="15"/>
      <c r="H133" s="6"/>
      <c r="R133" s="23"/>
    </row>
    <row r="134" spans="1:18" x14ac:dyDescent="0.25">
      <c r="D134" s="6"/>
      <c r="E134" s="15"/>
      <c r="F134" s="15"/>
      <c r="G134" s="15"/>
      <c r="H134" s="6"/>
      <c r="R134" s="23"/>
    </row>
    <row r="135" spans="1:18" x14ac:dyDescent="0.25">
      <c r="D135" s="6"/>
      <c r="E135" s="15"/>
      <c r="F135" s="15"/>
      <c r="G135" s="15"/>
      <c r="H135" s="6"/>
      <c r="R135" s="23"/>
    </row>
    <row r="136" spans="1:18" x14ac:dyDescent="0.25">
      <c r="D136" s="6"/>
      <c r="E136" s="15"/>
      <c r="F136" s="15"/>
      <c r="G136" s="15"/>
      <c r="H136" s="6"/>
      <c r="R136" s="23"/>
    </row>
    <row r="137" spans="1:18" x14ac:dyDescent="0.25">
      <c r="D137" s="6"/>
      <c r="E137" s="15"/>
      <c r="F137" s="15"/>
      <c r="G137" s="15"/>
      <c r="H137" s="6"/>
      <c r="R137" s="23"/>
    </row>
    <row r="138" spans="1:18" x14ac:dyDescent="0.25">
      <c r="D138" s="6"/>
      <c r="E138" s="15"/>
      <c r="F138" s="15"/>
      <c r="G138" s="15"/>
      <c r="H138" s="6"/>
      <c r="R138" s="23"/>
    </row>
    <row r="139" spans="1:18" x14ac:dyDescent="0.25">
      <c r="D139" s="6"/>
      <c r="E139" s="15"/>
      <c r="F139" s="15"/>
      <c r="G139" s="15"/>
      <c r="H139" s="6"/>
      <c r="R139" s="23"/>
    </row>
    <row r="140" spans="1:18" x14ac:dyDescent="0.25">
      <c r="D140" s="6"/>
      <c r="E140" s="15"/>
      <c r="F140" s="15"/>
      <c r="G140" s="15"/>
      <c r="H140" s="6"/>
      <c r="R140" s="23"/>
    </row>
    <row r="141" spans="1:18" x14ac:dyDescent="0.25">
      <c r="D141" s="6"/>
      <c r="E141" s="15"/>
      <c r="F141" s="15"/>
      <c r="G141" s="15"/>
      <c r="H141" s="6"/>
      <c r="R141" s="23"/>
    </row>
    <row r="142" spans="1:18" x14ac:dyDescent="0.25">
      <c r="A142" s="17"/>
      <c r="E142" s="15"/>
      <c r="F142" s="15"/>
      <c r="G142" s="15"/>
    </row>
    <row r="143" spans="1:18" x14ac:dyDescent="0.25">
      <c r="D143" s="6"/>
      <c r="E143" s="15"/>
      <c r="F143" s="15"/>
      <c r="G143" s="15"/>
      <c r="H143" s="6"/>
      <c r="R143" s="23"/>
    </row>
    <row r="144" spans="1:18" x14ac:dyDescent="0.25">
      <c r="D144" s="6"/>
      <c r="E144" s="15"/>
      <c r="F144" s="15"/>
      <c r="G144" s="15"/>
      <c r="H144" s="6"/>
      <c r="R144" s="23"/>
    </row>
    <row r="145" spans="4:18" x14ac:dyDescent="0.25">
      <c r="D145" s="6"/>
      <c r="E145" s="15"/>
      <c r="F145" s="15"/>
      <c r="G145" s="15"/>
      <c r="H145" s="6"/>
      <c r="R145" s="23"/>
    </row>
    <row r="146" spans="4:18" x14ac:dyDescent="0.25">
      <c r="D146" s="6"/>
      <c r="H146" s="6"/>
      <c r="R146" s="23"/>
    </row>
    <row r="147" spans="4:18" x14ac:dyDescent="0.25">
      <c r="D147" s="6"/>
      <c r="H147" s="6"/>
      <c r="R147" s="23"/>
    </row>
    <row r="148" spans="4:18" x14ac:dyDescent="0.25">
      <c r="D148" s="6"/>
      <c r="H148" s="6"/>
      <c r="R148" s="23"/>
    </row>
    <row r="149" spans="4:18" x14ac:dyDescent="0.25">
      <c r="D149" s="6"/>
      <c r="H149" s="6"/>
      <c r="R149" s="23"/>
    </row>
    <row r="150" spans="4:18" x14ac:dyDescent="0.25">
      <c r="D150" s="6"/>
      <c r="H150" s="6"/>
      <c r="R150" s="23"/>
    </row>
    <row r="151" spans="4:18" x14ac:dyDescent="0.25">
      <c r="D151" s="6"/>
      <c r="H151" s="6"/>
      <c r="R151" s="23"/>
    </row>
    <row r="152" spans="4:18" x14ac:dyDescent="0.25">
      <c r="D152" s="6"/>
      <c r="H152" s="6"/>
      <c r="R152" s="23"/>
    </row>
    <row r="153" spans="4:18" x14ac:dyDescent="0.25">
      <c r="D153" s="6"/>
      <c r="H153" s="6"/>
      <c r="R153" s="23"/>
    </row>
    <row r="154" spans="4:18" x14ac:dyDescent="0.25">
      <c r="D154" s="6"/>
      <c r="H154" s="6"/>
      <c r="R154" s="23"/>
    </row>
    <row r="155" spans="4:18" x14ac:dyDescent="0.25">
      <c r="D155" s="6"/>
      <c r="H155" s="6"/>
      <c r="R155" s="23"/>
    </row>
    <row r="156" spans="4:18" x14ac:dyDescent="0.25">
      <c r="D156" s="6"/>
      <c r="H156" s="6"/>
      <c r="R156" s="23"/>
    </row>
    <row r="157" spans="4:18" x14ac:dyDescent="0.25">
      <c r="D157" s="6"/>
      <c r="H157" s="6"/>
      <c r="R157" s="23"/>
    </row>
    <row r="158" spans="4:18" x14ac:dyDescent="0.25">
      <c r="D158" s="6"/>
      <c r="H158" s="6"/>
      <c r="R158" s="23"/>
    </row>
    <row r="159" spans="4:18" x14ac:dyDescent="0.25">
      <c r="D159" s="6"/>
      <c r="H159" s="6"/>
      <c r="R159" s="23"/>
    </row>
    <row r="160" spans="4:18" x14ac:dyDescent="0.25">
      <c r="D160" s="6"/>
      <c r="H160" s="6"/>
      <c r="R160" s="23"/>
    </row>
    <row r="161" spans="4:18" x14ac:dyDescent="0.25">
      <c r="D161" s="6"/>
      <c r="H161" s="6"/>
      <c r="R161" s="23"/>
    </row>
    <row r="162" spans="4:18" x14ac:dyDescent="0.25">
      <c r="D162" s="6"/>
      <c r="H162" s="6"/>
      <c r="R162" s="23"/>
    </row>
    <row r="163" spans="4:18" x14ac:dyDescent="0.25">
      <c r="D163" s="6"/>
      <c r="H163" s="6"/>
      <c r="R163" s="23"/>
    </row>
    <row r="164" spans="4:18" x14ac:dyDescent="0.25">
      <c r="D164" s="6"/>
      <c r="H164" s="6"/>
      <c r="R164" s="23"/>
    </row>
    <row r="165" spans="4:18" x14ac:dyDescent="0.25">
      <c r="D165" s="6"/>
      <c r="H165" s="6"/>
      <c r="R165" s="23"/>
    </row>
    <row r="166" spans="4:18" x14ac:dyDescent="0.25">
      <c r="D166" s="6"/>
      <c r="H166" s="6"/>
      <c r="R166" s="23"/>
    </row>
    <row r="167" spans="4:18" x14ac:dyDescent="0.25">
      <c r="D167" s="6"/>
      <c r="H167" s="6"/>
      <c r="R167" s="23"/>
    </row>
    <row r="168" spans="4:18" x14ac:dyDescent="0.25">
      <c r="D168" s="6"/>
      <c r="H168" s="6"/>
      <c r="R168" s="23"/>
    </row>
    <row r="169" spans="4:18" x14ac:dyDescent="0.25">
      <c r="D169" s="6"/>
      <c r="H169" s="6"/>
      <c r="R169" s="23"/>
    </row>
    <row r="170" spans="4:18" x14ac:dyDescent="0.25">
      <c r="D170" s="6"/>
      <c r="H170" s="6"/>
      <c r="R170" s="23"/>
    </row>
    <row r="171" spans="4:18" x14ac:dyDescent="0.25">
      <c r="D171" s="6"/>
      <c r="H171" s="6"/>
      <c r="R171" s="23"/>
    </row>
    <row r="172" spans="4:18" x14ac:dyDescent="0.25">
      <c r="D172" s="6"/>
      <c r="H172" s="6"/>
      <c r="R172" s="23"/>
    </row>
    <row r="173" spans="4:18" x14ac:dyDescent="0.25">
      <c r="D173" s="6"/>
      <c r="H173" s="6"/>
      <c r="R173" s="23"/>
    </row>
    <row r="174" spans="4:18" x14ac:dyDescent="0.25">
      <c r="D174" s="6"/>
      <c r="H174" s="6"/>
      <c r="R174" s="23"/>
    </row>
    <row r="175" spans="4:18" x14ac:dyDescent="0.25">
      <c r="D175" s="6"/>
      <c r="H175" s="6"/>
      <c r="R175" s="23"/>
    </row>
    <row r="176" spans="4:18" x14ac:dyDescent="0.25">
      <c r="D176" s="6"/>
      <c r="H176" s="6"/>
      <c r="R176" s="23"/>
    </row>
    <row r="177" spans="4:18" x14ac:dyDescent="0.25">
      <c r="D177" s="6"/>
      <c r="H177" s="6"/>
      <c r="R177" s="23"/>
    </row>
    <row r="178" spans="4:18" x14ac:dyDescent="0.25">
      <c r="D178" s="6"/>
      <c r="H178" s="6"/>
      <c r="R178" s="23"/>
    </row>
    <row r="179" spans="4:18" x14ac:dyDescent="0.25">
      <c r="D179" s="6"/>
      <c r="H179" s="6"/>
      <c r="R179" s="23"/>
    </row>
    <row r="180" spans="4:18" x14ac:dyDescent="0.25">
      <c r="D180" s="6"/>
      <c r="H180" s="6"/>
      <c r="R180" s="23"/>
    </row>
    <row r="181" spans="4:18" x14ac:dyDescent="0.25">
      <c r="D181" s="6"/>
      <c r="H181" s="6"/>
      <c r="R181" s="23"/>
    </row>
    <row r="182" spans="4:18" x14ac:dyDescent="0.25">
      <c r="D182" s="6"/>
      <c r="H182" s="6"/>
      <c r="R182" s="23"/>
    </row>
    <row r="183" spans="4:18" x14ac:dyDescent="0.25">
      <c r="D183" s="6"/>
      <c r="H183" s="6"/>
      <c r="R183" s="23"/>
    </row>
    <row r="184" spans="4:18" x14ac:dyDescent="0.25">
      <c r="D184" s="6"/>
      <c r="H184" s="6"/>
      <c r="R184" s="23"/>
    </row>
    <row r="185" spans="4:18" x14ac:dyDescent="0.25">
      <c r="D185" s="6"/>
      <c r="H185" s="6"/>
      <c r="R185" s="23"/>
    </row>
    <row r="186" spans="4:18" x14ac:dyDescent="0.25">
      <c r="D186" s="6"/>
      <c r="H186" s="6"/>
      <c r="R186" s="23"/>
    </row>
    <row r="187" spans="4:18" x14ac:dyDescent="0.25">
      <c r="D187" s="6"/>
      <c r="H187" s="6"/>
      <c r="R187" s="23"/>
    </row>
    <row r="188" spans="4:18" x14ac:dyDescent="0.25">
      <c r="D188" s="6"/>
      <c r="H188" s="6"/>
      <c r="R188" s="23"/>
    </row>
    <row r="189" spans="4:18" x14ac:dyDescent="0.25">
      <c r="D189" s="6"/>
      <c r="H189" s="6"/>
      <c r="R189" s="23"/>
    </row>
    <row r="190" spans="4:18" x14ac:dyDescent="0.25">
      <c r="D190" s="6"/>
      <c r="H190" s="6"/>
      <c r="R190" s="23"/>
    </row>
    <row r="191" spans="4:18" x14ac:dyDescent="0.25">
      <c r="D191" s="6"/>
      <c r="H191" s="6"/>
      <c r="R191" s="23"/>
    </row>
    <row r="192" spans="4:18" x14ac:dyDescent="0.25">
      <c r="D192" s="6"/>
      <c r="H192" s="6"/>
      <c r="R192" s="23"/>
    </row>
    <row r="193" spans="4:18" x14ac:dyDescent="0.25">
      <c r="D193" s="6"/>
      <c r="H193" s="6"/>
      <c r="R193" s="23"/>
    </row>
    <row r="194" spans="4:18" x14ac:dyDescent="0.25">
      <c r="D194" s="6"/>
      <c r="H194" s="6"/>
      <c r="R194" s="23"/>
    </row>
    <row r="195" spans="4:18" x14ac:dyDescent="0.25">
      <c r="D195" s="6"/>
      <c r="H195" s="6"/>
      <c r="R195" s="23"/>
    </row>
    <row r="196" spans="4:18" x14ac:dyDescent="0.25">
      <c r="D196" s="6"/>
      <c r="H196" s="6"/>
      <c r="R196" s="23"/>
    </row>
    <row r="197" spans="4:18" x14ac:dyDescent="0.25">
      <c r="D197" s="6"/>
      <c r="H197" s="6"/>
      <c r="R197" s="23"/>
    </row>
    <row r="198" spans="4:18" x14ac:dyDescent="0.25">
      <c r="D198" s="6"/>
      <c r="H198" s="6"/>
      <c r="R198" s="23"/>
    </row>
    <row r="199" spans="4:18" x14ac:dyDescent="0.25">
      <c r="D199" s="6"/>
      <c r="H199" s="6"/>
      <c r="R199" s="23"/>
    </row>
    <row r="200" spans="4:18" x14ac:dyDescent="0.25">
      <c r="D200" s="6"/>
      <c r="H200" s="6"/>
      <c r="R200" s="23"/>
    </row>
    <row r="201" spans="4:18" x14ac:dyDescent="0.25">
      <c r="D201" s="6"/>
      <c r="H201" s="6"/>
      <c r="R201" s="23"/>
    </row>
    <row r="202" spans="4:18" x14ac:dyDescent="0.25">
      <c r="D202" s="6"/>
      <c r="H202" s="6"/>
      <c r="R202" s="23"/>
    </row>
    <row r="203" spans="4:18" x14ac:dyDescent="0.25">
      <c r="D203" s="6"/>
      <c r="H203" s="6"/>
      <c r="R203" s="23"/>
    </row>
    <row r="204" spans="4:18" x14ac:dyDescent="0.25">
      <c r="D204" s="6"/>
      <c r="H204" s="6"/>
      <c r="R204" s="23"/>
    </row>
    <row r="205" spans="4:18" x14ac:dyDescent="0.25">
      <c r="D205" s="6"/>
      <c r="H205" s="6"/>
      <c r="R205" s="23"/>
    </row>
    <row r="206" spans="4:18" x14ac:dyDescent="0.25">
      <c r="D206" s="6"/>
      <c r="H206" s="6"/>
      <c r="R206" s="23"/>
    </row>
    <row r="207" spans="4:18" x14ac:dyDescent="0.25">
      <c r="D207" s="6"/>
      <c r="H207" s="6"/>
      <c r="R207" s="23"/>
    </row>
    <row r="208" spans="4:18" x14ac:dyDescent="0.25">
      <c r="D208" s="6"/>
      <c r="H208" s="6"/>
      <c r="R208" s="23"/>
    </row>
    <row r="209" spans="4:18" x14ac:dyDescent="0.25">
      <c r="D209" s="6"/>
      <c r="H209" s="6"/>
      <c r="R209" s="23"/>
    </row>
    <row r="210" spans="4:18" x14ac:dyDescent="0.25">
      <c r="D210" s="6"/>
      <c r="H210" s="6"/>
      <c r="R210" s="23"/>
    </row>
    <row r="211" spans="4:18" x14ac:dyDescent="0.25">
      <c r="D211" s="6"/>
      <c r="H211" s="6"/>
      <c r="R211" s="23"/>
    </row>
    <row r="212" spans="4:18" x14ac:dyDescent="0.25">
      <c r="D212" s="6"/>
      <c r="H212" s="6"/>
      <c r="R212" s="23"/>
    </row>
    <row r="213" spans="4:18" x14ac:dyDescent="0.25">
      <c r="D213" s="6"/>
      <c r="H213" s="6"/>
      <c r="R213" s="23"/>
    </row>
    <row r="214" spans="4:18" x14ac:dyDescent="0.25">
      <c r="D214" s="6"/>
      <c r="H214" s="6"/>
      <c r="R214" s="23"/>
    </row>
    <row r="215" spans="4:18" x14ac:dyDescent="0.25">
      <c r="D215" s="6"/>
      <c r="H215" s="6"/>
      <c r="R215" s="23"/>
    </row>
    <row r="216" spans="4:18" x14ac:dyDescent="0.25">
      <c r="D216" s="6"/>
      <c r="H216" s="6"/>
      <c r="R216" s="23"/>
    </row>
    <row r="217" spans="4:18" x14ac:dyDescent="0.25">
      <c r="D217" s="6"/>
      <c r="H217" s="6"/>
      <c r="R217" s="23"/>
    </row>
    <row r="218" spans="4:18" x14ac:dyDescent="0.25">
      <c r="D218" s="6"/>
      <c r="H218" s="6"/>
      <c r="R218" s="23"/>
    </row>
    <row r="219" spans="4:18" x14ac:dyDescent="0.25">
      <c r="D219" s="6"/>
      <c r="H219" s="6"/>
      <c r="R219" s="23"/>
    </row>
    <row r="220" spans="4:18" x14ac:dyDescent="0.25">
      <c r="D220" s="6"/>
      <c r="H220" s="6"/>
      <c r="R220" s="23"/>
    </row>
    <row r="221" spans="4:18" x14ac:dyDescent="0.25">
      <c r="D221" s="6"/>
      <c r="H221" s="6"/>
      <c r="R221" s="23"/>
    </row>
    <row r="222" spans="4:18" x14ac:dyDescent="0.25">
      <c r="D222" s="6"/>
      <c r="H222" s="6"/>
      <c r="R222" s="23"/>
    </row>
    <row r="223" spans="4:18" x14ac:dyDescent="0.25">
      <c r="D223" s="6"/>
      <c r="H223" s="6"/>
      <c r="R223" s="23"/>
    </row>
    <row r="224" spans="4:18" x14ac:dyDescent="0.25">
      <c r="D224" s="6"/>
      <c r="H224" s="6"/>
      <c r="R224" s="23"/>
    </row>
    <row r="225" spans="16:16" x14ac:dyDescent="0.25">
      <c r="P225" s="49"/>
    </row>
  </sheetData>
  <hyperlinks>
    <hyperlink ref="R34" r:id="rId1" display="http://skylux.be"/>
    <hyperlink ref="R12" r:id="rId2" display="http://skylux.be"/>
    <hyperlink ref="R13" r:id="rId3" display="http://skylux.be"/>
    <hyperlink ref="R14" r:id="rId4" display="http://skylux.be"/>
    <hyperlink ref="R15" r:id="rId5" display="http://skylux.be"/>
    <hyperlink ref="R16" r:id="rId6" display="http://skylux.be"/>
    <hyperlink ref="R17" r:id="rId7" display="http://skylux.be"/>
    <hyperlink ref="R18" r:id="rId8" display="http://skylux.be"/>
    <hyperlink ref="R19" r:id="rId9" display="http://skylux.be"/>
    <hyperlink ref="R20" r:id="rId10" display="http://skylux.be"/>
    <hyperlink ref="R21" r:id="rId11" display="http://skylux.be"/>
    <hyperlink ref="R22" r:id="rId12" display="http://skylux.be"/>
    <hyperlink ref="R23" r:id="rId13" display="http://skylux.be"/>
    <hyperlink ref="R24" r:id="rId14" display="http://skylux.be"/>
    <hyperlink ref="R25" r:id="rId15" display="http://skylux.be"/>
    <hyperlink ref="R26" r:id="rId16" display="http://skylux.be"/>
    <hyperlink ref="R27" r:id="rId17" display="http://skylux.be"/>
    <hyperlink ref="R28" r:id="rId18" display="http://skylux.be"/>
    <hyperlink ref="R29" r:id="rId19" display="http://skylux.be"/>
    <hyperlink ref="R30" r:id="rId20" display="http://skylux.be"/>
    <hyperlink ref="R31" r:id="rId21" display="http://skylux.be"/>
    <hyperlink ref="R32" r:id="rId22" display="http://skylux.be"/>
    <hyperlink ref="R35" r:id="rId23" display="http://skylux.be"/>
    <hyperlink ref="R36" r:id="rId24" display="http://skylux.be"/>
    <hyperlink ref="R37" r:id="rId25" display="http://skylux.be"/>
    <hyperlink ref="R38" r:id="rId26" display="http://skylux.be"/>
    <hyperlink ref="R39" r:id="rId27" display="http://skylux.be"/>
    <hyperlink ref="R40" r:id="rId28" display="http://skylux.be"/>
    <hyperlink ref="R41" r:id="rId29" display="http://skylux.be"/>
    <hyperlink ref="R42" r:id="rId30" display="http://skylux.be"/>
    <hyperlink ref="R43" r:id="rId31" display="http://skylux.be"/>
    <hyperlink ref="R44" r:id="rId32" display="http://skylux.be"/>
    <hyperlink ref="R45" r:id="rId33" display="http://skylux.be"/>
    <hyperlink ref="R46" r:id="rId34" display="http://skylux.be"/>
    <hyperlink ref="R47" r:id="rId35" display="http://skylux.be"/>
    <hyperlink ref="R48" r:id="rId36" display="http://skylux.be"/>
    <hyperlink ref="R49" r:id="rId37" display="http://skylux.be"/>
    <hyperlink ref="R50" r:id="rId38" display="http://skylux.be"/>
    <hyperlink ref="R51" r:id="rId39" display="http://skylux.be"/>
    <hyperlink ref="R52" r:id="rId40" display="http://skylux.be"/>
    <hyperlink ref="R53" r:id="rId41" display="http://skylux.be"/>
    <hyperlink ref="R54" r:id="rId42" display="http://skylux.be"/>
    <hyperlink ref="R55" r:id="rId43" display="http://skylux.be"/>
    <hyperlink ref="R56" r:id="rId44" display="http://skylux.be"/>
    <hyperlink ref="R57" r:id="rId45" display="http://skylux.be"/>
    <hyperlink ref="R58" r:id="rId46" display="http://skylux.be"/>
    <hyperlink ref="R59" r:id="rId47" display="http://skylux.be"/>
    <hyperlink ref="R60" r:id="rId48" display="http://skylux.be"/>
    <hyperlink ref="R61" r:id="rId49" display="http://skylux.be"/>
    <hyperlink ref="R62" r:id="rId50" display="http://skylux.be"/>
    <hyperlink ref="R63" r:id="rId51" display="http://skylux.be"/>
    <hyperlink ref="R64" r:id="rId52" display="http://skylux.be"/>
    <hyperlink ref="R65" r:id="rId53" display="http://skylux.be"/>
    <hyperlink ref="R66" r:id="rId54" display="http://skylux.be"/>
    <hyperlink ref="R67" r:id="rId55" display="http://skylux.be"/>
    <hyperlink ref="R68" r:id="rId56" display="http://skylux.be"/>
    <hyperlink ref="R69" r:id="rId57" display="http://skylux.be"/>
    <hyperlink ref="R70" r:id="rId58" display="http://skylux.be"/>
    <hyperlink ref="R71" r:id="rId59" display="http://skylux.be"/>
    <hyperlink ref="R72" r:id="rId60" display="http://skylux.be"/>
    <hyperlink ref="R73" r:id="rId61" display="http://skylux.be"/>
    <hyperlink ref="R74" r:id="rId62" display="http://skylux.be"/>
    <hyperlink ref="R75" r:id="rId63" display="http://skylux.be"/>
    <hyperlink ref="R76" r:id="rId64" display="http://skylux.be"/>
    <hyperlink ref="R77" r:id="rId65" display="http://skylux.be"/>
    <hyperlink ref="R78" r:id="rId66" display="http://skylux.be"/>
    <hyperlink ref="R79" r:id="rId67" display="http://skylux.be"/>
    <hyperlink ref="R80" r:id="rId68" display="http://skylux.be"/>
    <hyperlink ref="R81" r:id="rId69" display="http://skylux.be"/>
    <hyperlink ref="R82" r:id="rId70" display="http://skylux.be"/>
    <hyperlink ref="R83" r:id="rId71" display="http://skylux.be"/>
    <hyperlink ref="R84" r:id="rId72" display="http://skylux.be"/>
    <hyperlink ref="R85" r:id="rId73" display="http://skylux.be"/>
    <hyperlink ref="R86" r:id="rId74" display="http://skylux.be"/>
    <hyperlink ref="R87" r:id="rId75" display="http://skylux.be"/>
    <hyperlink ref="R88" r:id="rId76" display="http://skylux.be"/>
    <hyperlink ref="R89" r:id="rId77" display="http://skylux.be"/>
    <hyperlink ref="R90" r:id="rId78" display="http://skylux.be"/>
    <hyperlink ref="R91" r:id="rId79" display="http://skylux.be"/>
    <hyperlink ref="R92" r:id="rId80" display="http://skylux.be"/>
    <hyperlink ref="R93" r:id="rId81" display="http://skylux.be"/>
    <hyperlink ref="R94" r:id="rId82" display="http://skylux.be"/>
    <hyperlink ref="R95" r:id="rId83" display="http://skylux.be"/>
    <hyperlink ref="R96" r:id="rId84" display="http://skylux.be"/>
    <hyperlink ref="R97" r:id="rId85" display="http://skylux.be"/>
    <hyperlink ref="R98" r:id="rId86" display="http://skylux.be"/>
    <hyperlink ref="R99" r:id="rId87" display="http://skylux.be"/>
    <hyperlink ref="R100" r:id="rId88" display="http://skylux.be"/>
    <hyperlink ref="R101" r:id="rId89" display="http://skylux.be"/>
    <hyperlink ref="R102" r:id="rId90" display="http://skylux.be"/>
    <hyperlink ref="R103" r:id="rId91" display="http://skylux.be"/>
    <hyperlink ref="R104" r:id="rId92" display="http://skylux.be"/>
    <hyperlink ref="R105" r:id="rId93" display="http://skylux.be"/>
    <hyperlink ref="R106" r:id="rId94" display="http://skylux.be"/>
    <hyperlink ref="R107" r:id="rId95" display="http://skylux.be"/>
    <hyperlink ref="R108" r:id="rId96" display="http://skylux.be"/>
    <hyperlink ref="R109" r:id="rId97" display="http://skylux.be"/>
    <hyperlink ref="R110" r:id="rId98" display="http://skylux.be"/>
    <hyperlink ref="R111" r:id="rId99" display="http://skylux.be"/>
    <hyperlink ref="R112" r:id="rId100" display="http://skylux.be"/>
    <hyperlink ref="R113" r:id="rId101" display="http://skylux.be"/>
    <hyperlink ref="R114" r:id="rId102" display="http://skylux.be"/>
    <hyperlink ref="R115" r:id="rId103" display="http://skylux.be"/>
    <hyperlink ref="R116" r:id="rId104" display="http://skylux.be"/>
    <hyperlink ref="R117" r:id="rId105" display="http://skylux.be"/>
    <hyperlink ref="R118" r:id="rId106" display="http://skylux.be"/>
    <hyperlink ref="R11" r:id="rId107" display="http://skylux.be"/>
  </hyperlinks>
  <pageMargins left="0.70866141732283472" right="0.70866141732283472" top="0.74803149606299213" bottom="0.74803149606299213" header="0.31496062992125984" footer="0.31496062992125984"/>
  <pageSetup paperSize="9" scale="50" orientation="landscape" r:id="rId10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46"/>
  <sheetViews>
    <sheetView topLeftCell="J1" workbookViewId="0">
      <selection activeCell="T9" sqref="T9:T10"/>
    </sheetView>
  </sheetViews>
  <sheetFormatPr defaultRowHeight="15" x14ac:dyDescent="0.25"/>
  <cols>
    <col min="1" max="1" width="36.140625" customWidth="1"/>
    <col min="2" max="3" width="4.85546875" style="1" bestFit="1" customWidth="1"/>
    <col min="4" max="4" width="4" style="1" bestFit="1" customWidth="1"/>
    <col min="5" max="6" width="4.85546875" style="14" bestFit="1" customWidth="1"/>
    <col min="7" max="7" width="5" style="14" bestFit="1" customWidth="1"/>
    <col min="8" max="8" width="26.7109375" style="1" customWidth="1"/>
    <col min="9" max="9" width="64.140625" style="14" bestFit="1" customWidth="1"/>
    <col min="10" max="10" width="34.5703125" style="1" bestFit="1" customWidth="1"/>
    <col min="11" max="11" width="6.140625" style="10" bestFit="1" customWidth="1"/>
    <col min="12" max="12" width="37" style="10" bestFit="1" customWidth="1"/>
    <col min="13" max="13" width="34" style="1" bestFit="1" customWidth="1"/>
    <col min="14" max="14" width="35.5703125" style="1" bestFit="1" customWidth="1"/>
    <col min="15" max="15" width="3.7109375" style="1" bestFit="1" customWidth="1"/>
    <col min="16" max="16" width="22.85546875" style="37" customWidth="1"/>
    <col min="17" max="18" width="6.85546875" style="1" bestFit="1" customWidth="1"/>
    <col min="19" max="19" width="8.5703125" style="1" bestFit="1" customWidth="1"/>
    <col min="20" max="20" width="7.140625" style="65" bestFit="1" customWidth="1"/>
    <col min="21" max="21" width="7.140625" style="65" customWidth="1"/>
    <col min="22" max="22" width="7.140625" style="16" bestFit="1" customWidth="1"/>
    <col min="23" max="23" width="9.42578125" style="1" bestFit="1" customWidth="1"/>
  </cols>
  <sheetData>
    <row r="1" spans="1:24" ht="26.25" x14ac:dyDescent="0.4">
      <c r="A1" s="61" t="s">
        <v>156</v>
      </c>
      <c r="B1" s="62"/>
      <c r="C1" s="62"/>
      <c r="D1" s="62"/>
      <c r="E1" s="63"/>
      <c r="F1" s="63"/>
      <c r="G1" s="62"/>
      <c r="H1" s="63"/>
      <c r="I1" s="63"/>
      <c r="J1" s="61"/>
      <c r="K1" s="63"/>
      <c r="L1" s="63"/>
    </row>
    <row r="3" spans="1:24" x14ac:dyDescent="0.25">
      <c r="A3" s="12" t="s">
        <v>97</v>
      </c>
      <c r="E3" s="1"/>
      <c r="F3" s="1"/>
      <c r="G3" s="1"/>
      <c r="I3" s="1"/>
      <c r="K3" s="1"/>
      <c r="L3" s="1"/>
    </row>
    <row r="4" spans="1:24" x14ac:dyDescent="0.25">
      <c r="A4" s="11" t="s">
        <v>70</v>
      </c>
      <c r="E4" s="1"/>
      <c r="F4" s="1"/>
      <c r="G4" s="1"/>
      <c r="I4" s="1"/>
      <c r="K4" s="1"/>
      <c r="L4" s="1"/>
    </row>
    <row r="5" spans="1:24" x14ac:dyDescent="0.25">
      <c r="A5" s="13" t="s">
        <v>73</v>
      </c>
      <c r="E5" s="1"/>
      <c r="F5" s="1"/>
      <c r="G5" s="1"/>
      <c r="I5" s="1"/>
      <c r="K5" s="1"/>
      <c r="L5" s="1"/>
    </row>
    <row r="6" spans="1:24" x14ac:dyDescent="0.25">
      <c r="A6" s="10" t="s">
        <v>77</v>
      </c>
      <c r="E6" s="1"/>
      <c r="F6" s="1"/>
      <c r="G6" s="1"/>
      <c r="H6" s="6"/>
      <c r="I6" s="6"/>
      <c r="K6" s="1"/>
      <c r="L6" s="1"/>
      <c r="O6" s="2"/>
      <c r="P6" s="70" t="s">
        <v>126</v>
      </c>
      <c r="Q6" s="2"/>
      <c r="R6" s="2"/>
      <c r="S6" s="2"/>
    </row>
    <row r="7" spans="1:24" x14ac:dyDescent="0.25">
      <c r="A7" s="14" t="s">
        <v>75</v>
      </c>
      <c r="E7" s="1"/>
      <c r="F7" s="1"/>
      <c r="G7" s="1"/>
      <c r="H7" s="6"/>
      <c r="I7" s="1"/>
      <c r="K7" s="1"/>
      <c r="L7" s="1"/>
    </row>
    <row r="8" spans="1:24" ht="14.25" customHeight="1" x14ac:dyDescent="0.25">
      <c r="A8" s="16" t="s">
        <v>98</v>
      </c>
      <c r="E8" s="1"/>
      <c r="F8" s="6"/>
      <c r="G8" s="6"/>
      <c r="H8" s="6"/>
      <c r="I8" s="1"/>
      <c r="K8" s="1"/>
      <c r="L8" s="1"/>
      <c r="P8" s="37" t="s">
        <v>94</v>
      </c>
      <c r="Q8" s="1" t="s">
        <v>91</v>
      </c>
      <c r="R8" s="1" t="s">
        <v>91</v>
      </c>
      <c r="S8" s="1" t="s">
        <v>92</v>
      </c>
    </row>
    <row r="9" spans="1:24" s="29" customFormat="1" ht="195" customHeight="1" x14ac:dyDescent="0.25">
      <c r="A9" s="25" t="s">
        <v>7</v>
      </c>
      <c r="B9" s="26" t="s">
        <v>8</v>
      </c>
      <c r="C9" s="26" t="s">
        <v>9</v>
      </c>
      <c r="D9" s="26" t="s">
        <v>71</v>
      </c>
      <c r="E9" s="27" t="s">
        <v>99</v>
      </c>
      <c r="F9" s="27" t="s">
        <v>100</v>
      </c>
      <c r="G9" s="27" t="s">
        <v>101</v>
      </c>
      <c r="H9" s="26" t="s">
        <v>11</v>
      </c>
      <c r="I9" s="26" t="s">
        <v>12</v>
      </c>
      <c r="J9" s="26" t="s">
        <v>13</v>
      </c>
      <c r="K9" s="26" t="s">
        <v>15</v>
      </c>
      <c r="L9" s="27" t="s">
        <v>121</v>
      </c>
      <c r="M9" s="27" t="s">
        <v>95</v>
      </c>
      <c r="N9" s="27" t="s">
        <v>96</v>
      </c>
      <c r="O9" s="27" t="s">
        <v>102</v>
      </c>
      <c r="P9" s="71" t="s">
        <v>123</v>
      </c>
      <c r="Q9" s="27" t="s">
        <v>103</v>
      </c>
      <c r="R9" s="27" t="s">
        <v>104</v>
      </c>
      <c r="S9" s="27" t="s">
        <v>105</v>
      </c>
      <c r="T9" s="67" t="s">
        <v>106</v>
      </c>
      <c r="U9" s="67" t="s">
        <v>107</v>
      </c>
      <c r="V9" s="41" t="s">
        <v>108</v>
      </c>
      <c r="W9" s="26" t="s">
        <v>43</v>
      </c>
    </row>
    <row r="10" spans="1:24" s="82" customFormat="1" x14ac:dyDescent="0.25">
      <c r="A10" s="82" t="s">
        <v>127</v>
      </c>
      <c r="B10" s="83">
        <v>500</v>
      </c>
      <c r="C10" s="83">
        <v>500</v>
      </c>
      <c r="D10" s="65">
        <f>200+60</f>
        <v>260</v>
      </c>
      <c r="E10" s="84">
        <f t="shared" ref="E10" si="0">B10</f>
        <v>500</v>
      </c>
      <c r="F10" s="84">
        <f t="shared" ref="F10" si="1">C10</f>
        <v>500</v>
      </c>
      <c r="G10" s="85">
        <f>(E10/1000)*(F10/1000)</f>
        <v>0.25</v>
      </c>
      <c r="H10" s="65" t="s">
        <v>130</v>
      </c>
      <c r="I10" s="86" t="str">
        <f>H10&amp;" - "&amp;J10&amp;" - "&amp;E10&amp;"x"&amp;C10</f>
        <v>Flat Rooflight - Glass - PVC curb 20/00 EP + Skylux iWindow2 - 500x500</v>
      </c>
      <c r="J10" s="65" t="s">
        <v>127</v>
      </c>
      <c r="K10" s="64" t="s">
        <v>69</v>
      </c>
      <c r="L10" s="65" t="s">
        <v>120</v>
      </c>
      <c r="M10" s="65" t="s">
        <v>131</v>
      </c>
      <c r="N10" s="65" t="s">
        <v>132</v>
      </c>
      <c r="O10" s="65">
        <v>2</v>
      </c>
      <c r="P10" s="87">
        <v>0.89</v>
      </c>
      <c r="Q10" s="65">
        <v>66.900000000000006</v>
      </c>
      <c r="R10" s="65">
        <v>0.42</v>
      </c>
      <c r="S10" s="65">
        <v>39</v>
      </c>
      <c r="T10" s="64" t="s">
        <v>76</v>
      </c>
      <c r="U10" s="64" t="s">
        <v>76</v>
      </c>
      <c r="V10" s="89" t="s">
        <v>76</v>
      </c>
      <c r="W10" s="88" t="s">
        <v>79</v>
      </c>
    </row>
    <row r="11" spans="1:24" x14ac:dyDescent="0.25">
      <c r="A11" t="s">
        <v>127</v>
      </c>
      <c r="B11" s="6">
        <v>600</v>
      </c>
      <c r="C11" s="6">
        <v>600</v>
      </c>
      <c r="D11" s="1">
        <f t="shared" ref="D11:D23" si="2">200+60</f>
        <v>260</v>
      </c>
      <c r="E11" s="15">
        <f t="shared" ref="E11:F22" si="3">B11</f>
        <v>600</v>
      </c>
      <c r="F11" s="15">
        <f t="shared" si="3"/>
        <v>600</v>
      </c>
      <c r="G11" s="19">
        <f>(E11/1000)*(F11/1000)</f>
        <v>0.36</v>
      </c>
      <c r="H11" s="1" t="s">
        <v>130</v>
      </c>
      <c r="I11" s="14" t="str">
        <f>H11&amp;" - "&amp;J11&amp;" - "&amp;E11&amp;"x"&amp;C11</f>
        <v>Flat Rooflight - Glass - PVC curb 20/00 EP + Skylux iWindow2 - 600x600</v>
      </c>
      <c r="J11" s="1" t="s">
        <v>127</v>
      </c>
      <c r="K11" s="10" t="s">
        <v>69</v>
      </c>
      <c r="L11" s="1" t="s">
        <v>120</v>
      </c>
      <c r="M11" s="1" t="s">
        <v>131</v>
      </c>
      <c r="N11" s="1" t="s">
        <v>132</v>
      </c>
      <c r="O11" s="1">
        <v>2</v>
      </c>
      <c r="P11" s="37">
        <v>0.9</v>
      </c>
      <c r="Q11" s="1">
        <v>66.900000000000006</v>
      </c>
      <c r="R11" s="1">
        <v>0.42</v>
      </c>
      <c r="S11" s="1">
        <v>39</v>
      </c>
      <c r="T11" s="64" t="s">
        <v>76</v>
      </c>
      <c r="U11" s="64" t="s">
        <v>76</v>
      </c>
      <c r="V11" s="42" t="s">
        <v>76</v>
      </c>
      <c r="W11" s="23" t="s">
        <v>79</v>
      </c>
    </row>
    <row r="12" spans="1:24" x14ac:dyDescent="0.25">
      <c r="A12" t="s">
        <v>127</v>
      </c>
      <c r="B12" s="6">
        <v>700</v>
      </c>
      <c r="C12" s="6">
        <v>700</v>
      </c>
      <c r="D12" s="1">
        <f t="shared" si="2"/>
        <v>260</v>
      </c>
      <c r="E12" s="15">
        <f t="shared" ref="E12" si="4">B12</f>
        <v>700</v>
      </c>
      <c r="F12" s="15">
        <f t="shared" ref="F12" si="5">C12</f>
        <v>700</v>
      </c>
      <c r="G12" s="19">
        <f>(E12/1000)*(F12/1000)</f>
        <v>0.48999999999999994</v>
      </c>
      <c r="H12" s="1" t="s">
        <v>130</v>
      </c>
      <c r="I12" s="14" t="str">
        <f>H12&amp;" - "&amp;J12&amp;" - "&amp;E12&amp;"x"&amp;C12</f>
        <v>Flat Rooflight - Glass - PVC curb 20/00 EP + Skylux iWindow2 - 700x700</v>
      </c>
      <c r="J12" s="1" t="s">
        <v>127</v>
      </c>
      <c r="K12" s="10" t="s">
        <v>69</v>
      </c>
      <c r="L12" s="1" t="s">
        <v>120</v>
      </c>
      <c r="M12" s="1" t="s">
        <v>131</v>
      </c>
      <c r="N12" s="1" t="s">
        <v>132</v>
      </c>
      <c r="O12" s="1">
        <v>2</v>
      </c>
      <c r="P12" s="37">
        <v>0.91</v>
      </c>
      <c r="Q12" s="1">
        <v>66.900000000000006</v>
      </c>
      <c r="R12" s="1">
        <v>0.42</v>
      </c>
      <c r="S12" s="1">
        <v>39</v>
      </c>
      <c r="T12" s="64" t="s">
        <v>76</v>
      </c>
      <c r="U12" s="64" t="s">
        <v>76</v>
      </c>
      <c r="V12" s="42" t="s">
        <v>76</v>
      </c>
      <c r="W12" s="23" t="s">
        <v>79</v>
      </c>
    </row>
    <row r="13" spans="1:24" x14ac:dyDescent="0.25">
      <c r="A13" t="s">
        <v>127</v>
      </c>
      <c r="B13" s="1">
        <v>800</v>
      </c>
      <c r="C13" s="1">
        <v>800</v>
      </c>
      <c r="D13" s="1">
        <f t="shared" si="2"/>
        <v>260</v>
      </c>
      <c r="E13" s="15">
        <f t="shared" si="3"/>
        <v>800</v>
      </c>
      <c r="F13" s="15">
        <f t="shared" si="3"/>
        <v>800</v>
      </c>
      <c r="G13" s="19">
        <f t="shared" ref="G13:G22" si="6">(E13/1000)*(F13/1000)</f>
        <v>0.64000000000000012</v>
      </c>
      <c r="H13" s="1" t="s">
        <v>130</v>
      </c>
      <c r="I13" s="14" t="str">
        <f t="shared" ref="I13:I22" si="7">H13&amp;" - "&amp;J13&amp;" - "&amp;E13&amp;"x"&amp;C13</f>
        <v>Flat Rooflight - Glass - PVC curb 20/00 EP + Skylux iWindow2 - 800x800</v>
      </c>
      <c r="J13" s="1" t="s">
        <v>127</v>
      </c>
      <c r="K13" s="10" t="s">
        <v>69</v>
      </c>
      <c r="L13" s="1" t="s">
        <v>120</v>
      </c>
      <c r="M13" s="1" t="s">
        <v>131</v>
      </c>
      <c r="N13" s="1" t="s">
        <v>132</v>
      </c>
      <c r="O13" s="1">
        <v>2</v>
      </c>
      <c r="P13" s="37">
        <v>0.91</v>
      </c>
      <c r="Q13" s="1">
        <v>66.900000000000006</v>
      </c>
      <c r="R13" s="1">
        <v>0.42</v>
      </c>
      <c r="S13" s="1">
        <v>39</v>
      </c>
      <c r="T13" s="64" t="s">
        <v>76</v>
      </c>
      <c r="U13" s="64" t="s">
        <v>76</v>
      </c>
      <c r="V13" s="42" t="s">
        <v>76</v>
      </c>
      <c r="W13" s="23" t="s">
        <v>79</v>
      </c>
    </row>
    <row r="14" spans="1:24" x14ac:dyDescent="0.25">
      <c r="A14" t="s">
        <v>127</v>
      </c>
      <c r="B14" s="1">
        <v>900</v>
      </c>
      <c r="C14" s="1">
        <v>900</v>
      </c>
      <c r="D14" s="1">
        <f t="shared" si="2"/>
        <v>260</v>
      </c>
      <c r="E14" s="15">
        <f t="shared" si="3"/>
        <v>900</v>
      </c>
      <c r="F14" s="15">
        <f t="shared" si="3"/>
        <v>900</v>
      </c>
      <c r="G14" s="19">
        <f t="shared" si="6"/>
        <v>0.81</v>
      </c>
      <c r="H14" s="1" t="s">
        <v>130</v>
      </c>
      <c r="I14" s="14" t="str">
        <f t="shared" si="7"/>
        <v>Flat Rooflight - Glass - PVC curb 20/00 EP + Skylux iWindow2 - 900x900</v>
      </c>
      <c r="J14" s="1" t="s">
        <v>127</v>
      </c>
      <c r="K14" s="10" t="s">
        <v>69</v>
      </c>
      <c r="L14" s="1" t="s">
        <v>120</v>
      </c>
      <c r="M14" s="1" t="s">
        <v>131</v>
      </c>
      <c r="N14" s="1" t="s">
        <v>132</v>
      </c>
      <c r="O14" s="1">
        <v>2</v>
      </c>
      <c r="P14" s="37">
        <v>0.92</v>
      </c>
      <c r="Q14" s="1">
        <v>66.900000000000006</v>
      </c>
      <c r="R14" s="1">
        <v>0.42</v>
      </c>
      <c r="S14" s="1">
        <v>39</v>
      </c>
      <c r="T14" s="64" t="s">
        <v>76</v>
      </c>
      <c r="U14" s="64" t="s">
        <v>76</v>
      </c>
      <c r="V14" s="42" t="s">
        <v>76</v>
      </c>
      <c r="W14" s="23" t="s">
        <v>79</v>
      </c>
    </row>
    <row r="15" spans="1:24" s="31" customFormat="1" x14ac:dyDescent="0.25">
      <c r="A15" s="31" t="s">
        <v>127</v>
      </c>
      <c r="B15" s="32">
        <v>1000</v>
      </c>
      <c r="C15" s="32">
        <v>1000</v>
      </c>
      <c r="D15" s="32">
        <f t="shared" si="2"/>
        <v>260</v>
      </c>
      <c r="E15" s="33">
        <f t="shared" si="3"/>
        <v>1000</v>
      </c>
      <c r="F15" s="33">
        <f t="shared" si="3"/>
        <v>1000</v>
      </c>
      <c r="G15" s="38">
        <f t="shared" si="6"/>
        <v>1</v>
      </c>
      <c r="H15" s="32" t="s">
        <v>130</v>
      </c>
      <c r="I15" s="34" t="str">
        <f t="shared" si="7"/>
        <v>Flat Rooflight - Glass - PVC curb 20/00 EP + Skylux iWindow2 - 1000x1000</v>
      </c>
      <c r="J15" s="32" t="s">
        <v>127</v>
      </c>
      <c r="K15" s="32" t="s">
        <v>69</v>
      </c>
      <c r="L15" s="32" t="s">
        <v>120</v>
      </c>
      <c r="M15" s="32" t="s">
        <v>131</v>
      </c>
      <c r="N15" s="32" t="s">
        <v>132</v>
      </c>
      <c r="O15" s="32">
        <v>2</v>
      </c>
      <c r="P15" s="40">
        <v>0.92</v>
      </c>
      <c r="Q15" s="32">
        <v>66.900000000000006</v>
      </c>
      <c r="R15" s="32">
        <v>0.42</v>
      </c>
      <c r="S15" s="32">
        <v>39</v>
      </c>
      <c r="T15" s="68" t="s">
        <v>76</v>
      </c>
      <c r="U15" s="68" t="s">
        <v>76</v>
      </c>
      <c r="V15" s="43" t="s">
        <v>76</v>
      </c>
      <c r="W15" s="35" t="s">
        <v>79</v>
      </c>
      <c r="X15" s="31" t="s">
        <v>88</v>
      </c>
    </row>
    <row r="16" spans="1:24" x14ac:dyDescent="0.25">
      <c r="A16" t="s">
        <v>127</v>
      </c>
      <c r="B16" s="1">
        <v>1200</v>
      </c>
      <c r="C16" s="1">
        <v>1200</v>
      </c>
      <c r="D16" s="1">
        <f t="shared" si="2"/>
        <v>260</v>
      </c>
      <c r="E16" s="15">
        <f t="shared" si="3"/>
        <v>1200</v>
      </c>
      <c r="F16" s="15">
        <f t="shared" si="3"/>
        <v>1200</v>
      </c>
      <c r="G16" s="19">
        <f t="shared" si="6"/>
        <v>1.44</v>
      </c>
      <c r="H16" s="1" t="s">
        <v>130</v>
      </c>
      <c r="I16" s="14" t="str">
        <f t="shared" si="7"/>
        <v>Flat Rooflight - Glass - PVC curb 20/00 EP + Skylux iWindow2 - 1200x1200</v>
      </c>
      <c r="J16" s="1" t="s">
        <v>127</v>
      </c>
      <c r="K16" s="10" t="s">
        <v>69</v>
      </c>
      <c r="L16" s="1" t="s">
        <v>120</v>
      </c>
      <c r="M16" s="1" t="s">
        <v>131</v>
      </c>
      <c r="N16" s="1" t="s">
        <v>132</v>
      </c>
      <c r="O16" s="1">
        <v>2</v>
      </c>
      <c r="P16" s="37">
        <v>0.93</v>
      </c>
      <c r="Q16" s="1">
        <v>66.900000000000006</v>
      </c>
      <c r="R16" s="1">
        <v>0.42</v>
      </c>
      <c r="S16" s="1">
        <v>39</v>
      </c>
      <c r="T16" s="64" t="s">
        <v>76</v>
      </c>
      <c r="U16" s="64" t="s">
        <v>76</v>
      </c>
      <c r="V16" s="42" t="s">
        <v>76</v>
      </c>
      <c r="W16" s="23" t="s">
        <v>79</v>
      </c>
    </row>
    <row r="17" spans="1:24" s="82" customFormat="1" x14ac:dyDescent="0.25">
      <c r="A17" s="82" t="s">
        <v>127</v>
      </c>
      <c r="B17" s="65">
        <v>1300</v>
      </c>
      <c r="C17" s="65">
        <v>1300</v>
      </c>
      <c r="D17" s="65">
        <f t="shared" si="2"/>
        <v>260</v>
      </c>
      <c r="E17" s="84">
        <f t="shared" si="3"/>
        <v>1300</v>
      </c>
      <c r="F17" s="84">
        <f t="shared" si="3"/>
        <v>1300</v>
      </c>
      <c r="G17" s="85">
        <f t="shared" si="6"/>
        <v>1.6900000000000002</v>
      </c>
      <c r="H17" s="65" t="s">
        <v>130</v>
      </c>
      <c r="I17" s="86" t="str">
        <f t="shared" si="7"/>
        <v>Flat Rooflight - Glass - PVC curb 20/00 EP + Skylux iWindow2 - 1300x1300</v>
      </c>
      <c r="J17" s="65" t="s">
        <v>127</v>
      </c>
      <c r="K17" s="64" t="s">
        <v>69</v>
      </c>
      <c r="L17" s="65" t="s">
        <v>120</v>
      </c>
      <c r="M17" s="65" t="s">
        <v>131</v>
      </c>
      <c r="N17" s="65" t="s">
        <v>132</v>
      </c>
      <c r="O17" s="65">
        <v>2</v>
      </c>
      <c r="P17" s="87">
        <v>0.94</v>
      </c>
      <c r="Q17" s="65">
        <v>66.900000000000006</v>
      </c>
      <c r="R17" s="65">
        <v>0.42</v>
      </c>
      <c r="S17" s="65">
        <v>39</v>
      </c>
      <c r="T17" s="64" t="s">
        <v>76</v>
      </c>
      <c r="U17" s="64" t="s">
        <v>76</v>
      </c>
      <c r="V17" s="89" t="s">
        <v>76</v>
      </c>
      <c r="W17" s="88" t="s">
        <v>79</v>
      </c>
    </row>
    <row r="18" spans="1:24" s="82" customFormat="1" x14ac:dyDescent="0.25">
      <c r="A18" s="82" t="s">
        <v>127</v>
      </c>
      <c r="B18" s="65">
        <v>1400</v>
      </c>
      <c r="C18" s="65">
        <v>1400</v>
      </c>
      <c r="D18" s="65">
        <f t="shared" si="2"/>
        <v>260</v>
      </c>
      <c r="E18" s="84">
        <f t="shared" si="3"/>
        <v>1400</v>
      </c>
      <c r="F18" s="84">
        <f t="shared" si="3"/>
        <v>1400</v>
      </c>
      <c r="G18" s="85">
        <f t="shared" si="6"/>
        <v>1.9599999999999997</v>
      </c>
      <c r="H18" s="65" t="s">
        <v>130</v>
      </c>
      <c r="I18" s="86" t="str">
        <f t="shared" si="7"/>
        <v>Flat Rooflight - Glass - PVC curb 20/00 EP + Skylux iWindow2 - 1400x1400</v>
      </c>
      <c r="J18" s="65" t="s">
        <v>127</v>
      </c>
      <c r="K18" s="64" t="s">
        <v>69</v>
      </c>
      <c r="L18" s="65" t="s">
        <v>120</v>
      </c>
      <c r="M18" s="65" t="s">
        <v>131</v>
      </c>
      <c r="N18" s="65" t="s">
        <v>132</v>
      </c>
      <c r="O18" s="65">
        <v>2</v>
      </c>
      <c r="P18" s="87">
        <v>0.94</v>
      </c>
      <c r="Q18" s="65">
        <v>66.900000000000006</v>
      </c>
      <c r="R18" s="65">
        <v>0.42</v>
      </c>
      <c r="S18" s="65">
        <v>39</v>
      </c>
      <c r="T18" s="64" t="s">
        <v>76</v>
      </c>
      <c r="U18" s="64" t="s">
        <v>76</v>
      </c>
      <c r="V18" s="89" t="s">
        <v>76</v>
      </c>
      <c r="W18" s="88" t="s">
        <v>79</v>
      </c>
    </row>
    <row r="19" spans="1:24" s="82" customFormat="1" x14ac:dyDescent="0.25">
      <c r="A19" s="82" t="s">
        <v>127</v>
      </c>
      <c r="B19" s="65">
        <v>400</v>
      </c>
      <c r="C19" s="65">
        <v>700</v>
      </c>
      <c r="D19" s="65">
        <f t="shared" si="2"/>
        <v>260</v>
      </c>
      <c r="E19" s="86">
        <f t="shared" si="3"/>
        <v>400</v>
      </c>
      <c r="F19" s="86">
        <f t="shared" si="3"/>
        <v>700</v>
      </c>
      <c r="G19" s="86">
        <f t="shared" si="6"/>
        <v>0.27999999999999997</v>
      </c>
      <c r="H19" s="65" t="s">
        <v>130</v>
      </c>
      <c r="I19" s="86" t="str">
        <f t="shared" si="7"/>
        <v>Flat Rooflight - Glass - PVC curb 20/00 EP + Skylux iWindow2 - 400x700</v>
      </c>
      <c r="J19" s="65" t="s">
        <v>127</v>
      </c>
      <c r="K19" s="64" t="s">
        <v>69</v>
      </c>
      <c r="L19" s="65" t="s">
        <v>120</v>
      </c>
      <c r="M19" s="65" t="s">
        <v>131</v>
      </c>
      <c r="N19" s="65" t="s">
        <v>132</v>
      </c>
      <c r="O19" s="65">
        <v>2</v>
      </c>
      <c r="P19" s="87">
        <v>0.89</v>
      </c>
      <c r="Q19" s="65">
        <v>66.900000000000006</v>
      </c>
      <c r="R19" s="65">
        <v>0.42</v>
      </c>
      <c r="S19" s="65">
        <v>39</v>
      </c>
      <c r="T19" s="64" t="s">
        <v>76</v>
      </c>
      <c r="U19" s="64" t="s">
        <v>76</v>
      </c>
      <c r="V19" s="89" t="s">
        <v>76</v>
      </c>
      <c r="W19" s="88" t="s">
        <v>79</v>
      </c>
    </row>
    <row r="20" spans="1:24" s="82" customFormat="1" x14ac:dyDescent="0.25">
      <c r="A20" s="82" t="s">
        <v>127</v>
      </c>
      <c r="B20" s="65">
        <v>600</v>
      </c>
      <c r="C20" s="65">
        <v>900</v>
      </c>
      <c r="D20" s="65">
        <f t="shared" si="2"/>
        <v>260</v>
      </c>
      <c r="E20" s="84">
        <f t="shared" si="3"/>
        <v>600</v>
      </c>
      <c r="F20" s="84">
        <f t="shared" si="3"/>
        <v>900</v>
      </c>
      <c r="G20" s="85">
        <f t="shared" si="6"/>
        <v>0.54</v>
      </c>
      <c r="H20" s="65" t="s">
        <v>130</v>
      </c>
      <c r="I20" s="86" t="str">
        <f t="shared" si="7"/>
        <v>Flat Rooflight - Glass - PVC curb 20/00 EP + Skylux iWindow2 - 600x900</v>
      </c>
      <c r="J20" s="65" t="s">
        <v>127</v>
      </c>
      <c r="K20" s="64" t="s">
        <v>69</v>
      </c>
      <c r="L20" s="65" t="s">
        <v>120</v>
      </c>
      <c r="M20" s="65" t="s">
        <v>131</v>
      </c>
      <c r="N20" s="65" t="s">
        <v>132</v>
      </c>
      <c r="O20" s="65">
        <v>2</v>
      </c>
      <c r="P20" s="87">
        <v>0.91</v>
      </c>
      <c r="Q20" s="65">
        <v>66.900000000000006</v>
      </c>
      <c r="R20" s="65">
        <v>0.42</v>
      </c>
      <c r="S20" s="65">
        <v>39</v>
      </c>
      <c r="T20" s="64" t="s">
        <v>76</v>
      </c>
      <c r="U20" s="64" t="s">
        <v>76</v>
      </c>
      <c r="V20" s="89" t="s">
        <v>76</v>
      </c>
      <c r="W20" s="88" t="s">
        <v>79</v>
      </c>
    </row>
    <row r="21" spans="1:24" s="82" customFormat="1" x14ac:dyDescent="0.25">
      <c r="A21" s="82" t="s">
        <v>127</v>
      </c>
      <c r="B21" s="65">
        <v>800</v>
      </c>
      <c r="C21" s="65">
        <v>1300</v>
      </c>
      <c r="D21" s="65">
        <f t="shared" si="2"/>
        <v>260</v>
      </c>
      <c r="E21" s="84">
        <f t="shared" si="3"/>
        <v>800</v>
      </c>
      <c r="F21" s="84">
        <f t="shared" si="3"/>
        <v>1300</v>
      </c>
      <c r="G21" s="85">
        <f t="shared" si="6"/>
        <v>1.04</v>
      </c>
      <c r="H21" s="65" t="s">
        <v>130</v>
      </c>
      <c r="I21" s="86" t="str">
        <f t="shared" si="7"/>
        <v>Flat Rooflight - Glass - PVC curb 20/00 EP + Skylux iWindow2 - 800x1300</v>
      </c>
      <c r="J21" s="65" t="s">
        <v>127</v>
      </c>
      <c r="K21" s="64" t="s">
        <v>69</v>
      </c>
      <c r="L21" s="65" t="s">
        <v>120</v>
      </c>
      <c r="M21" s="65" t="s">
        <v>131</v>
      </c>
      <c r="N21" s="65" t="s">
        <v>132</v>
      </c>
      <c r="O21" s="65">
        <v>2</v>
      </c>
      <c r="P21" s="87">
        <v>0.92</v>
      </c>
      <c r="Q21" s="65">
        <v>66.900000000000006</v>
      </c>
      <c r="R21" s="65">
        <v>0.42</v>
      </c>
      <c r="S21" s="65">
        <v>39</v>
      </c>
      <c r="T21" s="64" t="s">
        <v>76</v>
      </c>
      <c r="U21" s="64" t="s">
        <v>76</v>
      </c>
      <c r="V21" s="89" t="s">
        <v>76</v>
      </c>
      <c r="W21" s="88" t="s">
        <v>79</v>
      </c>
    </row>
    <row r="22" spans="1:24" s="82" customFormat="1" x14ac:dyDescent="0.25">
      <c r="A22" s="82" t="s">
        <v>127</v>
      </c>
      <c r="B22" s="65">
        <v>800</v>
      </c>
      <c r="C22" s="65">
        <v>1800</v>
      </c>
      <c r="D22" s="65">
        <f t="shared" si="2"/>
        <v>260</v>
      </c>
      <c r="E22" s="84">
        <f t="shared" si="3"/>
        <v>800</v>
      </c>
      <c r="F22" s="84">
        <f t="shared" si="3"/>
        <v>1800</v>
      </c>
      <c r="G22" s="85">
        <f t="shared" si="6"/>
        <v>1.4400000000000002</v>
      </c>
      <c r="H22" s="65" t="s">
        <v>130</v>
      </c>
      <c r="I22" s="86" t="str">
        <f t="shared" si="7"/>
        <v>Flat Rooflight - Glass - PVC curb 20/00 EP + Skylux iWindow2 - 800x1800</v>
      </c>
      <c r="J22" s="65" t="s">
        <v>127</v>
      </c>
      <c r="K22" s="64" t="s">
        <v>69</v>
      </c>
      <c r="L22" s="65" t="s">
        <v>120</v>
      </c>
      <c r="M22" s="65" t="s">
        <v>131</v>
      </c>
      <c r="N22" s="65" t="s">
        <v>132</v>
      </c>
      <c r="O22" s="65">
        <v>2</v>
      </c>
      <c r="P22" s="87">
        <v>0.93</v>
      </c>
      <c r="Q22" s="65">
        <v>66.900000000000006</v>
      </c>
      <c r="R22" s="65">
        <v>0.42</v>
      </c>
      <c r="S22" s="65">
        <v>39</v>
      </c>
      <c r="T22" s="64" t="s">
        <v>76</v>
      </c>
      <c r="U22" s="64" t="s">
        <v>76</v>
      </c>
      <c r="V22" s="89" t="s">
        <v>76</v>
      </c>
      <c r="W22" s="88" t="s">
        <v>79</v>
      </c>
    </row>
    <row r="23" spans="1:24" x14ac:dyDescent="0.25">
      <c r="A23" t="s">
        <v>127</v>
      </c>
      <c r="B23" s="1">
        <v>1000</v>
      </c>
      <c r="C23" s="1">
        <v>1500</v>
      </c>
      <c r="D23" s="1">
        <f t="shared" si="2"/>
        <v>260</v>
      </c>
      <c r="E23" s="15">
        <f>B23</f>
        <v>1000</v>
      </c>
      <c r="F23" s="15">
        <f>C23</f>
        <v>1500</v>
      </c>
      <c r="G23" s="19">
        <f>(E23/1000)*(F23/1000)</f>
        <v>1.5</v>
      </c>
      <c r="H23" s="1" t="s">
        <v>130</v>
      </c>
      <c r="I23" s="14" t="str">
        <f>H23&amp;" - "&amp;J23&amp;" - "&amp;E23&amp;"x"&amp;C23</f>
        <v>Flat Rooflight - Glass - PVC curb 20/00 EP + Skylux iWindow2 - 1000x1500</v>
      </c>
      <c r="J23" s="1" t="s">
        <v>127</v>
      </c>
      <c r="K23" s="10" t="s">
        <v>69</v>
      </c>
      <c r="L23" s="1" t="s">
        <v>120</v>
      </c>
      <c r="M23" s="1" t="s">
        <v>131</v>
      </c>
      <c r="N23" s="1" t="s">
        <v>132</v>
      </c>
      <c r="O23" s="1">
        <v>2</v>
      </c>
      <c r="P23" s="37">
        <v>0.93</v>
      </c>
      <c r="Q23" s="1">
        <v>66.900000000000006</v>
      </c>
      <c r="R23" s="1">
        <v>0.42</v>
      </c>
      <c r="S23" s="1">
        <v>39</v>
      </c>
      <c r="T23" s="64" t="s">
        <v>76</v>
      </c>
      <c r="U23" s="64" t="s">
        <v>76</v>
      </c>
      <c r="V23" s="42" t="s">
        <v>76</v>
      </c>
      <c r="W23" s="23" t="s">
        <v>79</v>
      </c>
    </row>
    <row r="24" spans="1:24" x14ac:dyDescent="0.25">
      <c r="E24" s="15"/>
      <c r="F24" s="15"/>
      <c r="G24" s="19"/>
      <c r="K24" s="6"/>
      <c r="L24" s="6"/>
      <c r="M24" s="6"/>
      <c r="T24" s="64"/>
      <c r="U24" s="64"/>
      <c r="V24" s="42"/>
      <c r="W24" s="23"/>
    </row>
    <row r="25" spans="1:24" s="7" customFormat="1" x14ac:dyDescent="0.25">
      <c r="B25" s="4"/>
      <c r="C25" s="4"/>
      <c r="D25" s="4"/>
      <c r="E25" s="18"/>
      <c r="F25" s="18"/>
      <c r="G25" s="18"/>
      <c r="H25" s="4"/>
      <c r="I25" s="18"/>
      <c r="J25" s="4"/>
      <c r="K25" s="4"/>
      <c r="L25" s="4"/>
      <c r="M25" s="4"/>
      <c r="N25" s="4"/>
      <c r="O25" s="4"/>
      <c r="P25" s="72"/>
      <c r="Q25" s="4"/>
      <c r="R25" s="4"/>
      <c r="S25" s="4"/>
      <c r="T25" s="69"/>
      <c r="U25" s="69"/>
      <c r="V25" s="44"/>
      <c r="W25" s="4"/>
    </row>
    <row r="26" spans="1:24" x14ac:dyDescent="0.25">
      <c r="A26" t="s">
        <v>128</v>
      </c>
      <c r="B26" s="6">
        <v>600</v>
      </c>
      <c r="C26" s="6">
        <v>600</v>
      </c>
      <c r="D26" s="1">
        <f>200+83</f>
        <v>283</v>
      </c>
      <c r="E26" s="15">
        <f t="shared" ref="E26:F31" si="8">B26</f>
        <v>600</v>
      </c>
      <c r="F26" s="15">
        <f t="shared" si="8"/>
        <v>600</v>
      </c>
      <c r="G26" s="19">
        <f>(E26/1000)*(F26/1000)</f>
        <v>0.36</v>
      </c>
      <c r="H26" s="1" t="s">
        <v>130</v>
      </c>
      <c r="I26" s="14" t="str">
        <f>H26&amp;" - "&amp;J26&amp;" - "&amp;E26&amp;"x"&amp;C26</f>
        <v>Flat Rooflight - Glass - PVC curb 20/00 EP + Skylux iWindow3 - 600x600</v>
      </c>
      <c r="J26" s="1" t="s">
        <v>128</v>
      </c>
      <c r="K26" s="10" t="s">
        <v>69</v>
      </c>
      <c r="L26" s="1" t="s">
        <v>120</v>
      </c>
      <c r="M26" s="1" t="s">
        <v>133</v>
      </c>
      <c r="N26" s="1" t="s">
        <v>132</v>
      </c>
      <c r="O26" s="1">
        <v>3</v>
      </c>
      <c r="P26" s="37">
        <v>0.69</v>
      </c>
      <c r="Q26" s="1">
        <v>68.3</v>
      </c>
      <c r="R26" s="37">
        <v>0.49</v>
      </c>
      <c r="S26" s="1">
        <v>41</v>
      </c>
      <c r="T26" s="64" t="s">
        <v>76</v>
      </c>
      <c r="U26" s="64" t="s">
        <v>76</v>
      </c>
      <c r="V26" s="42" t="s">
        <v>76</v>
      </c>
      <c r="W26" s="23" t="s">
        <v>79</v>
      </c>
    </row>
    <row r="27" spans="1:24" x14ac:dyDescent="0.25">
      <c r="A27" t="s">
        <v>128</v>
      </c>
      <c r="B27" s="1">
        <v>800</v>
      </c>
      <c r="C27" s="1">
        <v>800</v>
      </c>
      <c r="D27" s="1">
        <f t="shared" ref="D27:D31" si="9">200+83</f>
        <v>283</v>
      </c>
      <c r="E27" s="15">
        <f t="shared" si="8"/>
        <v>800</v>
      </c>
      <c r="F27" s="15">
        <f t="shared" si="8"/>
        <v>800</v>
      </c>
      <c r="G27" s="19">
        <f t="shared" ref="G27:G31" si="10">(E27/1000)*(F27/1000)</f>
        <v>0.64000000000000012</v>
      </c>
      <c r="H27" s="1" t="s">
        <v>130</v>
      </c>
      <c r="I27" s="14" t="str">
        <f t="shared" ref="I27:I31" si="11">H27&amp;" - "&amp;J27&amp;" - "&amp;E27&amp;"x"&amp;C27</f>
        <v>Flat Rooflight - Glass - PVC curb 20/00 EP + Skylux iWindow3 - 800x800</v>
      </c>
      <c r="J27" s="1" t="s">
        <v>128</v>
      </c>
      <c r="K27" s="10" t="s">
        <v>69</v>
      </c>
      <c r="L27" s="1" t="s">
        <v>120</v>
      </c>
      <c r="M27" s="1" t="s">
        <v>133</v>
      </c>
      <c r="N27" s="1" t="s">
        <v>132</v>
      </c>
      <c r="O27" s="1">
        <v>3</v>
      </c>
      <c r="P27" s="37">
        <v>0.66</v>
      </c>
      <c r="Q27" s="1">
        <v>68.3</v>
      </c>
      <c r="R27" s="37">
        <v>0.49</v>
      </c>
      <c r="S27" s="1">
        <v>41</v>
      </c>
      <c r="T27" s="64" t="s">
        <v>76</v>
      </c>
      <c r="U27" s="64" t="s">
        <v>76</v>
      </c>
      <c r="V27" s="42" t="s">
        <v>76</v>
      </c>
      <c r="W27" s="23" t="s">
        <v>79</v>
      </c>
    </row>
    <row r="28" spans="1:24" x14ac:dyDescent="0.25">
      <c r="A28" t="s">
        <v>128</v>
      </c>
      <c r="B28" s="1">
        <v>900</v>
      </c>
      <c r="C28" s="1">
        <v>900</v>
      </c>
      <c r="D28" s="1">
        <f t="shared" si="9"/>
        <v>283</v>
      </c>
      <c r="E28" s="15">
        <f t="shared" si="8"/>
        <v>900</v>
      </c>
      <c r="F28" s="15">
        <f t="shared" si="8"/>
        <v>900</v>
      </c>
      <c r="G28" s="19">
        <f t="shared" si="10"/>
        <v>0.81</v>
      </c>
      <c r="H28" s="1" t="s">
        <v>130</v>
      </c>
      <c r="I28" s="14" t="str">
        <f t="shared" si="11"/>
        <v>Flat Rooflight - Glass - PVC curb 20/00 EP + Skylux iWindow3 - 900x900</v>
      </c>
      <c r="J28" s="1" t="s">
        <v>128</v>
      </c>
      <c r="K28" s="10" t="s">
        <v>69</v>
      </c>
      <c r="L28" s="1" t="s">
        <v>120</v>
      </c>
      <c r="M28" s="1" t="s">
        <v>133</v>
      </c>
      <c r="N28" s="1" t="s">
        <v>132</v>
      </c>
      <c r="O28" s="1">
        <v>3</v>
      </c>
      <c r="P28" s="37">
        <v>0.65</v>
      </c>
      <c r="Q28" s="1">
        <v>68.3</v>
      </c>
      <c r="R28" s="37">
        <v>0.49</v>
      </c>
      <c r="S28" s="1">
        <v>41</v>
      </c>
      <c r="T28" s="64" t="s">
        <v>76</v>
      </c>
      <c r="U28" s="64" t="s">
        <v>76</v>
      </c>
      <c r="V28" s="42" t="s">
        <v>76</v>
      </c>
      <c r="W28" s="23" t="s">
        <v>79</v>
      </c>
    </row>
    <row r="29" spans="1:24" s="31" customFormat="1" x14ac:dyDescent="0.25">
      <c r="A29" s="31" t="s">
        <v>128</v>
      </c>
      <c r="B29" s="32">
        <v>1000</v>
      </c>
      <c r="C29" s="32">
        <v>1000</v>
      </c>
      <c r="D29" s="32">
        <f t="shared" si="9"/>
        <v>283</v>
      </c>
      <c r="E29" s="33">
        <f t="shared" si="8"/>
        <v>1000</v>
      </c>
      <c r="F29" s="33">
        <f t="shared" si="8"/>
        <v>1000</v>
      </c>
      <c r="G29" s="38">
        <f t="shared" si="10"/>
        <v>1</v>
      </c>
      <c r="H29" s="32" t="s">
        <v>130</v>
      </c>
      <c r="I29" s="34" t="str">
        <f t="shared" si="11"/>
        <v>Flat Rooflight - Glass - PVC curb 20/00 EP + Skylux iWindow3 - 1000x1000</v>
      </c>
      <c r="J29" s="32" t="s">
        <v>128</v>
      </c>
      <c r="K29" s="32" t="s">
        <v>69</v>
      </c>
      <c r="L29" s="32" t="s">
        <v>120</v>
      </c>
      <c r="M29" s="32" t="s">
        <v>133</v>
      </c>
      <c r="N29" s="32" t="s">
        <v>132</v>
      </c>
      <c r="O29" s="32">
        <v>3</v>
      </c>
      <c r="P29" s="40">
        <v>0.64</v>
      </c>
      <c r="Q29" s="32">
        <v>68.3</v>
      </c>
      <c r="R29" s="40">
        <v>0.49</v>
      </c>
      <c r="S29" s="32">
        <v>41</v>
      </c>
      <c r="T29" s="68" t="s">
        <v>76</v>
      </c>
      <c r="U29" s="68" t="s">
        <v>76</v>
      </c>
      <c r="V29" s="43" t="s">
        <v>76</v>
      </c>
      <c r="W29" s="35" t="s">
        <v>79</v>
      </c>
      <c r="X29" s="31" t="s">
        <v>88</v>
      </c>
    </row>
    <row r="30" spans="1:24" x14ac:dyDescent="0.25">
      <c r="A30" t="s">
        <v>128</v>
      </c>
      <c r="B30" s="1">
        <v>1200</v>
      </c>
      <c r="C30" s="1">
        <v>1200</v>
      </c>
      <c r="D30" s="1">
        <f t="shared" si="9"/>
        <v>283</v>
      </c>
      <c r="E30" s="15">
        <f t="shared" si="8"/>
        <v>1200</v>
      </c>
      <c r="F30" s="15">
        <f t="shared" si="8"/>
        <v>1200</v>
      </c>
      <c r="G30" s="19">
        <f t="shared" si="10"/>
        <v>1.44</v>
      </c>
      <c r="H30" s="1" t="s">
        <v>130</v>
      </c>
      <c r="I30" s="14" t="str">
        <f t="shared" si="11"/>
        <v>Flat Rooflight - Glass - PVC curb 20/00 EP + Skylux iWindow3 - 1200x1200</v>
      </c>
      <c r="J30" s="1" t="s">
        <v>128</v>
      </c>
      <c r="K30" s="10" t="s">
        <v>69</v>
      </c>
      <c r="L30" s="1" t="s">
        <v>120</v>
      </c>
      <c r="M30" s="1" t="s">
        <v>133</v>
      </c>
      <c r="N30" s="1" t="s">
        <v>132</v>
      </c>
      <c r="O30" s="1">
        <v>3</v>
      </c>
      <c r="P30" s="37">
        <v>0.63</v>
      </c>
      <c r="Q30" s="1">
        <v>68.3</v>
      </c>
      <c r="R30" s="37">
        <v>0.49</v>
      </c>
      <c r="S30" s="1">
        <v>41</v>
      </c>
      <c r="T30" s="64" t="s">
        <v>76</v>
      </c>
      <c r="U30" s="64" t="s">
        <v>76</v>
      </c>
      <c r="V30" s="42" t="s">
        <v>76</v>
      </c>
      <c r="W30" s="23" t="s">
        <v>79</v>
      </c>
    </row>
    <row r="31" spans="1:24" x14ac:dyDescent="0.25">
      <c r="A31" t="s">
        <v>128</v>
      </c>
      <c r="B31" s="1">
        <v>1000</v>
      </c>
      <c r="C31" s="1">
        <v>1500</v>
      </c>
      <c r="D31" s="1">
        <f t="shared" si="9"/>
        <v>283</v>
      </c>
      <c r="E31" s="15">
        <f t="shared" si="8"/>
        <v>1000</v>
      </c>
      <c r="F31" s="15">
        <f t="shared" si="8"/>
        <v>1500</v>
      </c>
      <c r="G31" s="19">
        <f t="shared" si="10"/>
        <v>1.5</v>
      </c>
      <c r="H31" s="1" t="s">
        <v>130</v>
      </c>
      <c r="I31" s="14" t="str">
        <f t="shared" si="11"/>
        <v>Flat Rooflight - Glass - PVC curb 20/00 EP + Skylux iWindow3 - 1000x1500</v>
      </c>
      <c r="J31" s="1" t="s">
        <v>128</v>
      </c>
      <c r="K31" s="10" t="s">
        <v>69</v>
      </c>
      <c r="L31" s="1" t="s">
        <v>120</v>
      </c>
      <c r="M31" s="1" t="s">
        <v>133</v>
      </c>
      <c r="N31" s="1" t="s">
        <v>132</v>
      </c>
      <c r="O31" s="1">
        <v>3</v>
      </c>
      <c r="P31" s="37">
        <v>0.63</v>
      </c>
      <c r="Q31" s="1">
        <v>68.3</v>
      </c>
      <c r="R31" s="37">
        <v>0.49</v>
      </c>
      <c r="S31" s="1">
        <v>41</v>
      </c>
      <c r="T31" s="64" t="s">
        <v>76</v>
      </c>
      <c r="U31" s="64" t="s">
        <v>76</v>
      </c>
      <c r="V31" s="42" t="s">
        <v>76</v>
      </c>
      <c r="W31" s="23" t="s">
        <v>79</v>
      </c>
    </row>
    <row r="32" spans="1:24" x14ac:dyDescent="0.25">
      <c r="K32" s="6"/>
      <c r="L32" s="6"/>
      <c r="P32" s="75" t="s">
        <v>129</v>
      </c>
      <c r="Q32" s="2"/>
      <c r="R32" s="2"/>
      <c r="S32" s="2"/>
    </row>
    <row r="33" spans="11:19" x14ac:dyDescent="0.25">
      <c r="K33" s="6"/>
      <c r="L33" s="6"/>
      <c r="P33" s="70"/>
      <c r="Q33" s="24" t="s">
        <v>93</v>
      </c>
      <c r="R33" s="2"/>
      <c r="S33" s="2"/>
    </row>
    <row r="34" spans="11:19" x14ac:dyDescent="0.25">
      <c r="K34" s="6"/>
      <c r="L34" s="6"/>
      <c r="P34" s="70"/>
      <c r="Q34" s="2"/>
      <c r="R34" s="2"/>
      <c r="S34" s="24" t="s">
        <v>139</v>
      </c>
    </row>
    <row r="35" spans="11:19" x14ac:dyDescent="0.25">
      <c r="K35" s="6"/>
      <c r="L35" s="6"/>
    </row>
    <row r="36" spans="11:19" x14ac:dyDescent="0.25">
      <c r="K36" s="6"/>
      <c r="L36" s="6"/>
    </row>
    <row r="37" spans="11:19" x14ac:dyDescent="0.25">
      <c r="K37" s="6"/>
      <c r="L37" s="6"/>
    </row>
    <row r="38" spans="11:19" x14ac:dyDescent="0.25">
      <c r="K38" s="6"/>
      <c r="L38" s="6"/>
    </row>
    <row r="39" spans="11:19" x14ac:dyDescent="0.25">
      <c r="K39" s="6"/>
      <c r="L39" s="6"/>
    </row>
    <row r="40" spans="11:19" x14ac:dyDescent="0.25">
      <c r="K40" s="6"/>
      <c r="L40" s="6"/>
    </row>
    <row r="41" spans="11:19" x14ac:dyDescent="0.25">
      <c r="K41" s="6"/>
      <c r="L41" s="6"/>
    </row>
    <row r="42" spans="11:19" x14ac:dyDescent="0.25">
      <c r="K42" s="6"/>
      <c r="L42" s="6"/>
    </row>
    <row r="43" spans="11:19" x14ac:dyDescent="0.25">
      <c r="K43" s="6"/>
      <c r="L43" s="6"/>
    </row>
    <row r="44" spans="11:19" x14ac:dyDescent="0.25">
      <c r="K44" s="6"/>
      <c r="L44" s="6"/>
    </row>
    <row r="45" spans="11:19" x14ac:dyDescent="0.25">
      <c r="K45" s="6"/>
      <c r="L45" s="6"/>
    </row>
    <row r="46" spans="11:19" x14ac:dyDescent="0.25">
      <c r="K46" s="6"/>
      <c r="L46" s="6"/>
    </row>
  </sheetData>
  <hyperlinks>
    <hyperlink ref="W11" r:id="rId1" display="http://skylux.be"/>
    <hyperlink ref="W13" r:id="rId2" display="http://skylux.be"/>
    <hyperlink ref="W14" r:id="rId3" display="http://skylux.be"/>
    <hyperlink ref="W15" r:id="rId4" display="http://skylux.be"/>
    <hyperlink ref="W23" r:id="rId5" display="http://skylux.be"/>
    <hyperlink ref="W26" r:id="rId6" display="http://skylux.be"/>
    <hyperlink ref="W27" r:id="rId7" display="http://skylux.be"/>
    <hyperlink ref="W28" r:id="rId8" display="http://skylux.be"/>
    <hyperlink ref="W29" r:id="rId9" display="http://skylux.be"/>
    <hyperlink ref="W30" r:id="rId10" display="http://skylux.be"/>
    <hyperlink ref="W31" r:id="rId11" display="http://skylux.be"/>
    <hyperlink ref="W10" r:id="rId12" display="http://skylux.be"/>
    <hyperlink ref="W16" r:id="rId13" display="http://skylux.be"/>
    <hyperlink ref="W17" r:id="rId14" display="http://skylux.be"/>
    <hyperlink ref="W18" r:id="rId15" display="http://skylux.be"/>
    <hyperlink ref="W19" r:id="rId16" display="http://skylux.be"/>
    <hyperlink ref="W20" r:id="rId17" display="http://skylux.be"/>
    <hyperlink ref="W21" r:id="rId18" display="http://skylux.be"/>
    <hyperlink ref="W22" r:id="rId19" display="http://skylux.be"/>
    <hyperlink ref="W12" r:id="rId20" display="http://skylux.be"/>
  </hyperlinks>
  <pageMargins left="0.70866141732283472" right="0.70866141732283472" top="0.74803149606299213" bottom="0.74803149606299213" header="0.31496062992125984" footer="0.31496062992125984"/>
  <pageSetup paperSize="9" scale="35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46"/>
  <sheetViews>
    <sheetView workbookViewId="0">
      <selection activeCell="F2" sqref="F2"/>
    </sheetView>
  </sheetViews>
  <sheetFormatPr defaultRowHeight="15" x14ac:dyDescent="0.25"/>
  <cols>
    <col min="1" max="1" width="31" customWidth="1"/>
    <col min="2" max="3" width="4.85546875" style="1" bestFit="1" customWidth="1"/>
    <col min="4" max="4" width="4" style="1" bestFit="1" customWidth="1"/>
    <col min="5" max="6" width="4.85546875" style="14" bestFit="1" customWidth="1"/>
    <col min="7" max="7" width="5" style="14" bestFit="1" customWidth="1"/>
    <col min="8" max="8" width="26.7109375" style="1" customWidth="1"/>
    <col min="9" max="9" width="47.5703125" style="14" bestFit="1" customWidth="1"/>
    <col min="10" max="10" width="16.28515625" style="1" bestFit="1" customWidth="1"/>
    <col min="11" max="11" width="6.140625" style="10" bestFit="1" customWidth="1"/>
    <col min="12" max="12" width="34" style="1" bestFit="1" customWidth="1"/>
    <col min="13" max="13" width="35.5703125" style="1" bestFit="1" customWidth="1"/>
    <col min="14" max="14" width="3.7109375" style="1" bestFit="1" customWidth="1"/>
    <col min="15" max="15" width="13.7109375" style="37" customWidth="1"/>
    <col min="16" max="17" width="6.85546875" style="1" bestFit="1" customWidth="1"/>
    <col min="18" max="18" width="8.5703125" style="1" bestFit="1" customWidth="1"/>
    <col min="19" max="19" width="7.140625" style="65" bestFit="1" customWidth="1"/>
    <col min="20" max="20" width="7.140625" style="65" customWidth="1"/>
    <col min="21" max="21" width="9.42578125" style="1" bestFit="1" customWidth="1"/>
  </cols>
  <sheetData>
    <row r="1" spans="1:22" ht="26.25" x14ac:dyDescent="0.4">
      <c r="A1" s="61" t="s">
        <v>157</v>
      </c>
      <c r="B1" s="62"/>
      <c r="C1" s="62"/>
      <c r="D1" s="62"/>
      <c r="E1" s="63"/>
      <c r="F1" s="63"/>
      <c r="G1" s="62"/>
      <c r="H1" s="63"/>
      <c r="I1" s="63"/>
      <c r="J1" s="61"/>
      <c r="K1" s="63"/>
    </row>
    <row r="3" spans="1:22" x14ac:dyDescent="0.25">
      <c r="A3" s="12" t="s">
        <v>97</v>
      </c>
      <c r="E3" s="1"/>
      <c r="F3" s="1"/>
      <c r="G3" s="1"/>
      <c r="I3" s="1"/>
      <c r="K3" s="1"/>
    </row>
    <row r="4" spans="1:22" x14ac:dyDescent="0.25">
      <c r="A4" s="11" t="s">
        <v>70</v>
      </c>
      <c r="E4" s="1"/>
      <c r="F4" s="1"/>
      <c r="G4" s="1"/>
      <c r="I4" s="1"/>
      <c r="K4" s="1"/>
    </row>
    <row r="5" spans="1:22" x14ac:dyDescent="0.25">
      <c r="A5" s="13" t="s">
        <v>73</v>
      </c>
      <c r="E5" s="1"/>
      <c r="F5" s="1"/>
      <c r="G5" s="1"/>
      <c r="I5" s="1"/>
      <c r="K5" s="1"/>
    </row>
    <row r="6" spans="1:22" x14ac:dyDescent="0.25">
      <c r="A6" s="10" t="s">
        <v>77</v>
      </c>
      <c r="E6" s="1"/>
      <c r="F6" s="1"/>
      <c r="G6" s="1"/>
      <c r="H6" s="6"/>
      <c r="I6" s="6"/>
      <c r="K6" s="1"/>
      <c r="N6" s="2"/>
      <c r="O6" s="70" t="s">
        <v>126</v>
      </c>
      <c r="P6" s="2"/>
      <c r="Q6" s="2"/>
      <c r="R6" s="2"/>
    </row>
    <row r="7" spans="1:22" x14ac:dyDescent="0.25">
      <c r="A7" s="14" t="s">
        <v>75</v>
      </c>
      <c r="E7" s="1"/>
      <c r="F7" s="1"/>
      <c r="G7" s="1"/>
      <c r="H7" s="6"/>
      <c r="I7" s="1"/>
      <c r="K7" s="1"/>
    </row>
    <row r="8" spans="1:22" ht="14.25" customHeight="1" x14ac:dyDescent="0.25">
      <c r="A8" s="16" t="s">
        <v>98</v>
      </c>
      <c r="E8" s="1"/>
      <c r="F8" s="6"/>
      <c r="G8" s="6"/>
      <c r="H8" s="6"/>
      <c r="I8" s="1"/>
      <c r="K8" s="1"/>
      <c r="O8" s="37" t="s">
        <v>90</v>
      </c>
      <c r="P8" s="1" t="s">
        <v>91</v>
      </c>
      <c r="Q8" s="1" t="s">
        <v>91</v>
      </c>
      <c r="R8" s="1" t="s">
        <v>92</v>
      </c>
    </row>
    <row r="9" spans="1:22" s="29" customFormat="1" ht="195" customHeight="1" x14ac:dyDescent="0.25">
      <c r="A9" s="25" t="s">
        <v>7</v>
      </c>
      <c r="B9" s="26" t="s">
        <v>8</v>
      </c>
      <c r="C9" s="26" t="s">
        <v>9</v>
      </c>
      <c r="D9" s="26" t="s">
        <v>71</v>
      </c>
      <c r="E9" s="27" t="s">
        <v>99</v>
      </c>
      <c r="F9" s="27" t="s">
        <v>100</v>
      </c>
      <c r="G9" s="27" t="s">
        <v>101</v>
      </c>
      <c r="H9" s="26" t="s">
        <v>11</v>
      </c>
      <c r="I9" s="26" t="s">
        <v>12</v>
      </c>
      <c r="J9" s="26" t="s">
        <v>13</v>
      </c>
      <c r="K9" s="26" t="s">
        <v>15</v>
      </c>
      <c r="L9" s="27" t="s">
        <v>95</v>
      </c>
      <c r="M9" s="27" t="s">
        <v>96</v>
      </c>
      <c r="N9" s="27" t="s">
        <v>102</v>
      </c>
      <c r="O9" s="71" t="s">
        <v>142</v>
      </c>
      <c r="P9" s="27" t="s">
        <v>103</v>
      </c>
      <c r="Q9" s="27" t="s">
        <v>104</v>
      </c>
      <c r="R9" s="27" t="s">
        <v>105</v>
      </c>
      <c r="S9" s="67" t="s">
        <v>106</v>
      </c>
      <c r="T9" s="67" t="s">
        <v>107</v>
      </c>
      <c r="U9" s="26" t="s">
        <v>43</v>
      </c>
    </row>
    <row r="10" spans="1:22" s="82" customFormat="1" x14ac:dyDescent="0.25">
      <c r="A10" s="82" t="s">
        <v>83</v>
      </c>
      <c r="B10" s="83">
        <v>500</v>
      </c>
      <c r="C10" s="83">
        <v>500</v>
      </c>
      <c r="D10" s="65">
        <f>200+60</f>
        <v>260</v>
      </c>
      <c r="E10" s="84">
        <f t="shared" ref="E10:F22" si="0">B10</f>
        <v>500</v>
      </c>
      <c r="F10" s="84">
        <f t="shared" si="0"/>
        <v>500</v>
      </c>
      <c r="G10" s="85">
        <f>(E10/1000)*(F10/1000)</f>
        <v>0.25</v>
      </c>
      <c r="H10" s="65" t="s">
        <v>130</v>
      </c>
      <c r="I10" s="86" t="str">
        <f>H10&amp;" - "&amp;J10&amp;" - "&amp;E10&amp;"x"&amp;C10</f>
        <v>Flat Rooflight - Glass - Skylux iWindow2 - 500x500</v>
      </c>
      <c r="J10" s="65" t="s">
        <v>83</v>
      </c>
      <c r="K10" s="64" t="s">
        <v>69</v>
      </c>
      <c r="L10" s="65" t="s">
        <v>131</v>
      </c>
      <c r="M10" s="65" t="s">
        <v>132</v>
      </c>
      <c r="N10" s="65">
        <v>2</v>
      </c>
      <c r="O10" s="87">
        <v>1</v>
      </c>
      <c r="P10" s="65">
        <v>66.900000000000006</v>
      </c>
      <c r="Q10" s="65">
        <v>0.42</v>
      </c>
      <c r="R10" s="65">
        <v>39</v>
      </c>
      <c r="S10" s="64" t="s">
        <v>76</v>
      </c>
      <c r="T10" s="64" t="s">
        <v>76</v>
      </c>
      <c r="U10" s="88" t="s">
        <v>79</v>
      </c>
    </row>
    <row r="11" spans="1:22" x14ac:dyDescent="0.25">
      <c r="A11" t="s">
        <v>83</v>
      </c>
      <c r="B11" s="6">
        <v>600</v>
      </c>
      <c r="C11" s="6">
        <v>600</v>
      </c>
      <c r="D11" s="1">
        <f t="shared" ref="D11:D23" si="1">200+60</f>
        <v>260</v>
      </c>
      <c r="E11" s="15">
        <f t="shared" si="0"/>
        <v>600</v>
      </c>
      <c r="F11" s="15">
        <f t="shared" si="0"/>
        <v>600</v>
      </c>
      <c r="G11" s="19">
        <f>(E11/1000)*(F11/1000)</f>
        <v>0.36</v>
      </c>
      <c r="H11" s="1" t="s">
        <v>130</v>
      </c>
      <c r="I11" s="14" t="str">
        <f>H11&amp;" - "&amp;J11&amp;" - "&amp;E11&amp;"x"&amp;C11</f>
        <v>Flat Rooflight - Glass - Skylux iWindow2 - 600x600</v>
      </c>
      <c r="J11" s="1" t="s">
        <v>83</v>
      </c>
      <c r="K11" s="10" t="s">
        <v>69</v>
      </c>
      <c r="L11" s="1" t="s">
        <v>131</v>
      </c>
      <c r="M11" s="1" t="s">
        <v>132</v>
      </c>
      <c r="N11" s="1">
        <v>2</v>
      </c>
      <c r="O11" s="37">
        <v>1</v>
      </c>
      <c r="P11" s="1">
        <v>66.900000000000006</v>
      </c>
      <c r="Q11" s="1">
        <v>0.42</v>
      </c>
      <c r="R11" s="1">
        <v>39</v>
      </c>
      <c r="S11" s="64" t="s">
        <v>76</v>
      </c>
      <c r="T11" s="64" t="s">
        <v>76</v>
      </c>
      <c r="U11" s="23" t="s">
        <v>79</v>
      </c>
    </row>
    <row r="12" spans="1:22" x14ac:dyDescent="0.25">
      <c r="A12" t="s">
        <v>83</v>
      </c>
      <c r="B12" s="6">
        <v>700</v>
      </c>
      <c r="C12" s="6">
        <v>700</v>
      </c>
      <c r="D12" s="1">
        <f t="shared" si="1"/>
        <v>260</v>
      </c>
      <c r="E12" s="15">
        <f t="shared" si="0"/>
        <v>700</v>
      </c>
      <c r="F12" s="15">
        <f t="shared" si="0"/>
        <v>700</v>
      </c>
      <c r="G12" s="19">
        <f>(E12/1000)*(F12/1000)</f>
        <v>0.48999999999999994</v>
      </c>
      <c r="H12" s="1" t="s">
        <v>130</v>
      </c>
      <c r="I12" s="14" t="str">
        <f>H12&amp;" - "&amp;J12&amp;" - "&amp;E12&amp;"x"&amp;C12</f>
        <v>Flat Rooflight - Glass - Skylux iWindow2 - 700x700</v>
      </c>
      <c r="J12" s="1" t="s">
        <v>83</v>
      </c>
      <c r="K12" s="10" t="s">
        <v>69</v>
      </c>
      <c r="L12" s="1" t="s">
        <v>131</v>
      </c>
      <c r="M12" s="1" t="s">
        <v>132</v>
      </c>
      <c r="N12" s="1">
        <v>2</v>
      </c>
      <c r="O12" s="37">
        <v>1</v>
      </c>
      <c r="P12" s="1">
        <v>66.900000000000006</v>
      </c>
      <c r="Q12" s="1">
        <v>0.42</v>
      </c>
      <c r="R12" s="1">
        <v>39</v>
      </c>
      <c r="S12" s="64" t="s">
        <v>76</v>
      </c>
      <c r="T12" s="64" t="s">
        <v>76</v>
      </c>
      <c r="U12" s="23" t="s">
        <v>79</v>
      </c>
    </row>
    <row r="13" spans="1:22" x14ac:dyDescent="0.25">
      <c r="A13" t="s">
        <v>83</v>
      </c>
      <c r="B13" s="1">
        <v>800</v>
      </c>
      <c r="C13" s="1">
        <v>800</v>
      </c>
      <c r="D13" s="1">
        <f t="shared" si="1"/>
        <v>260</v>
      </c>
      <c r="E13" s="15">
        <f t="shared" si="0"/>
        <v>800</v>
      </c>
      <c r="F13" s="15">
        <f t="shared" si="0"/>
        <v>800</v>
      </c>
      <c r="G13" s="19">
        <f t="shared" ref="G13:G22" si="2">(E13/1000)*(F13/1000)</f>
        <v>0.64000000000000012</v>
      </c>
      <c r="H13" s="1" t="s">
        <v>130</v>
      </c>
      <c r="I13" s="14" t="str">
        <f t="shared" ref="I13:I22" si="3">H13&amp;" - "&amp;J13&amp;" - "&amp;E13&amp;"x"&amp;C13</f>
        <v>Flat Rooflight - Glass - Skylux iWindow2 - 800x800</v>
      </c>
      <c r="J13" s="1" t="s">
        <v>83</v>
      </c>
      <c r="K13" s="10" t="s">
        <v>69</v>
      </c>
      <c r="L13" s="1" t="s">
        <v>131</v>
      </c>
      <c r="M13" s="1" t="s">
        <v>132</v>
      </c>
      <c r="N13" s="1">
        <v>2</v>
      </c>
      <c r="O13" s="37">
        <v>1</v>
      </c>
      <c r="P13" s="1">
        <v>66.900000000000006</v>
      </c>
      <c r="Q13" s="1">
        <v>0.42</v>
      </c>
      <c r="R13" s="1">
        <v>39</v>
      </c>
      <c r="S13" s="64" t="s">
        <v>76</v>
      </c>
      <c r="T13" s="64" t="s">
        <v>76</v>
      </c>
      <c r="U13" s="23" t="s">
        <v>79</v>
      </c>
    </row>
    <row r="14" spans="1:22" x14ac:dyDescent="0.25">
      <c r="A14" t="s">
        <v>83</v>
      </c>
      <c r="B14" s="1">
        <v>900</v>
      </c>
      <c r="C14" s="1">
        <v>900</v>
      </c>
      <c r="D14" s="1">
        <f t="shared" si="1"/>
        <v>260</v>
      </c>
      <c r="E14" s="15">
        <f t="shared" si="0"/>
        <v>900</v>
      </c>
      <c r="F14" s="15">
        <f t="shared" si="0"/>
        <v>900</v>
      </c>
      <c r="G14" s="19">
        <f t="shared" si="2"/>
        <v>0.81</v>
      </c>
      <c r="H14" s="1" t="s">
        <v>130</v>
      </c>
      <c r="I14" s="14" t="str">
        <f t="shared" si="3"/>
        <v>Flat Rooflight - Glass - Skylux iWindow2 - 900x900</v>
      </c>
      <c r="J14" s="1" t="s">
        <v>83</v>
      </c>
      <c r="K14" s="10" t="s">
        <v>69</v>
      </c>
      <c r="L14" s="1" t="s">
        <v>131</v>
      </c>
      <c r="M14" s="1" t="s">
        <v>132</v>
      </c>
      <c r="N14" s="1">
        <v>2</v>
      </c>
      <c r="O14" s="37">
        <v>1</v>
      </c>
      <c r="P14" s="1">
        <v>66.900000000000006</v>
      </c>
      <c r="Q14" s="1">
        <v>0.42</v>
      </c>
      <c r="R14" s="1">
        <v>39</v>
      </c>
      <c r="S14" s="64" t="s">
        <v>76</v>
      </c>
      <c r="T14" s="64" t="s">
        <v>76</v>
      </c>
      <c r="U14" s="23" t="s">
        <v>79</v>
      </c>
    </row>
    <row r="15" spans="1:22" s="31" customFormat="1" x14ac:dyDescent="0.25">
      <c r="A15" s="31" t="s">
        <v>83</v>
      </c>
      <c r="B15" s="32">
        <v>1000</v>
      </c>
      <c r="C15" s="32">
        <v>1000</v>
      </c>
      <c r="D15" s="32">
        <f t="shared" si="1"/>
        <v>260</v>
      </c>
      <c r="E15" s="33">
        <f t="shared" si="0"/>
        <v>1000</v>
      </c>
      <c r="F15" s="33">
        <f t="shared" si="0"/>
        <v>1000</v>
      </c>
      <c r="G15" s="38">
        <f t="shared" si="2"/>
        <v>1</v>
      </c>
      <c r="H15" s="32" t="s">
        <v>130</v>
      </c>
      <c r="I15" s="34" t="str">
        <f t="shared" si="3"/>
        <v>Flat Rooflight - Glass - Skylux iWindow2 - 1000x1000</v>
      </c>
      <c r="J15" s="32" t="s">
        <v>83</v>
      </c>
      <c r="K15" s="32" t="s">
        <v>69</v>
      </c>
      <c r="L15" s="32" t="s">
        <v>131</v>
      </c>
      <c r="M15" s="32" t="s">
        <v>132</v>
      </c>
      <c r="N15" s="32">
        <v>2</v>
      </c>
      <c r="O15" s="40">
        <v>1</v>
      </c>
      <c r="P15" s="32">
        <v>66.900000000000006</v>
      </c>
      <c r="Q15" s="32">
        <v>0.42</v>
      </c>
      <c r="R15" s="32">
        <v>39</v>
      </c>
      <c r="S15" s="68" t="s">
        <v>76</v>
      </c>
      <c r="T15" s="68" t="s">
        <v>76</v>
      </c>
      <c r="U15" s="35" t="s">
        <v>79</v>
      </c>
      <c r="V15" s="31" t="s">
        <v>88</v>
      </c>
    </row>
    <row r="16" spans="1:22" x14ac:dyDescent="0.25">
      <c r="A16" t="s">
        <v>83</v>
      </c>
      <c r="B16" s="1">
        <v>1200</v>
      </c>
      <c r="C16" s="1">
        <v>1200</v>
      </c>
      <c r="D16" s="1">
        <f t="shared" si="1"/>
        <v>260</v>
      </c>
      <c r="E16" s="15">
        <f t="shared" si="0"/>
        <v>1200</v>
      </c>
      <c r="F16" s="15">
        <f t="shared" si="0"/>
        <v>1200</v>
      </c>
      <c r="G16" s="19">
        <f t="shared" si="2"/>
        <v>1.44</v>
      </c>
      <c r="H16" s="1" t="s">
        <v>130</v>
      </c>
      <c r="I16" s="14" t="str">
        <f t="shared" si="3"/>
        <v>Flat Rooflight - Glass - Skylux iWindow2 - 1200x1200</v>
      </c>
      <c r="J16" s="1" t="s">
        <v>83</v>
      </c>
      <c r="K16" s="10" t="s">
        <v>69</v>
      </c>
      <c r="L16" s="1" t="s">
        <v>131</v>
      </c>
      <c r="M16" s="1" t="s">
        <v>132</v>
      </c>
      <c r="N16" s="1">
        <v>2</v>
      </c>
      <c r="O16" s="37">
        <v>1</v>
      </c>
      <c r="P16" s="1">
        <v>66.900000000000006</v>
      </c>
      <c r="Q16" s="1">
        <v>0.42</v>
      </c>
      <c r="R16" s="1">
        <v>39</v>
      </c>
      <c r="S16" s="64" t="s">
        <v>76</v>
      </c>
      <c r="T16" s="64" t="s">
        <v>76</v>
      </c>
      <c r="U16" s="23" t="s">
        <v>79</v>
      </c>
    </row>
    <row r="17" spans="1:22" s="82" customFormat="1" x14ac:dyDescent="0.25">
      <c r="A17" s="82" t="s">
        <v>83</v>
      </c>
      <c r="B17" s="65">
        <v>1300</v>
      </c>
      <c r="C17" s="65">
        <v>1300</v>
      </c>
      <c r="D17" s="65">
        <f t="shared" si="1"/>
        <v>260</v>
      </c>
      <c r="E17" s="84">
        <f t="shared" si="0"/>
        <v>1300</v>
      </c>
      <c r="F17" s="84">
        <f t="shared" si="0"/>
        <v>1300</v>
      </c>
      <c r="G17" s="85">
        <f t="shared" si="2"/>
        <v>1.6900000000000002</v>
      </c>
      <c r="H17" s="65" t="s">
        <v>130</v>
      </c>
      <c r="I17" s="86" t="str">
        <f t="shared" si="3"/>
        <v>Flat Rooflight - Glass - Skylux iWindow2 - 1300x1300</v>
      </c>
      <c r="J17" s="65" t="s">
        <v>83</v>
      </c>
      <c r="K17" s="64" t="s">
        <v>69</v>
      </c>
      <c r="L17" s="65" t="s">
        <v>131</v>
      </c>
      <c r="M17" s="65" t="s">
        <v>132</v>
      </c>
      <c r="N17" s="65">
        <v>2</v>
      </c>
      <c r="O17" s="87">
        <v>1</v>
      </c>
      <c r="P17" s="65">
        <v>66.900000000000006</v>
      </c>
      <c r="Q17" s="65">
        <v>0.42</v>
      </c>
      <c r="R17" s="65">
        <v>39</v>
      </c>
      <c r="S17" s="64" t="s">
        <v>76</v>
      </c>
      <c r="T17" s="64" t="s">
        <v>76</v>
      </c>
      <c r="U17" s="88" t="s">
        <v>79</v>
      </c>
    </row>
    <row r="18" spans="1:22" s="82" customFormat="1" x14ac:dyDescent="0.25">
      <c r="A18" s="82" t="s">
        <v>83</v>
      </c>
      <c r="B18" s="65">
        <v>1400</v>
      </c>
      <c r="C18" s="65">
        <v>1400</v>
      </c>
      <c r="D18" s="65">
        <f t="shared" si="1"/>
        <v>260</v>
      </c>
      <c r="E18" s="84">
        <f t="shared" si="0"/>
        <v>1400</v>
      </c>
      <c r="F18" s="84">
        <f t="shared" si="0"/>
        <v>1400</v>
      </c>
      <c r="G18" s="85">
        <f t="shared" si="2"/>
        <v>1.9599999999999997</v>
      </c>
      <c r="H18" s="65" t="s">
        <v>130</v>
      </c>
      <c r="I18" s="86" t="str">
        <f t="shared" si="3"/>
        <v>Flat Rooflight - Glass - Skylux iWindow2 - 1400x1400</v>
      </c>
      <c r="J18" s="65" t="s">
        <v>83</v>
      </c>
      <c r="K18" s="64" t="s">
        <v>69</v>
      </c>
      <c r="L18" s="65" t="s">
        <v>131</v>
      </c>
      <c r="M18" s="65" t="s">
        <v>132</v>
      </c>
      <c r="N18" s="65">
        <v>2</v>
      </c>
      <c r="O18" s="87">
        <v>1</v>
      </c>
      <c r="P18" s="65">
        <v>66.900000000000006</v>
      </c>
      <c r="Q18" s="65">
        <v>0.42</v>
      </c>
      <c r="R18" s="65">
        <v>39</v>
      </c>
      <c r="S18" s="64" t="s">
        <v>76</v>
      </c>
      <c r="T18" s="64" t="s">
        <v>76</v>
      </c>
      <c r="U18" s="88" t="s">
        <v>79</v>
      </c>
    </row>
    <row r="19" spans="1:22" s="82" customFormat="1" x14ac:dyDescent="0.25">
      <c r="A19" s="82" t="s">
        <v>83</v>
      </c>
      <c r="B19" s="65">
        <v>400</v>
      </c>
      <c r="C19" s="65">
        <v>700</v>
      </c>
      <c r="D19" s="65">
        <f t="shared" si="1"/>
        <v>260</v>
      </c>
      <c r="E19" s="86">
        <f t="shared" si="0"/>
        <v>400</v>
      </c>
      <c r="F19" s="86">
        <f t="shared" si="0"/>
        <v>700</v>
      </c>
      <c r="G19" s="86">
        <f t="shared" si="2"/>
        <v>0.27999999999999997</v>
      </c>
      <c r="H19" s="65" t="s">
        <v>130</v>
      </c>
      <c r="I19" s="86" t="str">
        <f t="shared" si="3"/>
        <v>Flat Rooflight - Glass - Skylux iWindow2 - 400x700</v>
      </c>
      <c r="J19" s="65" t="s">
        <v>83</v>
      </c>
      <c r="K19" s="64" t="s">
        <v>69</v>
      </c>
      <c r="L19" s="65" t="s">
        <v>131</v>
      </c>
      <c r="M19" s="65" t="s">
        <v>132</v>
      </c>
      <c r="N19" s="65">
        <v>2</v>
      </c>
      <c r="O19" s="87">
        <v>1</v>
      </c>
      <c r="P19" s="65">
        <v>66.900000000000006</v>
      </c>
      <c r="Q19" s="65">
        <v>0.42</v>
      </c>
      <c r="R19" s="65">
        <v>39</v>
      </c>
      <c r="S19" s="64" t="s">
        <v>76</v>
      </c>
      <c r="T19" s="64" t="s">
        <v>76</v>
      </c>
      <c r="U19" s="88" t="s">
        <v>79</v>
      </c>
    </row>
    <row r="20" spans="1:22" s="82" customFormat="1" x14ac:dyDescent="0.25">
      <c r="A20" s="82" t="s">
        <v>83</v>
      </c>
      <c r="B20" s="65">
        <v>600</v>
      </c>
      <c r="C20" s="65">
        <v>900</v>
      </c>
      <c r="D20" s="65">
        <f t="shared" si="1"/>
        <v>260</v>
      </c>
      <c r="E20" s="84">
        <f t="shared" si="0"/>
        <v>600</v>
      </c>
      <c r="F20" s="84">
        <f t="shared" si="0"/>
        <v>900</v>
      </c>
      <c r="G20" s="85">
        <f t="shared" si="2"/>
        <v>0.54</v>
      </c>
      <c r="H20" s="65" t="s">
        <v>130</v>
      </c>
      <c r="I20" s="86" t="str">
        <f t="shared" si="3"/>
        <v>Flat Rooflight - Glass - Skylux iWindow2 - 600x900</v>
      </c>
      <c r="J20" s="65" t="s">
        <v>83</v>
      </c>
      <c r="K20" s="64" t="s">
        <v>69</v>
      </c>
      <c r="L20" s="65" t="s">
        <v>131</v>
      </c>
      <c r="M20" s="65" t="s">
        <v>132</v>
      </c>
      <c r="N20" s="65">
        <v>2</v>
      </c>
      <c r="O20" s="87">
        <v>1</v>
      </c>
      <c r="P20" s="65">
        <v>66.900000000000006</v>
      </c>
      <c r="Q20" s="65">
        <v>0.42</v>
      </c>
      <c r="R20" s="65">
        <v>39</v>
      </c>
      <c r="S20" s="64" t="s">
        <v>76</v>
      </c>
      <c r="T20" s="64" t="s">
        <v>76</v>
      </c>
      <c r="U20" s="88" t="s">
        <v>79</v>
      </c>
    </row>
    <row r="21" spans="1:22" s="82" customFormat="1" x14ac:dyDescent="0.25">
      <c r="A21" s="82" t="s">
        <v>83</v>
      </c>
      <c r="B21" s="65">
        <v>800</v>
      </c>
      <c r="C21" s="65">
        <v>1300</v>
      </c>
      <c r="D21" s="65">
        <f t="shared" si="1"/>
        <v>260</v>
      </c>
      <c r="E21" s="84">
        <f t="shared" si="0"/>
        <v>800</v>
      </c>
      <c r="F21" s="84">
        <f t="shared" si="0"/>
        <v>1300</v>
      </c>
      <c r="G21" s="85">
        <f t="shared" si="2"/>
        <v>1.04</v>
      </c>
      <c r="H21" s="65" t="s">
        <v>130</v>
      </c>
      <c r="I21" s="86" t="str">
        <f t="shared" si="3"/>
        <v>Flat Rooflight - Glass - Skylux iWindow2 - 800x1300</v>
      </c>
      <c r="J21" s="65" t="s">
        <v>83</v>
      </c>
      <c r="K21" s="64" t="s">
        <v>69</v>
      </c>
      <c r="L21" s="65" t="s">
        <v>131</v>
      </c>
      <c r="M21" s="65" t="s">
        <v>132</v>
      </c>
      <c r="N21" s="65">
        <v>2</v>
      </c>
      <c r="O21" s="87">
        <v>1</v>
      </c>
      <c r="P21" s="65">
        <v>66.900000000000006</v>
      </c>
      <c r="Q21" s="65">
        <v>0.42</v>
      </c>
      <c r="R21" s="65">
        <v>39</v>
      </c>
      <c r="S21" s="64" t="s">
        <v>76</v>
      </c>
      <c r="T21" s="64" t="s">
        <v>76</v>
      </c>
      <c r="U21" s="88" t="s">
        <v>79</v>
      </c>
    </row>
    <row r="22" spans="1:22" s="82" customFormat="1" x14ac:dyDescent="0.25">
      <c r="A22" s="82" t="s">
        <v>83</v>
      </c>
      <c r="B22" s="65">
        <v>800</v>
      </c>
      <c r="C22" s="65">
        <v>1800</v>
      </c>
      <c r="D22" s="65">
        <f t="shared" si="1"/>
        <v>260</v>
      </c>
      <c r="E22" s="84">
        <f t="shared" si="0"/>
        <v>800</v>
      </c>
      <c r="F22" s="84">
        <f t="shared" si="0"/>
        <v>1800</v>
      </c>
      <c r="G22" s="85">
        <f t="shared" si="2"/>
        <v>1.4400000000000002</v>
      </c>
      <c r="H22" s="65" t="s">
        <v>130</v>
      </c>
      <c r="I22" s="86" t="str">
        <f t="shared" si="3"/>
        <v>Flat Rooflight - Glass - Skylux iWindow2 - 800x1800</v>
      </c>
      <c r="J22" s="65" t="s">
        <v>83</v>
      </c>
      <c r="K22" s="64" t="s">
        <v>69</v>
      </c>
      <c r="L22" s="65" t="s">
        <v>131</v>
      </c>
      <c r="M22" s="65" t="s">
        <v>132</v>
      </c>
      <c r="N22" s="65">
        <v>2</v>
      </c>
      <c r="O22" s="87">
        <v>1</v>
      </c>
      <c r="P22" s="65">
        <v>66.900000000000006</v>
      </c>
      <c r="Q22" s="65">
        <v>0.42</v>
      </c>
      <c r="R22" s="65">
        <v>39</v>
      </c>
      <c r="S22" s="64" t="s">
        <v>76</v>
      </c>
      <c r="T22" s="64" t="s">
        <v>76</v>
      </c>
      <c r="U22" s="88" t="s">
        <v>79</v>
      </c>
    </row>
    <row r="23" spans="1:22" x14ac:dyDescent="0.25">
      <c r="A23" t="s">
        <v>83</v>
      </c>
      <c r="B23" s="1">
        <v>1000</v>
      </c>
      <c r="C23" s="1">
        <v>1500</v>
      </c>
      <c r="D23" s="1">
        <f t="shared" si="1"/>
        <v>260</v>
      </c>
      <c r="E23" s="15">
        <f>B23</f>
        <v>1000</v>
      </c>
      <c r="F23" s="15">
        <f>C23</f>
        <v>1500</v>
      </c>
      <c r="G23" s="19">
        <f>(E23/1000)*(F23/1000)</f>
        <v>1.5</v>
      </c>
      <c r="H23" s="1" t="s">
        <v>130</v>
      </c>
      <c r="I23" s="14" t="str">
        <f>H23&amp;" - "&amp;J23&amp;" - "&amp;E23&amp;"x"&amp;C23</f>
        <v>Flat Rooflight - Glass - Skylux iWindow2 - 1000x1500</v>
      </c>
      <c r="J23" s="1" t="s">
        <v>83</v>
      </c>
      <c r="K23" s="10" t="s">
        <v>69</v>
      </c>
      <c r="L23" s="1" t="s">
        <v>131</v>
      </c>
      <c r="M23" s="1" t="s">
        <v>132</v>
      </c>
      <c r="N23" s="1">
        <v>2</v>
      </c>
      <c r="O23" s="37">
        <v>1</v>
      </c>
      <c r="P23" s="1">
        <v>66.900000000000006</v>
      </c>
      <c r="Q23" s="1">
        <v>0.42</v>
      </c>
      <c r="R23" s="1">
        <v>39</v>
      </c>
      <c r="S23" s="64" t="s">
        <v>76</v>
      </c>
      <c r="T23" s="64" t="s">
        <v>76</v>
      </c>
      <c r="U23" s="23" t="s">
        <v>79</v>
      </c>
    </row>
    <row r="24" spans="1:22" x14ac:dyDescent="0.25">
      <c r="E24" s="15"/>
      <c r="F24" s="15"/>
      <c r="G24" s="19"/>
      <c r="K24" s="6"/>
      <c r="L24" s="6"/>
      <c r="S24" s="64"/>
      <c r="T24" s="64"/>
      <c r="U24" s="23"/>
    </row>
    <row r="25" spans="1:22" s="7" customFormat="1" x14ac:dyDescent="0.25">
      <c r="B25" s="4"/>
      <c r="C25" s="4"/>
      <c r="D25" s="4"/>
      <c r="E25" s="18"/>
      <c r="F25" s="18"/>
      <c r="G25" s="18"/>
      <c r="H25" s="4"/>
      <c r="I25" s="18"/>
      <c r="J25" s="4"/>
      <c r="K25" s="4"/>
      <c r="L25" s="4"/>
      <c r="M25" s="4"/>
      <c r="N25" s="4"/>
      <c r="O25" s="72"/>
      <c r="P25" s="4"/>
      <c r="Q25" s="4"/>
      <c r="R25" s="4"/>
      <c r="S25" s="69"/>
      <c r="T25" s="69"/>
      <c r="U25" s="4"/>
    </row>
    <row r="26" spans="1:22" x14ac:dyDescent="0.25">
      <c r="A26" t="s">
        <v>84</v>
      </c>
      <c r="B26" s="6">
        <v>600</v>
      </c>
      <c r="C26" s="6">
        <v>600</v>
      </c>
      <c r="D26" s="1">
        <f>200+83</f>
        <v>283</v>
      </c>
      <c r="E26" s="15">
        <f t="shared" ref="E26:F31" si="4">B26</f>
        <v>600</v>
      </c>
      <c r="F26" s="15">
        <f t="shared" si="4"/>
        <v>600</v>
      </c>
      <c r="G26" s="19">
        <f>(E26/1000)*(F26/1000)</f>
        <v>0.36</v>
      </c>
      <c r="H26" s="1" t="s">
        <v>130</v>
      </c>
      <c r="I26" s="14" t="str">
        <f>H26&amp;" - "&amp;J26&amp;" - "&amp;E26&amp;"x"&amp;C26</f>
        <v>Flat Rooflight - Glass - Skylux iWindow3 - 600x600</v>
      </c>
      <c r="J26" s="1" t="s">
        <v>84</v>
      </c>
      <c r="K26" s="10" t="s">
        <v>69</v>
      </c>
      <c r="L26" s="1" t="s">
        <v>133</v>
      </c>
      <c r="M26" s="1" t="s">
        <v>132</v>
      </c>
      <c r="N26" s="1">
        <v>3</v>
      </c>
      <c r="O26" s="37">
        <v>0.5</v>
      </c>
      <c r="P26" s="1">
        <v>68.3</v>
      </c>
      <c r="Q26" s="37">
        <v>0.49</v>
      </c>
      <c r="R26" s="1">
        <v>41</v>
      </c>
      <c r="S26" s="64" t="s">
        <v>76</v>
      </c>
      <c r="T26" s="64" t="s">
        <v>76</v>
      </c>
      <c r="U26" s="23" t="s">
        <v>79</v>
      </c>
    </row>
    <row r="27" spans="1:22" x14ac:dyDescent="0.25">
      <c r="A27" t="s">
        <v>84</v>
      </c>
      <c r="B27" s="1">
        <v>800</v>
      </c>
      <c r="C27" s="1">
        <v>800</v>
      </c>
      <c r="D27" s="1">
        <f t="shared" ref="D27:D31" si="5">200+83</f>
        <v>283</v>
      </c>
      <c r="E27" s="15">
        <f t="shared" si="4"/>
        <v>800</v>
      </c>
      <c r="F27" s="15">
        <f t="shared" si="4"/>
        <v>800</v>
      </c>
      <c r="G27" s="19">
        <f t="shared" ref="G27:G31" si="6">(E27/1000)*(F27/1000)</f>
        <v>0.64000000000000012</v>
      </c>
      <c r="H27" s="1" t="s">
        <v>130</v>
      </c>
      <c r="I27" s="14" t="str">
        <f t="shared" ref="I27:I31" si="7">H27&amp;" - "&amp;J27&amp;" - "&amp;E27&amp;"x"&amp;C27</f>
        <v>Flat Rooflight - Glass - Skylux iWindow3 - 800x800</v>
      </c>
      <c r="J27" s="1" t="s">
        <v>84</v>
      </c>
      <c r="K27" s="10" t="s">
        <v>69</v>
      </c>
      <c r="L27" s="1" t="s">
        <v>133</v>
      </c>
      <c r="M27" s="1" t="s">
        <v>132</v>
      </c>
      <c r="N27" s="1">
        <v>3</v>
      </c>
      <c r="O27" s="37">
        <v>0.5</v>
      </c>
      <c r="P27" s="1">
        <v>68.3</v>
      </c>
      <c r="Q27" s="37">
        <v>0.49</v>
      </c>
      <c r="R27" s="1">
        <v>41</v>
      </c>
      <c r="S27" s="64" t="s">
        <v>76</v>
      </c>
      <c r="T27" s="64" t="s">
        <v>76</v>
      </c>
      <c r="U27" s="23" t="s">
        <v>79</v>
      </c>
    </row>
    <row r="28" spans="1:22" x14ac:dyDescent="0.25">
      <c r="A28" t="s">
        <v>84</v>
      </c>
      <c r="B28" s="1">
        <v>900</v>
      </c>
      <c r="C28" s="1">
        <v>900</v>
      </c>
      <c r="D28" s="1">
        <f t="shared" si="5"/>
        <v>283</v>
      </c>
      <c r="E28" s="15">
        <f t="shared" si="4"/>
        <v>900</v>
      </c>
      <c r="F28" s="15">
        <f t="shared" si="4"/>
        <v>900</v>
      </c>
      <c r="G28" s="19">
        <f t="shared" si="6"/>
        <v>0.81</v>
      </c>
      <c r="H28" s="1" t="s">
        <v>130</v>
      </c>
      <c r="I28" s="14" t="str">
        <f t="shared" si="7"/>
        <v>Flat Rooflight - Glass - Skylux iWindow3 - 900x900</v>
      </c>
      <c r="J28" s="1" t="s">
        <v>84</v>
      </c>
      <c r="K28" s="10" t="s">
        <v>69</v>
      </c>
      <c r="L28" s="1" t="s">
        <v>133</v>
      </c>
      <c r="M28" s="1" t="s">
        <v>132</v>
      </c>
      <c r="N28" s="1">
        <v>3</v>
      </c>
      <c r="O28" s="37">
        <v>0.5</v>
      </c>
      <c r="P28" s="1">
        <v>68.3</v>
      </c>
      <c r="Q28" s="37">
        <v>0.49</v>
      </c>
      <c r="R28" s="1">
        <v>41</v>
      </c>
      <c r="S28" s="64" t="s">
        <v>76</v>
      </c>
      <c r="T28" s="64" t="s">
        <v>76</v>
      </c>
      <c r="U28" s="23" t="s">
        <v>79</v>
      </c>
    </row>
    <row r="29" spans="1:22" s="31" customFormat="1" x14ac:dyDescent="0.25">
      <c r="A29" s="31" t="s">
        <v>84</v>
      </c>
      <c r="B29" s="32">
        <v>1000</v>
      </c>
      <c r="C29" s="32">
        <v>1000</v>
      </c>
      <c r="D29" s="32">
        <f t="shared" si="5"/>
        <v>283</v>
      </c>
      <c r="E29" s="33">
        <f t="shared" si="4"/>
        <v>1000</v>
      </c>
      <c r="F29" s="33">
        <f t="shared" si="4"/>
        <v>1000</v>
      </c>
      <c r="G29" s="38">
        <f t="shared" si="6"/>
        <v>1</v>
      </c>
      <c r="H29" s="32" t="s">
        <v>130</v>
      </c>
      <c r="I29" s="34" t="str">
        <f t="shared" si="7"/>
        <v>Flat Rooflight - Glass - Skylux iWindow3 - 1000x1000</v>
      </c>
      <c r="J29" s="32" t="s">
        <v>84</v>
      </c>
      <c r="K29" s="32" t="s">
        <v>69</v>
      </c>
      <c r="L29" s="32" t="s">
        <v>133</v>
      </c>
      <c r="M29" s="32" t="s">
        <v>132</v>
      </c>
      <c r="N29" s="32">
        <v>3</v>
      </c>
      <c r="O29" s="40">
        <v>0.5</v>
      </c>
      <c r="P29" s="32">
        <v>68.3</v>
      </c>
      <c r="Q29" s="40">
        <v>0.49</v>
      </c>
      <c r="R29" s="32">
        <v>41</v>
      </c>
      <c r="S29" s="68" t="s">
        <v>76</v>
      </c>
      <c r="T29" s="68" t="s">
        <v>76</v>
      </c>
      <c r="U29" s="35" t="s">
        <v>79</v>
      </c>
      <c r="V29" s="31" t="s">
        <v>88</v>
      </c>
    </row>
    <row r="30" spans="1:22" x14ac:dyDescent="0.25">
      <c r="A30" t="s">
        <v>84</v>
      </c>
      <c r="B30" s="1">
        <v>1200</v>
      </c>
      <c r="C30" s="1">
        <v>1200</v>
      </c>
      <c r="D30" s="1">
        <f t="shared" si="5"/>
        <v>283</v>
      </c>
      <c r="E30" s="15">
        <f t="shared" si="4"/>
        <v>1200</v>
      </c>
      <c r="F30" s="15">
        <f t="shared" si="4"/>
        <v>1200</v>
      </c>
      <c r="G30" s="19">
        <f t="shared" si="6"/>
        <v>1.44</v>
      </c>
      <c r="H30" s="1" t="s">
        <v>130</v>
      </c>
      <c r="I30" s="14" t="str">
        <f t="shared" si="7"/>
        <v>Flat Rooflight - Glass - Skylux iWindow3 - 1200x1200</v>
      </c>
      <c r="J30" s="1" t="s">
        <v>84</v>
      </c>
      <c r="K30" s="10" t="s">
        <v>69</v>
      </c>
      <c r="L30" s="1" t="s">
        <v>133</v>
      </c>
      <c r="M30" s="1" t="s">
        <v>132</v>
      </c>
      <c r="N30" s="1">
        <v>3</v>
      </c>
      <c r="O30" s="37">
        <v>0.5</v>
      </c>
      <c r="P30" s="1">
        <v>68.3</v>
      </c>
      <c r="Q30" s="37">
        <v>0.49</v>
      </c>
      <c r="R30" s="1">
        <v>41</v>
      </c>
      <c r="S30" s="64" t="s">
        <v>76</v>
      </c>
      <c r="T30" s="64" t="s">
        <v>76</v>
      </c>
      <c r="U30" s="23" t="s">
        <v>79</v>
      </c>
    </row>
    <row r="31" spans="1:22" x14ac:dyDescent="0.25">
      <c r="A31" t="s">
        <v>84</v>
      </c>
      <c r="B31" s="1">
        <v>1000</v>
      </c>
      <c r="C31" s="1">
        <v>1500</v>
      </c>
      <c r="D31" s="1">
        <f t="shared" si="5"/>
        <v>283</v>
      </c>
      <c r="E31" s="15">
        <f t="shared" si="4"/>
        <v>1000</v>
      </c>
      <c r="F31" s="15">
        <f t="shared" si="4"/>
        <v>1500</v>
      </c>
      <c r="G31" s="19">
        <f t="shared" si="6"/>
        <v>1.5</v>
      </c>
      <c r="H31" s="1" t="s">
        <v>130</v>
      </c>
      <c r="I31" s="14" t="str">
        <f t="shared" si="7"/>
        <v>Flat Rooflight - Glass - Skylux iWindow3 - 1000x1500</v>
      </c>
      <c r="J31" s="1" t="s">
        <v>84</v>
      </c>
      <c r="K31" s="10" t="s">
        <v>69</v>
      </c>
      <c r="L31" s="1" t="s">
        <v>133</v>
      </c>
      <c r="M31" s="1" t="s">
        <v>132</v>
      </c>
      <c r="N31" s="1">
        <v>3</v>
      </c>
      <c r="O31" s="37">
        <v>0.5</v>
      </c>
      <c r="P31" s="1">
        <v>68.3</v>
      </c>
      <c r="Q31" s="37">
        <v>0.49</v>
      </c>
      <c r="R31" s="1">
        <v>41</v>
      </c>
      <c r="S31" s="64" t="s">
        <v>76</v>
      </c>
      <c r="T31" s="64" t="s">
        <v>76</v>
      </c>
      <c r="U31" s="23" t="s">
        <v>79</v>
      </c>
    </row>
    <row r="32" spans="1:22" x14ac:dyDescent="0.25">
      <c r="K32" s="6"/>
      <c r="O32" s="75" t="s">
        <v>143</v>
      </c>
      <c r="P32" s="2"/>
      <c r="Q32" s="2"/>
      <c r="R32" s="2"/>
    </row>
    <row r="33" spans="11:18" x14ac:dyDescent="0.25">
      <c r="K33" s="6"/>
      <c r="O33" s="70"/>
      <c r="P33" s="24" t="s">
        <v>93</v>
      </c>
      <c r="Q33" s="2"/>
      <c r="R33" s="2"/>
    </row>
    <row r="34" spans="11:18" x14ac:dyDescent="0.25">
      <c r="K34" s="6"/>
      <c r="O34" s="70"/>
      <c r="P34" s="2"/>
      <c r="Q34" s="2"/>
      <c r="R34" s="24" t="s">
        <v>139</v>
      </c>
    </row>
    <row r="35" spans="11:18" x14ac:dyDescent="0.25">
      <c r="K35" s="6"/>
    </row>
    <row r="36" spans="11:18" x14ac:dyDescent="0.25">
      <c r="K36" s="6"/>
    </row>
    <row r="37" spans="11:18" x14ac:dyDescent="0.25">
      <c r="K37" s="6"/>
    </row>
    <row r="38" spans="11:18" x14ac:dyDescent="0.25">
      <c r="K38" s="6"/>
    </row>
    <row r="39" spans="11:18" x14ac:dyDescent="0.25">
      <c r="K39" s="6"/>
    </row>
    <row r="40" spans="11:18" x14ac:dyDescent="0.25">
      <c r="K40" s="6"/>
    </row>
    <row r="41" spans="11:18" x14ac:dyDescent="0.25">
      <c r="K41" s="6"/>
    </row>
    <row r="42" spans="11:18" x14ac:dyDescent="0.25">
      <c r="K42" s="6"/>
    </row>
    <row r="43" spans="11:18" x14ac:dyDescent="0.25">
      <c r="K43" s="6"/>
    </row>
    <row r="44" spans="11:18" x14ac:dyDescent="0.25">
      <c r="K44" s="6"/>
    </row>
    <row r="45" spans="11:18" x14ac:dyDescent="0.25">
      <c r="K45" s="6"/>
    </row>
    <row r="46" spans="11:18" x14ac:dyDescent="0.25">
      <c r="K46" s="6"/>
    </row>
  </sheetData>
  <hyperlinks>
    <hyperlink ref="U11" r:id="rId1" display="http://skylux.be"/>
    <hyperlink ref="U13" r:id="rId2" display="http://skylux.be"/>
    <hyperlink ref="U14" r:id="rId3" display="http://skylux.be"/>
    <hyperlink ref="U15" r:id="rId4" display="http://skylux.be"/>
    <hyperlink ref="U23" r:id="rId5" display="http://skylux.be"/>
    <hyperlink ref="U26" r:id="rId6" display="http://skylux.be"/>
    <hyperlink ref="U27" r:id="rId7" display="http://skylux.be"/>
    <hyperlink ref="U28" r:id="rId8" display="http://skylux.be"/>
    <hyperlink ref="U29" r:id="rId9" display="http://skylux.be"/>
    <hyperlink ref="U30" r:id="rId10" display="http://skylux.be"/>
    <hyperlink ref="U31" r:id="rId11" display="http://skylux.be"/>
    <hyperlink ref="U10" r:id="rId12" display="http://skylux.be"/>
    <hyperlink ref="U16" r:id="rId13" display="http://skylux.be"/>
    <hyperlink ref="U17" r:id="rId14" display="http://skylux.be"/>
    <hyperlink ref="U18" r:id="rId15" display="http://skylux.be"/>
    <hyperlink ref="U19" r:id="rId16" display="http://skylux.be"/>
    <hyperlink ref="U20" r:id="rId17" display="http://skylux.be"/>
    <hyperlink ref="U21" r:id="rId18" display="http://skylux.be"/>
    <hyperlink ref="U22" r:id="rId19" display="http://skylux.be"/>
    <hyperlink ref="U12" r:id="rId20" display="http://skylux.be"/>
  </hyperlinks>
  <pageMargins left="0.70866141732283472" right="0.70866141732283472" top="0.74803149606299213" bottom="0.74803149606299213" header="0.31496062992125984" footer="0.31496062992125984"/>
  <pageSetup paperSize="9" scale="35" orientation="landscape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13"/>
  <sheetViews>
    <sheetView workbookViewId="0">
      <selection activeCell="H7" sqref="H7:J8"/>
    </sheetView>
  </sheetViews>
  <sheetFormatPr defaultRowHeight="15" x14ac:dyDescent="0.25"/>
  <cols>
    <col min="1" max="1" width="27.140625" bestFit="1" customWidth="1"/>
    <col min="2" max="3" width="5" style="1" bestFit="1" customWidth="1"/>
    <col min="4" max="4" width="4" style="1" bestFit="1" customWidth="1"/>
    <col min="5" max="6" width="5" style="14" bestFit="1" customWidth="1"/>
    <col min="7" max="7" width="5" style="14" customWidth="1"/>
    <col min="8" max="8" width="4.7109375" style="1" customWidth="1"/>
    <col min="9" max="10" width="5" style="14" bestFit="1" customWidth="1"/>
    <col min="11" max="11" width="8.85546875" style="1" bestFit="1" customWidth="1"/>
    <col min="12" max="12" width="35.42578125" style="14" bestFit="1" customWidth="1"/>
    <col min="13" max="13" width="16.42578125" style="1" bestFit="1" customWidth="1"/>
    <col min="14" max="14" width="6.140625" style="10" bestFit="1" customWidth="1"/>
    <col min="15" max="15" width="22.28515625" style="1" bestFit="1" customWidth="1"/>
    <col min="16" max="16" width="11.28515625" style="37" customWidth="1"/>
    <col min="17" max="17" width="9.42578125" style="1" bestFit="1" customWidth="1"/>
    <col min="18" max="18" width="14.5703125" bestFit="1" customWidth="1"/>
  </cols>
  <sheetData>
    <row r="1" spans="1:17" x14ac:dyDescent="0.25">
      <c r="A1" s="12" t="s">
        <v>97</v>
      </c>
      <c r="E1" s="1"/>
      <c r="F1" s="1"/>
      <c r="G1" s="1"/>
      <c r="I1" s="1"/>
      <c r="J1" s="1"/>
      <c r="L1" s="1"/>
      <c r="N1" s="1"/>
    </row>
    <row r="2" spans="1:17" x14ac:dyDescent="0.25">
      <c r="A2" s="11" t="s">
        <v>70</v>
      </c>
      <c r="E2" s="1"/>
      <c r="F2" s="1"/>
      <c r="G2" s="1"/>
      <c r="I2" s="1"/>
      <c r="J2" s="1"/>
      <c r="L2" s="1"/>
      <c r="N2" s="1"/>
    </row>
    <row r="3" spans="1:17" x14ac:dyDescent="0.25">
      <c r="A3" s="13" t="s">
        <v>73</v>
      </c>
      <c r="E3" s="1"/>
      <c r="F3" s="1"/>
      <c r="G3" s="1"/>
      <c r="I3" s="1"/>
      <c r="J3" s="1"/>
      <c r="L3" s="1"/>
      <c r="N3" s="1"/>
    </row>
    <row r="4" spans="1:17" x14ac:dyDescent="0.25">
      <c r="A4" s="10" t="s">
        <v>74</v>
      </c>
      <c r="E4" s="1"/>
      <c r="F4" s="1"/>
      <c r="G4" s="1"/>
      <c r="I4" s="1"/>
      <c r="J4" s="1"/>
      <c r="L4" s="1"/>
      <c r="N4" s="1"/>
      <c r="O4" s="2"/>
      <c r="P4" s="70" t="s">
        <v>85</v>
      </c>
    </row>
    <row r="5" spans="1:17" x14ac:dyDescent="0.25">
      <c r="A5" s="14" t="s">
        <v>75</v>
      </c>
      <c r="E5" s="1"/>
      <c r="F5" s="1"/>
      <c r="G5" s="1"/>
      <c r="H5" s="1" t="s">
        <v>78</v>
      </c>
      <c r="I5" s="1"/>
      <c r="J5" s="1"/>
      <c r="L5" s="1"/>
      <c r="N5" s="1"/>
    </row>
    <row r="6" spans="1:17" x14ac:dyDescent="0.25">
      <c r="A6" s="16" t="s">
        <v>98</v>
      </c>
      <c r="E6" s="1"/>
      <c r="F6" s="1"/>
      <c r="G6" s="1"/>
      <c r="I6" s="1"/>
      <c r="J6" s="1"/>
      <c r="L6" s="6"/>
      <c r="M6" s="45"/>
      <c r="N6" s="30"/>
      <c r="O6" s="6"/>
      <c r="P6" s="74" t="s">
        <v>122</v>
      </c>
    </row>
    <row r="7" spans="1:17" s="29" customFormat="1" ht="162" customHeight="1" x14ac:dyDescent="0.25">
      <c r="A7" s="25" t="s">
        <v>7</v>
      </c>
      <c r="B7" s="26" t="s">
        <v>8</v>
      </c>
      <c r="C7" s="26" t="s">
        <v>9</v>
      </c>
      <c r="D7" s="26" t="s">
        <v>71</v>
      </c>
      <c r="E7" s="27" t="s">
        <v>99</v>
      </c>
      <c r="F7" s="27" t="s">
        <v>100</v>
      </c>
      <c r="G7" s="27" t="s">
        <v>101</v>
      </c>
      <c r="H7" s="28" t="s">
        <v>72</v>
      </c>
      <c r="I7" s="27" t="s">
        <v>109</v>
      </c>
      <c r="J7" s="27" t="s">
        <v>110</v>
      </c>
      <c r="K7" s="26" t="s">
        <v>11</v>
      </c>
      <c r="L7" s="26" t="s">
        <v>12</v>
      </c>
      <c r="M7" s="26" t="s">
        <v>13</v>
      </c>
      <c r="N7" s="26" t="s">
        <v>15</v>
      </c>
      <c r="O7" s="27" t="s">
        <v>96</v>
      </c>
      <c r="P7" s="71" t="s">
        <v>124</v>
      </c>
      <c r="Q7" s="26" t="s">
        <v>43</v>
      </c>
    </row>
    <row r="8" spans="1:17" x14ac:dyDescent="0.25">
      <c r="A8" t="s">
        <v>80</v>
      </c>
      <c r="B8" s="6">
        <v>400</v>
      </c>
      <c r="C8" s="6">
        <v>400</v>
      </c>
      <c r="D8" s="6">
        <v>160</v>
      </c>
      <c r="E8" s="15">
        <f>B8</f>
        <v>400</v>
      </c>
      <c r="F8" s="15">
        <f>C8</f>
        <v>400</v>
      </c>
      <c r="G8" s="19">
        <f>(E8/1000)*(F8/1000)</f>
        <v>0.16000000000000003</v>
      </c>
      <c r="H8" s="6">
        <v>200</v>
      </c>
      <c r="I8" s="14">
        <f>E8+H8</f>
        <v>600</v>
      </c>
      <c r="J8" s="14">
        <f>F8+H8</f>
        <v>600</v>
      </c>
      <c r="K8" s="1" t="s">
        <v>82</v>
      </c>
      <c r="L8" s="14" t="str">
        <f>K8&amp;" - "&amp;M8&amp;" - "&amp;E8&amp;"x"&amp;C8</f>
        <v>PVC curb - 16/20 EP Skylux - 400x400</v>
      </c>
      <c r="M8" s="1" t="s">
        <v>114</v>
      </c>
      <c r="N8" s="10" t="s">
        <v>69</v>
      </c>
      <c r="O8" s="1" t="s">
        <v>111</v>
      </c>
      <c r="P8" s="37">
        <v>0.89</v>
      </c>
      <c r="Q8" s="23" t="s">
        <v>79</v>
      </c>
    </row>
    <row r="9" spans="1:17" x14ac:dyDescent="0.25">
      <c r="A9" t="s">
        <v>80</v>
      </c>
      <c r="B9" s="1">
        <v>450</v>
      </c>
      <c r="C9" s="1">
        <v>450</v>
      </c>
      <c r="D9" s="6">
        <v>160</v>
      </c>
      <c r="E9" s="15">
        <f t="shared" ref="E9:E10" si="0">B9</f>
        <v>450</v>
      </c>
      <c r="F9" s="15">
        <f t="shared" ref="F9:F10" si="1">C9</f>
        <v>450</v>
      </c>
      <c r="G9" s="19">
        <f t="shared" ref="G9:G72" si="2">(E9/1000)*(F9/1000)</f>
        <v>0.20250000000000001</v>
      </c>
      <c r="H9" s="6">
        <v>200</v>
      </c>
      <c r="I9" s="14">
        <f t="shared" ref="I9:I11" si="3">E9+H9</f>
        <v>650</v>
      </c>
      <c r="J9" s="14">
        <f t="shared" ref="J9:J11" si="4">F9+H9</f>
        <v>650</v>
      </c>
      <c r="K9" s="1" t="s">
        <v>82</v>
      </c>
      <c r="L9" s="14" t="str">
        <f t="shared" ref="L9:L28" si="5">K9&amp;" - "&amp;M9&amp;" - "&amp;E9&amp;"x"&amp;C9</f>
        <v>PVC curb - 16/20 EP Skylux - 450x450</v>
      </c>
      <c r="M9" s="1" t="s">
        <v>114</v>
      </c>
      <c r="N9" s="10" t="s">
        <v>69</v>
      </c>
      <c r="O9" s="1" t="s">
        <v>111</v>
      </c>
      <c r="P9" s="37">
        <v>0.89</v>
      </c>
      <c r="Q9" s="23" t="s">
        <v>79</v>
      </c>
    </row>
    <row r="10" spans="1:17" x14ac:dyDescent="0.25">
      <c r="A10" t="s">
        <v>80</v>
      </c>
      <c r="B10" s="1">
        <v>500</v>
      </c>
      <c r="C10" s="1">
        <v>500</v>
      </c>
      <c r="D10" s="6">
        <v>160</v>
      </c>
      <c r="E10" s="15">
        <f t="shared" si="0"/>
        <v>500</v>
      </c>
      <c r="F10" s="15">
        <f t="shared" si="1"/>
        <v>500</v>
      </c>
      <c r="G10" s="19">
        <f t="shared" si="2"/>
        <v>0.25</v>
      </c>
      <c r="H10" s="6">
        <v>200</v>
      </c>
      <c r="I10" s="14">
        <f t="shared" si="3"/>
        <v>700</v>
      </c>
      <c r="J10" s="14">
        <f t="shared" si="4"/>
        <v>700</v>
      </c>
      <c r="K10" s="1" t="s">
        <v>82</v>
      </c>
      <c r="L10" s="14" t="str">
        <f t="shared" si="5"/>
        <v>PVC curb - 16/20 EP Skylux - 500x500</v>
      </c>
      <c r="M10" s="1" t="s">
        <v>114</v>
      </c>
      <c r="N10" s="10" t="s">
        <v>69</v>
      </c>
      <c r="O10" s="1" t="s">
        <v>111</v>
      </c>
      <c r="P10" s="37">
        <v>0.89</v>
      </c>
      <c r="Q10" s="23" t="s">
        <v>79</v>
      </c>
    </row>
    <row r="11" spans="1:17" x14ac:dyDescent="0.25">
      <c r="A11" t="s">
        <v>80</v>
      </c>
      <c r="B11" s="1">
        <v>550</v>
      </c>
      <c r="C11" s="1">
        <v>550</v>
      </c>
      <c r="D11" s="6">
        <v>160</v>
      </c>
      <c r="E11" s="15">
        <f t="shared" ref="E11:E28" si="6">B11</f>
        <v>550</v>
      </c>
      <c r="F11" s="15">
        <f t="shared" ref="F11:F28" si="7">C11</f>
        <v>550</v>
      </c>
      <c r="G11" s="19">
        <f t="shared" si="2"/>
        <v>0.30250000000000005</v>
      </c>
      <c r="H11" s="6">
        <v>200</v>
      </c>
      <c r="I11" s="14">
        <f t="shared" si="3"/>
        <v>750</v>
      </c>
      <c r="J11" s="14">
        <f t="shared" si="4"/>
        <v>750</v>
      </c>
      <c r="K11" s="1" t="s">
        <v>82</v>
      </c>
      <c r="L11" s="14" t="str">
        <f t="shared" si="5"/>
        <v>PVC curb - 16/20 EP Skylux - 550x550</v>
      </c>
      <c r="M11" s="1" t="s">
        <v>114</v>
      </c>
      <c r="O11" s="1" t="s">
        <v>111</v>
      </c>
      <c r="P11" s="37">
        <v>0.89</v>
      </c>
      <c r="Q11" s="23" t="s">
        <v>79</v>
      </c>
    </row>
    <row r="12" spans="1:17" x14ac:dyDescent="0.25">
      <c r="A12" t="s">
        <v>80</v>
      </c>
      <c r="B12" s="1">
        <v>600</v>
      </c>
      <c r="C12" s="1">
        <v>600</v>
      </c>
      <c r="D12" s="6">
        <v>160</v>
      </c>
      <c r="E12" s="15">
        <f t="shared" si="6"/>
        <v>600</v>
      </c>
      <c r="F12" s="15">
        <f t="shared" si="7"/>
        <v>600</v>
      </c>
      <c r="G12" s="19">
        <f t="shared" si="2"/>
        <v>0.36</v>
      </c>
      <c r="H12" s="6">
        <v>200</v>
      </c>
      <c r="I12" s="14">
        <f t="shared" ref="I12:I28" si="8">E12+H12</f>
        <v>800</v>
      </c>
      <c r="J12" s="14">
        <f t="shared" ref="J12:J28" si="9">F12+H12</f>
        <v>800</v>
      </c>
      <c r="K12" s="1" t="s">
        <v>82</v>
      </c>
      <c r="L12" s="14" t="str">
        <f t="shared" si="5"/>
        <v>PVC curb - 16/20 EP Skylux - 600x600</v>
      </c>
      <c r="M12" s="1" t="s">
        <v>114</v>
      </c>
      <c r="O12" s="1" t="s">
        <v>111</v>
      </c>
      <c r="P12" s="37">
        <v>0.89</v>
      </c>
      <c r="Q12" s="23" t="s">
        <v>79</v>
      </c>
    </row>
    <row r="13" spans="1:17" x14ac:dyDescent="0.25">
      <c r="A13" t="s">
        <v>80</v>
      </c>
      <c r="B13" s="1">
        <v>700</v>
      </c>
      <c r="C13" s="1">
        <v>700</v>
      </c>
      <c r="D13" s="6">
        <v>160</v>
      </c>
      <c r="E13" s="15">
        <f t="shared" si="6"/>
        <v>700</v>
      </c>
      <c r="F13" s="15">
        <f t="shared" si="7"/>
        <v>700</v>
      </c>
      <c r="G13" s="19">
        <f t="shared" si="2"/>
        <v>0.48999999999999994</v>
      </c>
      <c r="H13" s="6">
        <v>200</v>
      </c>
      <c r="I13" s="14">
        <f t="shared" si="8"/>
        <v>900</v>
      </c>
      <c r="J13" s="14">
        <f t="shared" si="9"/>
        <v>900</v>
      </c>
      <c r="K13" s="1" t="s">
        <v>82</v>
      </c>
      <c r="L13" s="14" t="str">
        <f t="shared" si="5"/>
        <v>PVC curb - 16/20 EP Skylux - 700x700</v>
      </c>
      <c r="M13" s="1" t="s">
        <v>114</v>
      </c>
      <c r="O13" s="1" t="s">
        <v>111</v>
      </c>
      <c r="P13" s="37">
        <v>0.89</v>
      </c>
      <c r="Q13" s="23" t="s">
        <v>79</v>
      </c>
    </row>
    <row r="14" spans="1:17" x14ac:dyDescent="0.25">
      <c r="A14" t="s">
        <v>80</v>
      </c>
      <c r="B14" s="1">
        <v>750</v>
      </c>
      <c r="C14" s="1">
        <v>750</v>
      </c>
      <c r="D14" s="6">
        <v>160</v>
      </c>
      <c r="E14" s="15">
        <f t="shared" si="6"/>
        <v>750</v>
      </c>
      <c r="F14" s="15">
        <f t="shared" si="7"/>
        <v>750</v>
      </c>
      <c r="G14" s="19">
        <f t="shared" si="2"/>
        <v>0.5625</v>
      </c>
      <c r="H14" s="6">
        <v>200</v>
      </c>
      <c r="I14" s="14">
        <f t="shared" si="8"/>
        <v>950</v>
      </c>
      <c r="J14" s="14">
        <f t="shared" si="9"/>
        <v>950</v>
      </c>
      <c r="K14" s="1" t="s">
        <v>82</v>
      </c>
      <c r="L14" s="14" t="str">
        <f t="shared" si="5"/>
        <v>PVC curb - 16/20 EP Skylux - 750x750</v>
      </c>
      <c r="M14" s="1" t="s">
        <v>114</v>
      </c>
      <c r="O14" s="1" t="s">
        <v>111</v>
      </c>
      <c r="P14" s="37">
        <v>0.89</v>
      </c>
      <c r="Q14" s="23" t="s">
        <v>79</v>
      </c>
    </row>
    <row r="15" spans="1:17" x14ac:dyDescent="0.25">
      <c r="A15" t="s">
        <v>80</v>
      </c>
      <c r="B15" s="1">
        <v>800</v>
      </c>
      <c r="C15" s="1">
        <v>800</v>
      </c>
      <c r="D15" s="6">
        <v>160</v>
      </c>
      <c r="E15" s="15">
        <f t="shared" si="6"/>
        <v>800</v>
      </c>
      <c r="F15" s="15">
        <f t="shared" si="7"/>
        <v>800</v>
      </c>
      <c r="G15" s="19">
        <f t="shared" si="2"/>
        <v>0.64000000000000012</v>
      </c>
      <c r="H15" s="6">
        <v>200</v>
      </c>
      <c r="I15" s="14">
        <f t="shared" si="8"/>
        <v>1000</v>
      </c>
      <c r="J15" s="14">
        <f t="shared" si="9"/>
        <v>1000</v>
      </c>
      <c r="K15" s="1" t="s">
        <v>82</v>
      </c>
      <c r="L15" s="14" t="str">
        <f t="shared" si="5"/>
        <v>PVC curb - 16/20 EP Skylux - 800x800</v>
      </c>
      <c r="M15" s="1" t="s">
        <v>114</v>
      </c>
      <c r="O15" s="1" t="s">
        <v>111</v>
      </c>
      <c r="P15" s="37">
        <v>0.89</v>
      </c>
      <c r="Q15" s="23" t="s">
        <v>79</v>
      </c>
    </row>
    <row r="16" spans="1:17" x14ac:dyDescent="0.25">
      <c r="A16" t="s">
        <v>80</v>
      </c>
      <c r="B16" s="1">
        <v>900</v>
      </c>
      <c r="C16" s="1">
        <v>900</v>
      </c>
      <c r="D16" s="6">
        <v>160</v>
      </c>
      <c r="E16" s="15">
        <f t="shared" si="6"/>
        <v>900</v>
      </c>
      <c r="F16" s="15">
        <f t="shared" si="7"/>
        <v>900</v>
      </c>
      <c r="G16" s="19">
        <f t="shared" si="2"/>
        <v>0.81</v>
      </c>
      <c r="H16" s="6">
        <v>200</v>
      </c>
      <c r="I16" s="14">
        <f t="shared" si="8"/>
        <v>1100</v>
      </c>
      <c r="J16" s="14">
        <f t="shared" si="9"/>
        <v>1100</v>
      </c>
      <c r="K16" s="1" t="s">
        <v>82</v>
      </c>
      <c r="L16" s="14" t="str">
        <f t="shared" si="5"/>
        <v>PVC curb - 16/20 EP Skylux - 900x900</v>
      </c>
      <c r="M16" s="1" t="s">
        <v>114</v>
      </c>
      <c r="O16" s="1" t="s">
        <v>111</v>
      </c>
      <c r="P16" s="37">
        <v>0.89</v>
      </c>
      <c r="Q16" s="23" t="s">
        <v>79</v>
      </c>
    </row>
    <row r="17" spans="1:18" s="31" customFormat="1" x14ac:dyDescent="0.25">
      <c r="A17" s="31" t="s">
        <v>80</v>
      </c>
      <c r="B17" s="32">
        <v>1000</v>
      </c>
      <c r="C17" s="32">
        <v>1000</v>
      </c>
      <c r="D17" s="32">
        <v>160</v>
      </c>
      <c r="E17" s="33">
        <f t="shared" si="6"/>
        <v>1000</v>
      </c>
      <c r="F17" s="33">
        <f t="shared" si="7"/>
        <v>1000</v>
      </c>
      <c r="G17" s="38">
        <f t="shared" si="2"/>
        <v>1</v>
      </c>
      <c r="H17" s="32">
        <v>200</v>
      </c>
      <c r="I17" s="34">
        <f t="shared" si="8"/>
        <v>1200</v>
      </c>
      <c r="J17" s="34">
        <f t="shared" si="9"/>
        <v>1200</v>
      </c>
      <c r="K17" s="32" t="s">
        <v>82</v>
      </c>
      <c r="L17" s="34" t="str">
        <f t="shared" si="5"/>
        <v>PVC curb - 16/20 EP Skylux - 1000x1000</v>
      </c>
      <c r="M17" s="32" t="s">
        <v>114</v>
      </c>
      <c r="N17" s="32"/>
      <c r="O17" s="32" t="s">
        <v>111</v>
      </c>
      <c r="P17" s="40">
        <v>0.89</v>
      </c>
      <c r="Q17" s="35" t="s">
        <v>79</v>
      </c>
      <c r="R17" s="31" t="s">
        <v>88</v>
      </c>
    </row>
    <row r="18" spans="1:18" x14ac:dyDescent="0.25">
      <c r="A18" t="s">
        <v>80</v>
      </c>
      <c r="B18" s="1">
        <v>1050</v>
      </c>
      <c r="C18" s="1">
        <v>1050</v>
      </c>
      <c r="D18" s="6">
        <v>160</v>
      </c>
      <c r="E18" s="15">
        <f t="shared" si="6"/>
        <v>1050</v>
      </c>
      <c r="F18" s="15">
        <f t="shared" si="7"/>
        <v>1050</v>
      </c>
      <c r="G18" s="19">
        <f t="shared" si="2"/>
        <v>1.1025</v>
      </c>
      <c r="H18" s="6">
        <v>200</v>
      </c>
      <c r="I18" s="14">
        <f t="shared" si="8"/>
        <v>1250</v>
      </c>
      <c r="J18" s="14">
        <f t="shared" si="9"/>
        <v>1250</v>
      </c>
      <c r="K18" s="1" t="s">
        <v>82</v>
      </c>
      <c r="L18" s="14" t="str">
        <f t="shared" si="5"/>
        <v>PVC curb - 16/20 EP Skylux - 1050x1050</v>
      </c>
      <c r="M18" s="1" t="s">
        <v>114</v>
      </c>
      <c r="O18" s="1" t="s">
        <v>111</v>
      </c>
      <c r="P18" s="37">
        <v>0.89</v>
      </c>
      <c r="Q18" s="23" t="s">
        <v>79</v>
      </c>
    </row>
    <row r="19" spans="1:18" x14ac:dyDescent="0.25">
      <c r="A19" t="s">
        <v>80</v>
      </c>
      <c r="B19" s="1">
        <v>1100</v>
      </c>
      <c r="C19" s="1">
        <v>1100</v>
      </c>
      <c r="D19" s="6">
        <v>160</v>
      </c>
      <c r="E19" s="15">
        <f t="shared" si="6"/>
        <v>1100</v>
      </c>
      <c r="F19" s="15">
        <f t="shared" si="7"/>
        <v>1100</v>
      </c>
      <c r="G19" s="19">
        <f t="shared" si="2"/>
        <v>1.2100000000000002</v>
      </c>
      <c r="H19" s="6">
        <v>200</v>
      </c>
      <c r="I19" s="14">
        <f t="shared" si="8"/>
        <v>1300</v>
      </c>
      <c r="J19" s="14">
        <f t="shared" si="9"/>
        <v>1300</v>
      </c>
      <c r="K19" s="1" t="s">
        <v>82</v>
      </c>
      <c r="L19" s="14" t="str">
        <f t="shared" si="5"/>
        <v>PVC curb - 16/20 EP Skylux - 1100x1100</v>
      </c>
      <c r="M19" s="1" t="s">
        <v>114</v>
      </c>
      <c r="O19" s="1" t="s">
        <v>111</v>
      </c>
      <c r="P19" s="37">
        <v>0.89</v>
      </c>
      <c r="Q19" s="23" t="s">
        <v>79</v>
      </c>
    </row>
    <row r="20" spans="1:18" x14ac:dyDescent="0.25">
      <c r="A20" t="s">
        <v>80</v>
      </c>
      <c r="B20" s="1">
        <v>1200</v>
      </c>
      <c r="C20" s="1">
        <v>1200</v>
      </c>
      <c r="D20" s="6">
        <v>160</v>
      </c>
      <c r="E20" s="15">
        <f t="shared" si="6"/>
        <v>1200</v>
      </c>
      <c r="F20" s="15">
        <f t="shared" si="7"/>
        <v>1200</v>
      </c>
      <c r="G20" s="19">
        <f t="shared" si="2"/>
        <v>1.44</v>
      </c>
      <c r="H20" s="6">
        <v>200</v>
      </c>
      <c r="I20" s="14">
        <f t="shared" si="8"/>
        <v>1400</v>
      </c>
      <c r="J20" s="14">
        <f t="shared" si="9"/>
        <v>1400</v>
      </c>
      <c r="K20" s="1" t="s">
        <v>82</v>
      </c>
      <c r="L20" s="14" t="str">
        <f t="shared" si="5"/>
        <v>PVC curb - 16/20 EP Skylux - 1200x1200</v>
      </c>
      <c r="M20" s="1" t="s">
        <v>114</v>
      </c>
      <c r="O20" s="1" t="s">
        <v>111</v>
      </c>
      <c r="P20" s="37">
        <v>0.89</v>
      </c>
      <c r="Q20" s="23" t="s">
        <v>79</v>
      </c>
    </row>
    <row r="21" spans="1:18" x14ac:dyDescent="0.25">
      <c r="A21" t="s">
        <v>80</v>
      </c>
      <c r="B21" s="1">
        <v>1300</v>
      </c>
      <c r="C21" s="1">
        <v>1300</v>
      </c>
      <c r="D21" s="6">
        <v>160</v>
      </c>
      <c r="E21" s="15">
        <f t="shared" si="6"/>
        <v>1300</v>
      </c>
      <c r="F21" s="15">
        <f t="shared" si="7"/>
        <v>1300</v>
      </c>
      <c r="G21" s="19">
        <f t="shared" si="2"/>
        <v>1.6900000000000002</v>
      </c>
      <c r="H21" s="6">
        <v>200</v>
      </c>
      <c r="I21" s="14">
        <f t="shared" si="8"/>
        <v>1500</v>
      </c>
      <c r="J21" s="14">
        <f t="shared" si="9"/>
        <v>1500</v>
      </c>
      <c r="K21" s="1" t="s">
        <v>82</v>
      </c>
      <c r="L21" s="14" t="str">
        <f t="shared" si="5"/>
        <v>PVC curb - 16/20 EP Skylux - 1300x1300</v>
      </c>
      <c r="M21" s="1" t="s">
        <v>114</v>
      </c>
      <c r="O21" s="1" t="s">
        <v>111</v>
      </c>
      <c r="P21" s="37">
        <v>0.89</v>
      </c>
      <c r="Q21" s="23" t="s">
        <v>79</v>
      </c>
    </row>
    <row r="22" spans="1:18" x14ac:dyDescent="0.25">
      <c r="A22" t="s">
        <v>80</v>
      </c>
      <c r="B22" s="1">
        <v>1400</v>
      </c>
      <c r="C22" s="1">
        <v>1400</v>
      </c>
      <c r="D22" s="6">
        <v>160</v>
      </c>
      <c r="E22" s="15">
        <f t="shared" si="6"/>
        <v>1400</v>
      </c>
      <c r="F22" s="15">
        <f t="shared" si="7"/>
        <v>1400</v>
      </c>
      <c r="G22" s="19">
        <f t="shared" si="2"/>
        <v>1.9599999999999997</v>
      </c>
      <c r="H22" s="6">
        <v>200</v>
      </c>
      <c r="I22" s="14">
        <f t="shared" si="8"/>
        <v>1600</v>
      </c>
      <c r="J22" s="14">
        <f t="shared" si="9"/>
        <v>1600</v>
      </c>
      <c r="K22" s="1" t="s">
        <v>82</v>
      </c>
      <c r="L22" s="14" t="str">
        <f t="shared" si="5"/>
        <v>PVC curb - 16/20 EP Skylux - 1400x1400</v>
      </c>
      <c r="M22" s="1" t="s">
        <v>114</v>
      </c>
      <c r="O22" s="1" t="s">
        <v>111</v>
      </c>
      <c r="P22" s="37">
        <v>0.89</v>
      </c>
      <c r="Q22" s="23" t="s">
        <v>79</v>
      </c>
    </row>
    <row r="23" spans="1:18" x14ac:dyDescent="0.25">
      <c r="A23" t="s">
        <v>80</v>
      </c>
      <c r="B23" s="1">
        <v>1500</v>
      </c>
      <c r="C23" s="1">
        <v>1500</v>
      </c>
      <c r="D23" s="6">
        <v>160</v>
      </c>
      <c r="E23" s="15">
        <f t="shared" si="6"/>
        <v>1500</v>
      </c>
      <c r="F23" s="15">
        <f t="shared" si="7"/>
        <v>1500</v>
      </c>
      <c r="G23" s="19">
        <f t="shared" si="2"/>
        <v>2.25</v>
      </c>
      <c r="H23" s="6">
        <v>200</v>
      </c>
      <c r="I23" s="14">
        <f t="shared" si="8"/>
        <v>1700</v>
      </c>
      <c r="J23" s="14">
        <f t="shared" si="9"/>
        <v>1700</v>
      </c>
      <c r="K23" s="1" t="s">
        <v>82</v>
      </c>
      <c r="L23" s="14" t="str">
        <f t="shared" si="5"/>
        <v>PVC curb - 16/20 EP Skylux - 1500x1500</v>
      </c>
      <c r="M23" s="1" t="s">
        <v>114</v>
      </c>
      <c r="O23" s="1" t="s">
        <v>111</v>
      </c>
      <c r="P23" s="37">
        <v>0.89</v>
      </c>
      <c r="Q23" s="23" t="s">
        <v>79</v>
      </c>
    </row>
    <row r="24" spans="1:18" x14ac:dyDescent="0.25">
      <c r="A24" t="s">
        <v>80</v>
      </c>
      <c r="B24" s="1">
        <v>1550</v>
      </c>
      <c r="C24" s="1">
        <v>1550</v>
      </c>
      <c r="D24" s="6">
        <v>160</v>
      </c>
      <c r="E24" s="15">
        <f t="shared" si="6"/>
        <v>1550</v>
      </c>
      <c r="F24" s="15">
        <f t="shared" si="7"/>
        <v>1550</v>
      </c>
      <c r="G24" s="19">
        <f t="shared" si="2"/>
        <v>2.4025000000000003</v>
      </c>
      <c r="H24" s="6">
        <v>200</v>
      </c>
      <c r="I24" s="14">
        <f t="shared" si="8"/>
        <v>1750</v>
      </c>
      <c r="J24" s="14">
        <f t="shared" si="9"/>
        <v>1750</v>
      </c>
      <c r="K24" s="1" t="s">
        <v>82</v>
      </c>
      <c r="L24" s="14" t="str">
        <f t="shared" si="5"/>
        <v>PVC curb - 16/20 EP Skylux - 1550x1550</v>
      </c>
      <c r="M24" s="1" t="s">
        <v>114</v>
      </c>
      <c r="O24" s="1" t="s">
        <v>111</v>
      </c>
      <c r="P24" s="37">
        <v>0.89</v>
      </c>
      <c r="Q24" s="23" t="s">
        <v>79</v>
      </c>
    </row>
    <row r="25" spans="1:18" x14ac:dyDescent="0.25">
      <c r="A25" t="s">
        <v>80</v>
      </c>
      <c r="B25" s="1">
        <v>1600</v>
      </c>
      <c r="C25" s="1">
        <v>1600</v>
      </c>
      <c r="D25" s="6">
        <v>160</v>
      </c>
      <c r="E25" s="15">
        <f t="shared" si="6"/>
        <v>1600</v>
      </c>
      <c r="F25" s="15">
        <f t="shared" si="7"/>
        <v>1600</v>
      </c>
      <c r="G25" s="19">
        <f t="shared" si="2"/>
        <v>2.5600000000000005</v>
      </c>
      <c r="H25" s="6">
        <v>200</v>
      </c>
      <c r="I25" s="14">
        <f t="shared" si="8"/>
        <v>1800</v>
      </c>
      <c r="J25" s="14">
        <f t="shared" si="9"/>
        <v>1800</v>
      </c>
      <c r="K25" s="1" t="s">
        <v>82</v>
      </c>
      <c r="L25" s="14" t="str">
        <f t="shared" si="5"/>
        <v>PVC curb - 16/20 EP Skylux - 1600x1600</v>
      </c>
      <c r="M25" s="1" t="s">
        <v>114</v>
      </c>
      <c r="O25" s="1" t="s">
        <v>111</v>
      </c>
      <c r="P25" s="37">
        <v>0.89</v>
      </c>
      <c r="Q25" s="23" t="s">
        <v>79</v>
      </c>
    </row>
    <row r="26" spans="1:18" x14ac:dyDescent="0.25">
      <c r="A26" t="s">
        <v>80</v>
      </c>
      <c r="B26" s="1">
        <v>1700</v>
      </c>
      <c r="C26" s="1">
        <v>1700</v>
      </c>
      <c r="D26" s="6">
        <v>160</v>
      </c>
      <c r="E26" s="15">
        <f t="shared" si="6"/>
        <v>1700</v>
      </c>
      <c r="F26" s="15">
        <f t="shared" si="7"/>
        <v>1700</v>
      </c>
      <c r="G26" s="19">
        <f t="shared" si="2"/>
        <v>2.8899999999999997</v>
      </c>
      <c r="H26" s="6">
        <v>200</v>
      </c>
      <c r="I26" s="14">
        <f t="shared" si="8"/>
        <v>1900</v>
      </c>
      <c r="J26" s="14">
        <f t="shared" si="9"/>
        <v>1900</v>
      </c>
      <c r="K26" s="1" t="s">
        <v>82</v>
      </c>
      <c r="L26" s="14" t="str">
        <f t="shared" si="5"/>
        <v>PVC curb - 16/20 EP Skylux - 1700x1700</v>
      </c>
      <c r="M26" s="1" t="s">
        <v>114</v>
      </c>
      <c r="O26" s="1" t="s">
        <v>111</v>
      </c>
      <c r="P26" s="37">
        <v>0.89</v>
      </c>
      <c r="Q26" s="23" t="s">
        <v>79</v>
      </c>
    </row>
    <row r="27" spans="1:18" x14ac:dyDescent="0.25">
      <c r="A27" t="s">
        <v>80</v>
      </c>
      <c r="B27" s="1">
        <v>1800</v>
      </c>
      <c r="C27" s="1">
        <v>1800</v>
      </c>
      <c r="D27" s="6">
        <v>160</v>
      </c>
      <c r="E27" s="15">
        <f t="shared" si="6"/>
        <v>1800</v>
      </c>
      <c r="F27" s="15">
        <f t="shared" si="7"/>
        <v>1800</v>
      </c>
      <c r="G27" s="19">
        <f t="shared" si="2"/>
        <v>3.24</v>
      </c>
      <c r="H27" s="6">
        <v>200</v>
      </c>
      <c r="I27" s="14">
        <f t="shared" si="8"/>
        <v>2000</v>
      </c>
      <c r="J27" s="14">
        <f t="shared" si="9"/>
        <v>2000</v>
      </c>
      <c r="K27" s="1" t="s">
        <v>82</v>
      </c>
      <c r="L27" s="14" t="str">
        <f t="shared" si="5"/>
        <v>PVC curb - 16/20 EP Skylux - 1800x1800</v>
      </c>
      <c r="M27" s="1" t="s">
        <v>114</v>
      </c>
      <c r="O27" s="1" t="s">
        <v>111</v>
      </c>
      <c r="P27" s="37">
        <v>0.89</v>
      </c>
      <c r="Q27" s="23" t="s">
        <v>79</v>
      </c>
    </row>
    <row r="28" spans="1:18" x14ac:dyDescent="0.25">
      <c r="A28" t="s">
        <v>80</v>
      </c>
      <c r="B28" s="1">
        <v>2000</v>
      </c>
      <c r="C28" s="1">
        <v>2000</v>
      </c>
      <c r="D28" s="6">
        <v>160</v>
      </c>
      <c r="E28" s="15">
        <f t="shared" si="6"/>
        <v>2000</v>
      </c>
      <c r="F28" s="15">
        <f t="shared" si="7"/>
        <v>2000</v>
      </c>
      <c r="G28" s="19">
        <f t="shared" si="2"/>
        <v>4</v>
      </c>
      <c r="H28" s="6">
        <v>200</v>
      </c>
      <c r="I28" s="14">
        <f t="shared" si="8"/>
        <v>2200</v>
      </c>
      <c r="J28" s="14">
        <f t="shared" si="9"/>
        <v>2200</v>
      </c>
      <c r="K28" s="1" t="s">
        <v>82</v>
      </c>
      <c r="L28" s="14" t="str">
        <f t="shared" si="5"/>
        <v>PVC curb - 16/20 EP Skylux - 2000x2000</v>
      </c>
      <c r="M28" s="1" t="s">
        <v>114</v>
      </c>
      <c r="O28" s="1" t="s">
        <v>111</v>
      </c>
      <c r="P28" s="37">
        <v>0.89</v>
      </c>
      <c r="Q28" s="23" t="s">
        <v>79</v>
      </c>
    </row>
    <row r="29" spans="1:18" x14ac:dyDescent="0.25">
      <c r="E29" s="15"/>
      <c r="F29" s="15"/>
      <c r="G29" s="15"/>
    </row>
    <row r="30" spans="1:18" x14ac:dyDescent="0.25">
      <c r="A30" t="s">
        <v>80</v>
      </c>
      <c r="B30" s="1">
        <v>400</v>
      </c>
      <c r="C30" s="1">
        <v>700</v>
      </c>
      <c r="D30" s="6">
        <v>160</v>
      </c>
      <c r="E30" s="15">
        <f t="shared" ref="E30:E89" si="10">B30</f>
        <v>400</v>
      </c>
      <c r="F30" s="15">
        <f t="shared" ref="F30:F111" si="11">C30</f>
        <v>700</v>
      </c>
      <c r="G30" s="19">
        <f t="shared" si="2"/>
        <v>0.27999999999999997</v>
      </c>
      <c r="H30" s="6">
        <v>200</v>
      </c>
      <c r="I30" s="14">
        <f t="shared" ref="I30:I32" si="12">E30+H30</f>
        <v>600</v>
      </c>
      <c r="J30" s="14">
        <f t="shared" ref="J30:J32" si="13">F30+H30</f>
        <v>900</v>
      </c>
      <c r="K30" s="1" t="s">
        <v>82</v>
      </c>
      <c r="L30" s="14" t="str">
        <f>K30&amp;" - "&amp;M30&amp;" - "&amp;E30&amp;"x"&amp;C30</f>
        <v>PVC curb - 16/20 EP Skylux - 400x700</v>
      </c>
      <c r="M30" s="1" t="s">
        <v>114</v>
      </c>
      <c r="N30" s="10" t="s">
        <v>69</v>
      </c>
      <c r="O30" s="1" t="s">
        <v>111</v>
      </c>
      <c r="P30" s="37">
        <v>0.89</v>
      </c>
      <c r="Q30" s="23" t="s">
        <v>79</v>
      </c>
    </row>
    <row r="31" spans="1:18" x14ac:dyDescent="0.25">
      <c r="A31" t="s">
        <v>80</v>
      </c>
      <c r="B31" s="1">
        <v>400</v>
      </c>
      <c r="C31" s="1">
        <v>1000</v>
      </c>
      <c r="D31" s="6">
        <v>160</v>
      </c>
      <c r="E31" s="15">
        <f t="shared" si="10"/>
        <v>400</v>
      </c>
      <c r="F31" s="15">
        <f t="shared" si="11"/>
        <v>1000</v>
      </c>
      <c r="G31" s="19">
        <f t="shared" si="2"/>
        <v>0.4</v>
      </c>
      <c r="H31" s="6">
        <v>200</v>
      </c>
      <c r="I31" s="14">
        <f t="shared" si="12"/>
        <v>600</v>
      </c>
      <c r="J31" s="14">
        <f t="shared" si="13"/>
        <v>1200</v>
      </c>
      <c r="K31" s="1" t="s">
        <v>82</v>
      </c>
      <c r="L31" s="14" t="str">
        <f t="shared" ref="L31:L94" si="14">K31&amp;" - "&amp;M31&amp;" - "&amp;E31&amp;"x"&amp;C31</f>
        <v>PVC curb - 16/20 EP Skylux - 400x1000</v>
      </c>
      <c r="M31" s="1" t="s">
        <v>114</v>
      </c>
      <c r="N31" s="10" t="s">
        <v>69</v>
      </c>
      <c r="O31" s="1" t="s">
        <v>111</v>
      </c>
      <c r="P31" s="37">
        <v>0.89</v>
      </c>
      <c r="Q31" s="23" t="s">
        <v>79</v>
      </c>
    </row>
    <row r="32" spans="1:18" x14ac:dyDescent="0.25">
      <c r="A32" t="s">
        <v>80</v>
      </c>
      <c r="B32" s="1">
        <v>400</v>
      </c>
      <c r="C32" s="1">
        <v>1300</v>
      </c>
      <c r="D32" s="6">
        <v>160</v>
      </c>
      <c r="E32" s="15">
        <f t="shared" si="10"/>
        <v>400</v>
      </c>
      <c r="F32" s="15">
        <f t="shared" si="11"/>
        <v>1300</v>
      </c>
      <c r="G32" s="19">
        <f t="shared" si="2"/>
        <v>0.52</v>
      </c>
      <c r="H32" s="6">
        <v>200</v>
      </c>
      <c r="I32" s="14">
        <f t="shared" si="12"/>
        <v>600</v>
      </c>
      <c r="J32" s="14">
        <f t="shared" si="13"/>
        <v>1500</v>
      </c>
      <c r="K32" s="1" t="s">
        <v>82</v>
      </c>
      <c r="L32" s="14" t="str">
        <f t="shared" si="14"/>
        <v>PVC curb - 16/20 EP Skylux - 400x1300</v>
      </c>
      <c r="M32" s="1" t="s">
        <v>114</v>
      </c>
      <c r="N32" s="10" t="s">
        <v>69</v>
      </c>
      <c r="O32" s="1" t="s">
        <v>111</v>
      </c>
      <c r="P32" s="37">
        <v>0.89</v>
      </c>
      <c r="Q32" s="23" t="s">
        <v>79</v>
      </c>
    </row>
    <row r="33" spans="1:17" x14ac:dyDescent="0.25">
      <c r="A33" t="s">
        <v>80</v>
      </c>
      <c r="B33" s="1">
        <v>400</v>
      </c>
      <c r="C33" s="1">
        <v>1600</v>
      </c>
      <c r="D33" s="6">
        <v>160</v>
      </c>
      <c r="E33" s="15">
        <f t="shared" si="10"/>
        <v>400</v>
      </c>
      <c r="F33" s="15">
        <f t="shared" si="11"/>
        <v>1600</v>
      </c>
      <c r="G33" s="19">
        <f t="shared" si="2"/>
        <v>0.64000000000000012</v>
      </c>
      <c r="H33" s="6">
        <v>200</v>
      </c>
      <c r="I33" s="14">
        <f t="shared" ref="I33:I59" si="15">E33+H33</f>
        <v>600</v>
      </c>
      <c r="J33" s="14">
        <f t="shared" ref="J33:J59" si="16">F33+H33</f>
        <v>1800</v>
      </c>
      <c r="K33" s="1" t="s">
        <v>82</v>
      </c>
      <c r="L33" s="14" t="str">
        <f t="shared" si="14"/>
        <v>PVC curb - 16/20 EP Skylux - 400x1600</v>
      </c>
      <c r="M33" s="1" t="s">
        <v>114</v>
      </c>
      <c r="O33" s="1" t="s">
        <v>111</v>
      </c>
      <c r="P33" s="37">
        <v>0.89</v>
      </c>
      <c r="Q33" s="23" t="s">
        <v>79</v>
      </c>
    </row>
    <row r="34" spans="1:17" x14ac:dyDescent="0.25">
      <c r="A34" t="s">
        <v>80</v>
      </c>
      <c r="B34" s="1">
        <v>400</v>
      </c>
      <c r="C34" s="1">
        <v>1900</v>
      </c>
      <c r="D34" s="6">
        <v>160</v>
      </c>
      <c r="E34" s="15">
        <f t="shared" si="10"/>
        <v>400</v>
      </c>
      <c r="F34" s="15">
        <f t="shared" si="11"/>
        <v>1900</v>
      </c>
      <c r="G34" s="19">
        <f t="shared" si="2"/>
        <v>0.76</v>
      </c>
      <c r="H34" s="6">
        <v>200</v>
      </c>
      <c r="I34" s="14">
        <f t="shared" si="15"/>
        <v>600</v>
      </c>
      <c r="J34" s="14">
        <f t="shared" si="16"/>
        <v>2100</v>
      </c>
      <c r="K34" s="1" t="s">
        <v>82</v>
      </c>
      <c r="L34" s="14" t="str">
        <f t="shared" si="14"/>
        <v>PVC curb - 16/20 EP Skylux - 400x1900</v>
      </c>
      <c r="M34" s="1" t="s">
        <v>114</v>
      </c>
      <c r="O34" s="1" t="s">
        <v>111</v>
      </c>
      <c r="P34" s="37">
        <v>0.89</v>
      </c>
      <c r="Q34" s="23" t="s">
        <v>79</v>
      </c>
    </row>
    <row r="35" spans="1:17" x14ac:dyDescent="0.25">
      <c r="A35" t="s">
        <v>80</v>
      </c>
      <c r="B35" s="1">
        <v>400</v>
      </c>
      <c r="C35" s="1">
        <v>2200</v>
      </c>
      <c r="D35" s="6">
        <v>160</v>
      </c>
      <c r="E35" s="15">
        <f t="shared" si="10"/>
        <v>400</v>
      </c>
      <c r="F35" s="15">
        <f t="shared" si="11"/>
        <v>2200</v>
      </c>
      <c r="G35" s="19">
        <f t="shared" si="2"/>
        <v>0.88000000000000012</v>
      </c>
      <c r="H35" s="6">
        <v>200</v>
      </c>
      <c r="I35" s="14">
        <f t="shared" si="15"/>
        <v>600</v>
      </c>
      <c r="J35" s="14">
        <f t="shared" si="16"/>
        <v>2400</v>
      </c>
      <c r="K35" s="1" t="s">
        <v>82</v>
      </c>
      <c r="L35" s="14" t="str">
        <f t="shared" si="14"/>
        <v>PVC curb - 16/20 EP Skylux - 400x2200</v>
      </c>
      <c r="M35" s="1" t="s">
        <v>114</v>
      </c>
      <c r="O35" s="1" t="s">
        <v>111</v>
      </c>
      <c r="P35" s="37">
        <v>0.89</v>
      </c>
      <c r="Q35" s="23" t="s">
        <v>79</v>
      </c>
    </row>
    <row r="36" spans="1:17" x14ac:dyDescent="0.25">
      <c r="A36" t="s">
        <v>80</v>
      </c>
      <c r="B36" s="1">
        <v>400</v>
      </c>
      <c r="C36" s="1">
        <v>2800</v>
      </c>
      <c r="D36" s="6">
        <v>160</v>
      </c>
      <c r="E36" s="15">
        <f t="shared" si="10"/>
        <v>400</v>
      </c>
      <c r="F36" s="15">
        <f t="shared" si="11"/>
        <v>2800</v>
      </c>
      <c r="G36" s="19">
        <f t="shared" si="2"/>
        <v>1.1199999999999999</v>
      </c>
      <c r="H36" s="6">
        <v>200</v>
      </c>
      <c r="I36" s="14">
        <f t="shared" si="15"/>
        <v>600</v>
      </c>
      <c r="J36" s="14">
        <f t="shared" si="16"/>
        <v>3000</v>
      </c>
      <c r="K36" s="1" t="s">
        <v>82</v>
      </c>
      <c r="L36" s="14" t="str">
        <f t="shared" si="14"/>
        <v>PVC curb - 16/20 EP Skylux - 400x2800</v>
      </c>
      <c r="M36" s="1" t="s">
        <v>114</v>
      </c>
      <c r="O36" s="1" t="s">
        <v>111</v>
      </c>
      <c r="P36" s="37">
        <v>0.89</v>
      </c>
      <c r="Q36" s="23" t="s">
        <v>79</v>
      </c>
    </row>
    <row r="37" spans="1:17" x14ac:dyDescent="0.25">
      <c r="A37" t="s">
        <v>80</v>
      </c>
      <c r="B37" s="1">
        <v>450</v>
      </c>
      <c r="C37" s="1">
        <v>750</v>
      </c>
      <c r="D37" s="6">
        <v>160</v>
      </c>
      <c r="E37" s="15">
        <f t="shared" si="10"/>
        <v>450</v>
      </c>
      <c r="F37" s="15">
        <f t="shared" si="11"/>
        <v>750</v>
      </c>
      <c r="G37" s="19">
        <f t="shared" si="2"/>
        <v>0.33750000000000002</v>
      </c>
      <c r="H37" s="6">
        <v>200</v>
      </c>
      <c r="I37" s="14">
        <f t="shared" si="15"/>
        <v>650</v>
      </c>
      <c r="J37" s="14">
        <f t="shared" si="16"/>
        <v>950</v>
      </c>
      <c r="K37" s="1" t="s">
        <v>82</v>
      </c>
      <c r="L37" s="14" t="str">
        <f t="shared" si="14"/>
        <v>PVC curb - 16/20 EP Skylux - 450x750</v>
      </c>
      <c r="M37" s="1" t="s">
        <v>114</v>
      </c>
      <c r="O37" s="1" t="s">
        <v>111</v>
      </c>
      <c r="P37" s="37">
        <v>0.89</v>
      </c>
      <c r="Q37" s="23" t="s">
        <v>79</v>
      </c>
    </row>
    <row r="38" spans="1:17" x14ac:dyDescent="0.25">
      <c r="A38" t="s">
        <v>80</v>
      </c>
      <c r="B38" s="1">
        <v>450</v>
      </c>
      <c r="C38" s="1">
        <v>1050</v>
      </c>
      <c r="D38" s="6">
        <v>160</v>
      </c>
      <c r="E38" s="15">
        <f t="shared" si="10"/>
        <v>450</v>
      </c>
      <c r="F38" s="15">
        <f t="shared" si="11"/>
        <v>1050</v>
      </c>
      <c r="G38" s="19">
        <f t="shared" si="2"/>
        <v>0.47250000000000003</v>
      </c>
      <c r="H38" s="6">
        <v>200</v>
      </c>
      <c r="I38" s="14">
        <f t="shared" si="15"/>
        <v>650</v>
      </c>
      <c r="J38" s="14">
        <f t="shared" si="16"/>
        <v>1250</v>
      </c>
      <c r="K38" s="1" t="s">
        <v>82</v>
      </c>
      <c r="L38" s="14" t="str">
        <f t="shared" si="14"/>
        <v>PVC curb - 16/20 EP Skylux - 450x1050</v>
      </c>
      <c r="M38" s="1" t="s">
        <v>114</v>
      </c>
      <c r="O38" s="1" t="s">
        <v>111</v>
      </c>
      <c r="P38" s="37">
        <v>0.89</v>
      </c>
      <c r="Q38" s="23" t="s">
        <v>79</v>
      </c>
    </row>
    <row r="39" spans="1:17" x14ac:dyDescent="0.25">
      <c r="A39" t="s">
        <v>80</v>
      </c>
      <c r="B39" s="1">
        <v>500</v>
      </c>
      <c r="C39" s="1">
        <v>700</v>
      </c>
      <c r="D39" s="6">
        <v>160</v>
      </c>
      <c r="E39" s="15">
        <f t="shared" si="10"/>
        <v>500</v>
      </c>
      <c r="F39" s="15">
        <f t="shared" si="11"/>
        <v>700</v>
      </c>
      <c r="G39" s="19">
        <f t="shared" si="2"/>
        <v>0.35</v>
      </c>
      <c r="H39" s="6">
        <v>200</v>
      </c>
      <c r="I39" s="14">
        <f t="shared" si="15"/>
        <v>700</v>
      </c>
      <c r="J39" s="14">
        <f t="shared" si="16"/>
        <v>900</v>
      </c>
      <c r="K39" s="1" t="s">
        <v>82</v>
      </c>
      <c r="L39" s="14" t="str">
        <f t="shared" si="14"/>
        <v>PVC curb - 16/20 EP Skylux - 500x700</v>
      </c>
      <c r="M39" s="1" t="s">
        <v>114</v>
      </c>
      <c r="O39" s="1" t="s">
        <v>111</v>
      </c>
      <c r="P39" s="37">
        <v>0.89</v>
      </c>
      <c r="Q39" s="23" t="s">
        <v>79</v>
      </c>
    </row>
    <row r="40" spans="1:17" x14ac:dyDescent="0.25">
      <c r="A40" t="s">
        <v>80</v>
      </c>
      <c r="B40" s="1">
        <v>500</v>
      </c>
      <c r="C40" s="1">
        <v>800</v>
      </c>
      <c r="D40" s="6">
        <v>160</v>
      </c>
      <c r="E40" s="15">
        <f t="shared" si="10"/>
        <v>500</v>
      </c>
      <c r="F40" s="15">
        <f t="shared" si="11"/>
        <v>800</v>
      </c>
      <c r="G40" s="19">
        <f t="shared" si="2"/>
        <v>0.4</v>
      </c>
      <c r="H40" s="6">
        <v>200</v>
      </c>
      <c r="I40" s="14">
        <f t="shared" si="15"/>
        <v>700</v>
      </c>
      <c r="J40" s="14">
        <f t="shared" si="16"/>
        <v>1000</v>
      </c>
      <c r="K40" s="1" t="s">
        <v>82</v>
      </c>
      <c r="L40" s="14" t="str">
        <f t="shared" si="14"/>
        <v>PVC curb - 16/20 EP Skylux - 500x800</v>
      </c>
      <c r="M40" s="1" t="s">
        <v>114</v>
      </c>
      <c r="O40" s="1" t="s">
        <v>111</v>
      </c>
      <c r="P40" s="37">
        <v>0.89</v>
      </c>
      <c r="Q40" s="23" t="s">
        <v>79</v>
      </c>
    </row>
    <row r="41" spans="1:17" x14ac:dyDescent="0.25">
      <c r="A41" t="s">
        <v>80</v>
      </c>
      <c r="B41" s="1">
        <v>500</v>
      </c>
      <c r="C41" s="1">
        <v>1000</v>
      </c>
      <c r="D41" s="6">
        <v>160</v>
      </c>
      <c r="E41" s="15">
        <f t="shared" si="10"/>
        <v>500</v>
      </c>
      <c r="F41" s="15">
        <f t="shared" si="11"/>
        <v>1000</v>
      </c>
      <c r="G41" s="19">
        <f t="shared" si="2"/>
        <v>0.5</v>
      </c>
      <c r="H41" s="6">
        <v>200</v>
      </c>
      <c r="I41" s="14">
        <f t="shared" si="15"/>
        <v>700</v>
      </c>
      <c r="J41" s="14">
        <f t="shared" si="16"/>
        <v>1200</v>
      </c>
      <c r="K41" s="1" t="s">
        <v>82</v>
      </c>
      <c r="L41" s="14" t="str">
        <f t="shared" si="14"/>
        <v>PVC curb - 16/20 EP Skylux - 500x1000</v>
      </c>
      <c r="M41" s="1" t="s">
        <v>114</v>
      </c>
      <c r="O41" s="1" t="s">
        <v>111</v>
      </c>
      <c r="P41" s="37">
        <v>0.89</v>
      </c>
      <c r="Q41" s="23" t="s">
        <v>79</v>
      </c>
    </row>
    <row r="42" spans="1:17" x14ac:dyDescent="0.25">
      <c r="A42" t="s">
        <v>80</v>
      </c>
      <c r="B42" s="1">
        <v>500</v>
      </c>
      <c r="C42" s="1">
        <v>1100</v>
      </c>
      <c r="D42" s="6">
        <v>160</v>
      </c>
      <c r="E42" s="15">
        <f t="shared" si="10"/>
        <v>500</v>
      </c>
      <c r="F42" s="15">
        <f t="shared" si="11"/>
        <v>1100</v>
      </c>
      <c r="G42" s="19">
        <f t="shared" si="2"/>
        <v>0.55000000000000004</v>
      </c>
      <c r="H42" s="6">
        <v>200</v>
      </c>
      <c r="I42" s="14">
        <f t="shared" si="15"/>
        <v>700</v>
      </c>
      <c r="J42" s="14">
        <f t="shared" si="16"/>
        <v>1300</v>
      </c>
      <c r="K42" s="1" t="s">
        <v>82</v>
      </c>
      <c r="L42" s="14" t="str">
        <f t="shared" si="14"/>
        <v>PVC curb - 16/20 EP Skylux - 500x1100</v>
      </c>
      <c r="M42" s="1" t="s">
        <v>114</v>
      </c>
      <c r="O42" s="1" t="s">
        <v>111</v>
      </c>
      <c r="P42" s="37">
        <v>0.89</v>
      </c>
      <c r="Q42" s="23" t="s">
        <v>79</v>
      </c>
    </row>
    <row r="43" spans="1:17" x14ac:dyDescent="0.25">
      <c r="A43" t="s">
        <v>80</v>
      </c>
      <c r="B43" s="1">
        <v>500</v>
      </c>
      <c r="C43" s="1">
        <v>1400</v>
      </c>
      <c r="D43" s="6">
        <v>160</v>
      </c>
      <c r="E43" s="15">
        <f t="shared" si="10"/>
        <v>500</v>
      </c>
      <c r="F43" s="15">
        <f t="shared" si="11"/>
        <v>1400</v>
      </c>
      <c r="G43" s="19">
        <f t="shared" si="2"/>
        <v>0.7</v>
      </c>
      <c r="H43" s="6">
        <v>200</v>
      </c>
      <c r="I43" s="14">
        <f t="shared" si="15"/>
        <v>700</v>
      </c>
      <c r="J43" s="14">
        <f t="shared" si="16"/>
        <v>1600</v>
      </c>
      <c r="K43" s="1" t="s">
        <v>82</v>
      </c>
      <c r="L43" s="14" t="str">
        <f t="shared" si="14"/>
        <v>PVC curb - 16/20 EP Skylux - 500x1400</v>
      </c>
      <c r="M43" s="1" t="s">
        <v>114</v>
      </c>
      <c r="O43" s="1" t="s">
        <v>111</v>
      </c>
      <c r="P43" s="37">
        <v>0.89</v>
      </c>
      <c r="Q43" s="23" t="s">
        <v>79</v>
      </c>
    </row>
    <row r="44" spans="1:17" x14ac:dyDescent="0.25">
      <c r="A44" t="s">
        <v>80</v>
      </c>
      <c r="B44" s="1">
        <v>500</v>
      </c>
      <c r="C44" s="1">
        <v>1700</v>
      </c>
      <c r="D44" s="6">
        <v>160</v>
      </c>
      <c r="E44" s="15">
        <f t="shared" si="10"/>
        <v>500</v>
      </c>
      <c r="F44" s="15">
        <f t="shared" si="11"/>
        <v>1700</v>
      </c>
      <c r="G44" s="19">
        <f t="shared" si="2"/>
        <v>0.85</v>
      </c>
      <c r="H44" s="6">
        <v>200</v>
      </c>
      <c r="I44" s="14">
        <f t="shared" si="15"/>
        <v>700</v>
      </c>
      <c r="J44" s="14">
        <f t="shared" si="16"/>
        <v>1900</v>
      </c>
      <c r="K44" s="1" t="s">
        <v>82</v>
      </c>
      <c r="L44" s="14" t="str">
        <f t="shared" si="14"/>
        <v>PVC curb - 16/20 EP Skylux - 500x1700</v>
      </c>
      <c r="M44" s="1" t="s">
        <v>114</v>
      </c>
      <c r="O44" s="1" t="s">
        <v>111</v>
      </c>
      <c r="P44" s="37">
        <v>0.89</v>
      </c>
      <c r="Q44" s="23" t="s">
        <v>79</v>
      </c>
    </row>
    <row r="45" spans="1:17" x14ac:dyDescent="0.25">
      <c r="A45" t="s">
        <v>80</v>
      </c>
      <c r="B45" s="1">
        <v>500</v>
      </c>
      <c r="C45" s="1">
        <v>2000</v>
      </c>
      <c r="D45" s="6">
        <v>160</v>
      </c>
      <c r="E45" s="15">
        <f t="shared" si="10"/>
        <v>500</v>
      </c>
      <c r="F45" s="15">
        <f t="shared" si="11"/>
        <v>2000</v>
      </c>
      <c r="G45" s="19">
        <f t="shared" si="2"/>
        <v>1</v>
      </c>
      <c r="H45" s="6">
        <v>200</v>
      </c>
      <c r="I45" s="14">
        <f t="shared" si="15"/>
        <v>700</v>
      </c>
      <c r="J45" s="14">
        <f t="shared" si="16"/>
        <v>2200</v>
      </c>
      <c r="K45" s="1" t="s">
        <v>82</v>
      </c>
      <c r="L45" s="14" t="str">
        <f t="shared" si="14"/>
        <v>PVC curb - 16/20 EP Skylux - 500x2000</v>
      </c>
      <c r="M45" s="1" t="s">
        <v>114</v>
      </c>
      <c r="O45" s="1" t="s">
        <v>111</v>
      </c>
      <c r="P45" s="37">
        <v>0.89</v>
      </c>
      <c r="Q45" s="23" t="s">
        <v>79</v>
      </c>
    </row>
    <row r="46" spans="1:17" x14ac:dyDescent="0.25">
      <c r="A46" t="s">
        <v>80</v>
      </c>
      <c r="B46" s="1">
        <v>500</v>
      </c>
      <c r="C46" s="1">
        <v>2300</v>
      </c>
      <c r="D46" s="6">
        <v>160</v>
      </c>
      <c r="E46" s="15">
        <f t="shared" si="10"/>
        <v>500</v>
      </c>
      <c r="F46" s="15">
        <f t="shared" si="11"/>
        <v>2300</v>
      </c>
      <c r="G46" s="19">
        <f t="shared" si="2"/>
        <v>1.1499999999999999</v>
      </c>
      <c r="H46" s="6">
        <v>200</v>
      </c>
      <c r="I46" s="14">
        <f t="shared" si="15"/>
        <v>700</v>
      </c>
      <c r="J46" s="14">
        <f t="shared" si="16"/>
        <v>2500</v>
      </c>
      <c r="K46" s="1" t="s">
        <v>82</v>
      </c>
      <c r="L46" s="14" t="str">
        <f t="shared" si="14"/>
        <v>PVC curb - 16/20 EP Skylux - 500x2300</v>
      </c>
      <c r="M46" s="1" t="s">
        <v>114</v>
      </c>
      <c r="O46" s="1" t="s">
        <v>111</v>
      </c>
      <c r="P46" s="37">
        <v>0.89</v>
      </c>
      <c r="Q46" s="23" t="s">
        <v>79</v>
      </c>
    </row>
    <row r="47" spans="1:17" x14ac:dyDescent="0.25">
      <c r="A47" t="s">
        <v>80</v>
      </c>
      <c r="B47" s="1">
        <v>600</v>
      </c>
      <c r="C47" s="1">
        <v>800</v>
      </c>
      <c r="D47" s="6">
        <v>160</v>
      </c>
      <c r="E47" s="15">
        <f t="shared" si="10"/>
        <v>600</v>
      </c>
      <c r="F47" s="15">
        <f t="shared" si="11"/>
        <v>800</v>
      </c>
      <c r="G47" s="19">
        <f t="shared" si="2"/>
        <v>0.48</v>
      </c>
      <c r="H47" s="6">
        <v>200</v>
      </c>
      <c r="I47" s="14">
        <f t="shared" si="15"/>
        <v>800</v>
      </c>
      <c r="J47" s="14">
        <f t="shared" si="16"/>
        <v>1000</v>
      </c>
      <c r="K47" s="1" t="s">
        <v>82</v>
      </c>
      <c r="L47" s="14" t="str">
        <f t="shared" si="14"/>
        <v>PVC curb - 16/20 EP Skylux - 600x800</v>
      </c>
      <c r="M47" s="1" t="s">
        <v>114</v>
      </c>
      <c r="O47" s="1" t="s">
        <v>111</v>
      </c>
      <c r="P47" s="37">
        <v>0.89</v>
      </c>
      <c r="Q47" s="23" t="s">
        <v>79</v>
      </c>
    </row>
    <row r="48" spans="1:17" x14ac:dyDescent="0.25">
      <c r="A48" t="s">
        <v>80</v>
      </c>
      <c r="B48" s="1">
        <v>600</v>
      </c>
      <c r="C48" s="1">
        <v>900</v>
      </c>
      <c r="D48" s="6">
        <v>160</v>
      </c>
      <c r="E48" s="15">
        <f t="shared" si="10"/>
        <v>600</v>
      </c>
      <c r="F48" s="15">
        <f t="shared" si="11"/>
        <v>900</v>
      </c>
      <c r="G48" s="19">
        <f t="shared" si="2"/>
        <v>0.54</v>
      </c>
      <c r="H48" s="6">
        <v>200</v>
      </c>
      <c r="I48" s="14">
        <f t="shared" si="15"/>
        <v>800</v>
      </c>
      <c r="J48" s="14">
        <f t="shared" si="16"/>
        <v>1100</v>
      </c>
      <c r="K48" s="1" t="s">
        <v>82</v>
      </c>
      <c r="L48" s="14" t="str">
        <f t="shared" si="14"/>
        <v>PVC curb - 16/20 EP Skylux - 600x900</v>
      </c>
      <c r="M48" s="1" t="s">
        <v>114</v>
      </c>
      <c r="O48" s="1" t="s">
        <v>111</v>
      </c>
      <c r="P48" s="37">
        <v>0.89</v>
      </c>
      <c r="Q48" s="23" t="s">
        <v>79</v>
      </c>
    </row>
    <row r="49" spans="1:17" x14ac:dyDescent="0.25">
      <c r="A49" t="s">
        <v>80</v>
      </c>
      <c r="B49" s="1">
        <v>600</v>
      </c>
      <c r="C49" s="1">
        <v>1200</v>
      </c>
      <c r="D49" s="6">
        <v>160</v>
      </c>
      <c r="E49" s="15">
        <f t="shared" si="10"/>
        <v>600</v>
      </c>
      <c r="F49" s="15">
        <f t="shared" si="11"/>
        <v>1200</v>
      </c>
      <c r="G49" s="19">
        <f t="shared" si="2"/>
        <v>0.72</v>
      </c>
      <c r="H49" s="6">
        <v>200</v>
      </c>
      <c r="I49" s="14">
        <f t="shared" si="15"/>
        <v>800</v>
      </c>
      <c r="J49" s="14">
        <f t="shared" si="16"/>
        <v>1400</v>
      </c>
      <c r="K49" s="1" t="s">
        <v>82</v>
      </c>
      <c r="L49" s="14" t="str">
        <f t="shared" si="14"/>
        <v>PVC curb - 16/20 EP Skylux - 600x1200</v>
      </c>
      <c r="M49" s="1" t="s">
        <v>114</v>
      </c>
      <c r="O49" s="1" t="s">
        <v>111</v>
      </c>
      <c r="P49" s="37">
        <v>0.89</v>
      </c>
      <c r="Q49" s="23" t="s">
        <v>79</v>
      </c>
    </row>
    <row r="50" spans="1:17" x14ac:dyDescent="0.25">
      <c r="A50" t="s">
        <v>80</v>
      </c>
      <c r="B50" s="1">
        <v>600</v>
      </c>
      <c r="C50" s="1">
        <v>1300</v>
      </c>
      <c r="D50" s="6">
        <v>160</v>
      </c>
      <c r="E50" s="15">
        <f t="shared" si="10"/>
        <v>600</v>
      </c>
      <c r="F50" s="15">
        <f t="shared" si="11"/>
        <v>1300</v>
      </c>
      <c r="G50" s="19">
        <f t="shared" si="2"/>
        <v>0.78</v>
      </c>
      <c r="H50" s="6">
        <v>200</v>
      </c>
      <c r="I50" s="14">
        <f t="shared" si="15"/>
        <v>800</v>
      </c>
      <c r="J50" s="14">
        <f t="shared" si="16"/>
        <v>1500</v>
      </c>
      <c r="K50" s="1" t="s">
        <v>82</v>
      </c>
      <c r="L50" s="14" t="str">
        <f t="shared" si="14"/>
        <v>PVC curb - 16/20 EP Skylux - 600x1300</v>
      </c>
      <c r="M50" s="1" t="s">
        <v>114</v>
      </c>
      <c r="O50" s="1" t="s">
        <v>111</v>
      </c>
      <c r="P50" s="37">
        <v>0.89</v>
      </c>
      <c r="Q50" s="23" t="s">
        <v>79</v>
      </c>
    </row>
    <row r="51" spans="1:17" x14ac:dyDescent="0.25">
      <c r="A51" t="s">
        <v>80</v>
      </c>
      <c r="B51" s="1">
        <v>600</v>
      </c>
      <c r="C51" s="1">
        <v>1500</v>
      </c>
      <c r="D51" s="6">
        <v>160</v>
      </c>
      <c r="E51" s="15">
        <f t="shared" si="10"/>
        <v>600</v>
      </c>
      <c r="F51" s="15">
        <f t="shared" si="11"/>
        <v>1500</v>
      </c>
      <c r="G51" s="19">
        <f t="shared" si="2"/>
        <v>0.89999999999999991</v>
      </c>
      <c r="H51" s="6">
        <v>200</v>
      </c>
      <c r="I51" s="14">
        <f t="shared" si="15"/>
        <v>800</v>
      </c>
      <c r="J51" s="14">
        <f t="shared" si="16"/>
        <v>1700</v>
      </c>
      <c r="K51" s="1" t="s">
        <v>82</v>
      </c>
      <c r="L51" s="14" t="str">
        <f t="shared" si="14"/>
        <v>PVC curb - 16/20 EP Skylux - 600x1500</v>
      </c>
      <c r="M51" s="1" t="s">
        <v>114</v>
      </c>
      <c r="O51" s="1" t="s">
        <v>111</v>
      </c>
      <c r="P51" s="37">
        <v>0.89</v>
      </c>
      <c r="Q51" s="23" t="s">
        <v>79</v>
      </c>
    </row>
    <row r="52" spans="1:17" x14ac:dyDescent="0.25">
      <c r="A52" t="s">
        <v>80</v>
      </c>
      <c r="B52" s="1">
        <v>600</v>
      </c>
      <c r="C52" s="1">
        <v>1800</v>
      </c>
      <c r="D52" s="6">
        <v>160</v>
      </c>
      <c r="E52" s="15">
        <f t="shared" si="10"/>
        <v>600</v>
      </c>
      <c r="F52" s="15">
        <f t="shared" si="11"/>
        <v>1800</v>
      </c>
      <c r="G52" s="19">
        <f t="shared" si="2"/>
        <v>1.08</v>
      </c>
      <c r="H52" s="6">
        <v>200</v>
      </c>
      <c r="I52" s="14">
        <f t="shared" si="15"/>
        <v>800</v>
      </c>
      <c r="J52" s="14">
        <f t="shared" si="16"/>
        <v>2000</v>
      </c>
      <c r="K52" s="1" t="s">
        <v>82</v>
      </c>
      <c r="L52" s="14" t="str">
        <f t="shared" si="14"/>
        <v>PVC curb - 16/20 EP Skylux - 600x1800</v>
      </c>
      <c r="M52" s="1" t="s">
        <v>114</v>
      </c>
      <c r="O52" s="1" t="s">
        <v>111</v>
      </c>
      <c r="P52" s="37">
        <v>0.89</v>
      </c>
      <c r="Q52" s="23" t="s">
        <v>79</v>
      </c>
    </row>
    <row r="53" spans="1:17" x14ac:dyDescent="0.25">
      <c r="A53" t="s">
        <v>80</v>
      </c>
      <c r="B53" s="1">
        <v>600</v>
      </c>
      <c r="C53" s="1">
        <v>2000</v>
      </c>
      <c r="D53" s="6">
        <v>160</v>
      </c>
      <c r="E53" s="15">
        <f t="shared" si="10"/>
        <v>600</v>
      </c>
      <c r="F53" s="15">
        <f t="shared" si="11"/>
        <v>2000</v>
      </c>
      <c r="G53" s="19">
        <f t="shared" si="2"/>
        <v>1.2</v>
      </c>
      <c r="H53" s="6">
        <v>200</v>
      </c>
      <c r="I53" s="14">
        <f t="shared" si="15"/>
        <v>800</v>
      </c>
      <c r="J53" s="14">
        <f t="shared" si="16"/>
        <v>2200</v>
      </c>
      <c r="K53" s="1" t="s">
        <v>82</v>
      </c>
      <c r="L53" s="14" t="str">
        <f t="shared" si="14"/>
        <v>PVC curb - 16/20 EP Skylux - 600x2000</v>
      </c>
      <c r="M53" s="1" t="s">
        <v>114</v>
      </c>
      <c r="O53" s="1" t="s">
        <v>111</v>
      </c>
      <c r="P53" s="37">
        <v>0.89</v>
      </c>
      <c r="Q53" s="23" t="s">
        <v>79</v>
      </c>
    </row>
    <row r="54" spans="1:17" x14ac:dyDescent="0.25">
      <c r="A54" t="s">
        <v>80</v>
      </c>
      <c r="B54" s="1">
        <v>700</v>
      </c>
      <c r="C54" s="1">
        <v>1000</v>
      </c>
      <c r="D54" s="6">
        <v>160</v>
      </c>
      <c r="E54" s="15">
        <f t="shared" si="10"/>
        <v>700</v>
      </c>
      <c r="F54" s="15">
        <f t="shared" si="11"/>
        <v>1000</v>
      </c>
      <c r="G54" s="19">
        <f t="shared" si="2"/>
        <v>0.7</v>
      </c>
      <c r="H54" s="6">
        <v>200</v>
      </c>
      <c r="I54" s="14">
        <f t="shared" si="15"/>
        <v>900</v>
      </c>
      <c r="J54" s="14">
        <f t="shared" si="16"/>
        <v>1200</v>
      </c>
      <c r="K54" s="1" t="s">
        <v>82</v>
      </c>
      <c r="L54" s="14" t="str">
        <f t="shared" si="14"/>
        <v>PVC curb - 16/20 EP Skylux - 700x1000</v>
      </c>
      <c r="M54" s="1" t="s">
        <v>114</v>
      </c>
      <c r="O54" s="1" t="s">
        <v>111</v>
      </c>
      <c r="P54" s="37">
        <v>0.89</v>
      </c>
      <c r="Q54" s="23" t="s">
        <v>79</v>
      </c>
    </row>
    <row r="55" spans="1:17" x14ac:dyDescent="0.25">
      <c r="A55" t="s">
        <v>80</v>
      </c>
      <c r="B55" s="1">
        <v>700</v>
      </c>
      <c r="C55" s="1">
        <v>1300</v>
      </c>
      <c r="D55" s="6">
        <v>160</v>
      </c>
      <c r="E55" s="15">
        <f t="shared" si="10"/>
        <v>700</v>
      </c>
      <c r="F55" s="15">
        <f t="shared" si="11"/>
        <v>1300</v>
      </c>
      <c r="G55" s="19">
        <f t="shared" si="2"/>
        <v>0.90999999999999992</v>
      </c>
      <c r="H55" s="6">
        <v>200</v>
      </c>
      <c r="I55" s="14">
        <f t="shared" si="15"/>
        <v>900</v>
      </c>
      <c r="J55" s="14">
        <f t="shared" si="16"/>
        <v>1500</v>
      </c>
      <c r="K55" s="1" t="s">
        <v>82</v>
      </c>
      <c r="L55" s="14" t="str">
        <f t="shared" si="14"/>
        <v>PVC curb - 16/20 EP Skylux - 700x1300</v>
      </c>
      <c r="M55" s="1" t="s">
        <v>114</v>
      </c>
      <c r="O55" s="1" t="s">
        <v>111</v>
      </c>
      <c r="P55" s="37">
        <v>0.89</v>
      </c>
      <c r="Q55" s="23" t="s">
        <v>79</v>
      </c>
    </row>
    <row r="56" spans="1:17" x14ac:dyDescent="0.25">
      <c r="A56" t="s">
        <v>80</v>
      </c>
      <c r="B56" s="1">
        <v>700</v>
      </c>
      <c r="C56" s="1">
        <v>1500</v>
      </c>
      <c r="D56" s="6">
        <v>160</v>
      </c>
      <c r="E56" s="15">
        <f t="shared" si="10"/>
        <v>700</v>
      </c>
      <c r="F56" s="15">
        <f t="shared" si="11"/>
        <v>1500</v>
      </c>
      <c r="G56" s="19">
        <f t="shared" si="2"/>
        <v>1.0499999999999998</v>
      </c>
      <c r="H56" s="6">
        <v>200</v>
      </c>
      <c r="I56" s="14">
        <f t="shared" si="15"/>
        <v>900</v>
      </c>
      <c r="J56" s="14">
        <f t="shared" si="16"/>
        <v>1700</v>
      </c>
      <c r="K56" s="1" t="s">
        <v>82</v>
      </c>
      <c r="L56" s="14" t="str">
        <f t="shared" si="14"/>
        <v>PVC curb - 16/20 EP Skylux - 700x1500</v>
      </c>
      <c r="M56" s="1" t="s">
        <v>114</v>
      </c>
      <c r="O56" s="1" t="s">
        <v>111</v>
      </c>
      <c r="P56" s="37">
        <v>0.89</v>
      </c>
      <c r="Q56" s="23" t="s">
        <v>79</v>
      </c>
    </row>
    <row r="57" spans="1:17" x14ac:dyDescent="0.25">
      <c r="A57" t="s">
        <v>80</v>
      </c>
      <c r="B57" s="1">
        <v>700</v>
      </c>
      <c r="C57" s="1">
        <v>1600</v>
      </c>
      <c r="D57" s="6">
        <v>160</v>
      </c>
      <c r="E57" s="15">
        <f t="shared" si="10"/>
        <v>700</v>
      </c>
      <c r="F57" s="15">
        <f t="shared" si="11"/>
        <v>1600</v>
      </c>
      <c r="G57" s="19">
        <f t="shared" si="2"/>
        <v>1.1199999999999999</v>
      </c>
      <c r="H57" s="6">
        <v>200</v>
      </c>
      <c r="I57" s="14">
        <f t="shared" si="15"/>
        <v>900</v>
      </c>
      <c r="J57" s="14">
        <f t="shared" si="16"/>
        <v>1800</v>
      </c>
      <c r="K57" s="1" t="s">
        <v>82</v>
      </c>
      <c r="L57" s="14" t="str">
        <f t="shared" si="14"/>
        <v>PVC curb - 16/20 EP Skylux - 700x1600</v>
      </c>
      <c r="M57" s="1" t="s">
        <v>114</v>
      </c>
      <c r="O57" s="1" t="s">
        <v>111</v>
      </c>
      <c r="P57" s="37">
        <v>0.89</v>
      </c>
      <c r="Q57" s="23" t="s">
        <v>79</v>
      </c>
    </row>
    <row r="58" spans="1:17" x14ac:dyDescent="0.25">
      <c r="A58" t="s">
        <v>80</v>
      </c>
      <c r="B58" s="1">
        <v>700</v>
      </c>
      <c r="C58" s="1">
        <v>2000</v>
      </c>
      <c r="D58" s="6">
        <v>160</v>
      </c>
      <c r="E58" s="15">
        <f t="shared" si="10"/>
        <v>700</v>
      </c>
      <c r="F58" s="15">
        <f t="shared" si="11"/>
        <v>2000</v>
      </c>
      <c r="G58" s="19">
        <f t="shared" si="2"/>
        <v>1.4</v>
      </c>
      <c r="H58" s="6">
        <v>200</v>
      </c>
      <c r="I58" s="14">
        <f t="shared" si="15"/>
        <v>900</v>
      </c>
      <c r="J58" s="14">
        <f t="shared" si="16"/>
        <v>2200</v>
      </c>
      <c r="K58" s="1" t="s">
        <v>82</v>
      </c>
      <c r="L58" s="14" t="str">
        <f t="shared" si="14"/>
        <v>PVC curb - 16/20 EP Skylux - 700x2000</v>
      </c>
      <c r="M58" s="1" t="s">
        <v>114</v>
      </c>
      <c r="O58" s="1" t="s">
        <v>111</v>
      </c>
      <c r="P58" s="37">
        <v>0.89</v>
      </c>
      <c r="Q58" s="23" t="s">
        <v>79</v>
      </c>
    </row>
    <row r="59" spans="1:17" x14ac:dyDescent="0.25">
      <c r="A59" t="s">
        <v>80</v>
      </c>
      <c r="B59" s="1">
        <v>700</v>
      </c>
      <c r="C59" s="1">
        <v>2200</v>
      </c>
      <c r="D59" s="6">
        <v>160</v>
      </c>
      <c r="E59" s="15">
        <f t="shared" si="10"/>
        <v>700</v>
      </c>
      <c r="F59" s="15">
        <f t="shared" si="11"/>
        <v>2200</v>
      </c>
      <c r="G59" s="19">
        <f t="shared" si="2"/>
        <v>1.54</v>
      </c>
      <c r="H59" s="6">
        <v>200</v>
      </c>
      <c r="I59" s="14">
        <f t="shared" si="15"/>
        <v>900</v>
      </c>
      <c r="J59" s="14">
        <f t="shared" si="16"/>
        <v>2400</v>
      </c>
      <c r="K59" s="1" t="s">
        <v>82</v>
      </c>
      <c r="L59" s="14" t="str">
        <f t="shared" si="14"/>
        <v>PVC curb - 16/20 EP Skylux - 700x2200</v>
      </c>
      <c r="M59" s="1" t="s">
        <v>114</v>
      </c>
      <c r="O59" s="1" t="s">
        <v>111</v>
      </c>
      <c r="P59" s="37">
        <v>0.89</v>
      </c>
      <c r="Q59" s="23" t="s">
        <v>79</v>
      </c>
    </row>
    <row r="60" spans="1:17" x14ac:dyDescent="0.25">
      <c r="A60" t="s">
        <v>80</v>
      </c>
      <c r="B60" s="1">
        <v>750</v>
      </c>
      <c r="C60" s="1">
        <v>1050</v>
      </c>
      <c r="D60" s="6">
        <v>160</v>
      </c>
      <c r="E60" s="15">
        <f t="shared" si="10"/>
        <v>750</v>
      </c>
      <c r="F60" s="15">
        <f t="shared" si="11"/>
        <v>1050</v>
      </c>
      <c r="G60" s="19">
        <f t="shared" si="2"/>
        <v>0.78750000000000009</v>
      </c>
      <c r="H60" s="6">
        <v>200</v>
      </c>
      <c r="I60" s="14">
        <f t="shared" ref="I60:I111" si="17">E60+H60</f>
        <v>950</v>
      </c>
      <c r="J60" s="14">
        <f t="shared" ref="J60:J111" si="18">F60+H60</f>
        <v>1250</v>
      </c>
      <c r="K60" s="1" t="s">
        <v>82</v>
      </c>
      <c r="L60" s="14" t="str">
        <f t="shared" si="14"/>
        <v>PVC curb - 16/20 EP Skylux - 750x1050</v>
      </c>
      <c r="M60" s="1" t="s">
        <v>114</v>
      </c>
      <c r="O60" s="1" t="s">
        <v>111</v>
      </c>
      <c r="P60" s="37">
        <v>0.89</v>
      </c>
      <c r="Q60" s="23" t="s">
        <v>79</v>
      </c>
    </row>
    <row r="61" spans="1:17" x14ac:dyDescent="0.25">
      <c r="A61" t="s">
        <v>80</v>
      </c>
      <c r="B61" s="1">
        <v>750</v>
      </c>
      <c r="C61" s="1">
        <v>1250</v>
      </c>
      <c r="D61" s="6">
        <v>160</v>
      </c>
      <c r="E61" s="15">
        <f t="shared" si="10"/>
        <v>750</v>
      </c>
      <c r="F61" s="15">
        <f t="shared" si="11"/>
        <v>1250</v>
      </c>
      <c r="G61" s="19">
        <f t="shared" si="2"/>
        <v>0.9375</v>
      </c>
      <c r="H61" s="6">
        <v>200</v>
      </c>
      <c r="I61" s="14">
        <f t="shared" si="17"/>
        <v>950</v>
      </c>
      <c r="J61" s="14">
        <f t="shared" si="18"/>
        <v>1450</v>
      </c>
      <c r="K61" s="1" t="s">
        <v>82</v>
      </c>
      <c r="L61" s="14" t="str">
        <f t="shared" si="14"/>
        <v>PVC curb - 16/20 EP Skylux - 750x1250</v>
      </c>
      <c r="M61" s="1" t="s">
        <v>114</v>
      </c>
      <c r="O61" s="1" t="s">
        <v>111</v>
      </c>
      <c r="P61" s="37">
        <v>0.89</v>
      </c>
      <c r="Q61" s="23" t="s">
        <v>79</v>
      </c>
    </row>
    <row r="62" spans="1:17" x14ac:dyDescent="0.25">
      <c r="A62" t="s">
        <v>80</v>
      </c>
      <c r="B62" s="1">
        <v>750</v>
      </c>
      <c r="C62" s="1">
        <v>1650</v>
      </c>
      <c r="D62" s="6">
        <v>160</v>
      </c>
      <c r="E62" s="15">
        <f t="shared" si="10"/>
        <v>750</v>
      </c>
      <c r="F62" s="15">
        <f t="shared" si="11"/>
        <v>1650</v>
      </c>
      <c r="G62" s="19">
        <f t="shared" si="2"/>
        <v>1.2374999999999998</v>
      </c>
      <c r="H62" s="6">
        <v>200</v>
      </c>
      <c r="I62" s="14">
        <f t="shared" si="17"/>
        <v>950</v>
      </c>
      <c r="J62" s="14">
        <f t="shared" si="18"/>
        <v>1850</v>
      </c>
      <c r="K62" s="1" t="s">
        <v>82</v>
      </c>
      <c r="L62" s="14" t="str">
        <f t="shared" si="14"/>
        <v>PVC curb - 16/20 EP Skylux - 750x1650</v>
      </c>
      <c r="M62" s="1" t="s">
        <v>114</v>
      </c>
      <c r="O62" s="1" t="s">
        <v>111</v>
      </c>
      <c r="P62" s="37">
        <v>0.89</v>
      </c>
      <c r="Q62" s="23" t="s">
        <v>79</v>
      </c>
    </row>
    <row r="63" spans="1:17" x14ac:dyDescent="0.25">
      <c r="A63" t="s">
        <v>80</v>
      </c>
      <c r="B63" s="1">
        <v>750</v>
      </c>
      <c r="C63" s="1">
        <v>1750</v>
      </c>
      <c r="D63" s="6">
        <v>160</v>
      </c>
      <c r="E63" s="15">
        <f t="shared" si="10"/>
        <v>750</v>
      </c>
      <c r="F63" s="15">
        <f t="shared" si="11"/>
        <v>1750</v>
      </c>
      <c r="G63" s="19">
        <f t="shared" si="2"/>
        <v>1.3125</v>
      </c>
      <c r="H63" s="6">
        <v>200</v>
      </c>
      <c r="I63" s="14">
        <f t="shared" si="17"/>
        <v>950</v>
      </c>
      <c r="J63" s="14">
        <f t="shared" si="18"/>
        <v>1950</v>
      </c>
      <c r="K63" s="1" t="s">
        <v>82</v>
      </c>
      <c r="L63" s="14" t="str">
        <f t="shared" si="14"/>
        <v>PVC curb - 16/20 EP Skylux - 750x1750</v>
      </c>
      <c r="M63" s="1" t="s">
        <v>114</v>
      </c>
      <c r="O63" s="1" t="s">
        <v>111</v>
      </c>
      <c r="P63" s="37">
        <v>0.89</v>
      </c>
      <c r="Q63" s="23" t="s">
        <v>79</v>
      </c>
    </row>
    <row r="64" spans="1:17" x14ac:dyDescent="0.25">
      <c r="A64" t="s">
        <v>80</v>
      </c>
      <c r="B64" s="1">
        <v>750</v>
      </c>
      <c r="C64" s="1">
        <v>2250</v>
      </c>
      <c r="D64" s="6">
        <v>160</v>
      </c>
      <c r="E64" s="15">
        <f t="shared" si="10"/>
        <v>750</v>
      </c>
      <c r="F64" s="15">
        <f t="shared" si="11"/>
        <v>2250</v>
      </c>
      <c r="G64" s="19">
        <f t="shared" si="2"/>
        <v>1.6875</v>
      </c>
      <c r="H64" s="6">
        <v>200</v>
      </c>
      <c r="I64" s="14">
        <f t="shared" si="17"/>
        <v>950</v>
      </c>
      <c r="J64" s="14">
        <f t="shared" si="18"/>
        <v>2450</v>
      </c>
      <c r="K64" s="1" t="s">
        <v>82</v>
      </c>
      <c r="L64" s="14" t="str">
        <f t="shared" si="14"/>
        <v>PVC curb - 16/20 EP Skylux - 750x2250</v>
      </c>
      <c r="M64" s="1" t="s">
        <v>114</v>
      </c>
      <c r="O64" s="1" t="s">
        <v>111</v>
      </c>
      <c r="P64" s="37">
        <v>0.89</v>
      </c>
      <c r="Q64" s="23" t="s">
        <v>79</v>
      </c>
    </row>
    <row r="65" spans="1:17" x14ac:dyDescent="0.25">
      <c r="A65" t="s">
        <v>80</v>
      </c>
      <c r="B65" s="1">
        <v>800</v>
      </c>
      <c r="C65" s="1">
        <v>1100</v>
      </c>
      <c r="D65" s="6">
        <v>160</v>
      </c>
      <c r="E65" s="15">
        <f t="shared" si="10"/>
        <v>800</v>
      </c>
      <c r="F65" s="15">
        <f t="shared" si="11"/>
        <v>1100</v>
      </c>
      <c r="G65" s="19">
        <f t="shared" si="2"/>
        <v>0.88000000000000012</v>
      </c>
      <c r="H65" s="6">
        <v>200</v>
      </c>
      <c r="I65" s="14">
        <f t="shared" si="17"/>
        <v>1000</v>
      </c>
      <c r="J65" s="14">
        <f t="shared" si="18"/>
        <v>1300</v>
      </c>
      <c r="K65" s="1" t="s">
        <v>82</v>
      </c>
      <c r="L65" s="14" t="str">
        <f t="shared" si="14"/>
        <v>PVC curb - 16/20 EP Skylux - 800x1100</v>
      </c>
      <c r="M65" s="1" t="s">
        <v>114</v>
      </c>
      <c r="O65" s="1" t="s">
        <v>111</v>
      </c>
      <c r="P65" s="37">
        <v>0.89</v>
      </c>
      <c r="Q65" s="23" t="s">
        <v>79</v>
      </c>
    </row>
    <row r="66" spans="1:17" x14ac:dyDescent="0.25">
      <c r="A66" t="s">
        <v>80</v>
      </c>
      <c r="B66" s="1">
        <v>800</v>
      </c>
      <c r="C66" s="1">
        <v>1300</v>
      </c>
      <c r="D66" s="6">
        <v>160</v>
      </c>
      <c r="E66" s="15">
        <f t="shared" si="10"/>
        <v>800</v>
      </c>
      <c r="F66" s="15">
        <f t="shared" si="11"/>
        <v>1300</v>
      </c>
      <c r="G66" s="19">
        <f t="shared" si="2"/>
        <v>1.04</v>
      </c>
      <c r="H66" s="6">
        <v>200</v>
      </c>
      <c r="I66" s="14">
        <f t="shared" si="17"/>
        <v>1000</v>
      </c>
      <c r="J66" s="14">
        <f t="shared" si="18"/>
        <v>1500</v>
      </c>
      <c r="K66" s="1" t="s">
        <v>82</v>
      </c>
      <c r="L66" s="14" t="str">
        <f t="shared" si="14"/>
        <v>PVC curb - 16/20 EP Skylux - 800x1300</v>
      </c>
      <c r="M66" s="1" t="s">
        <v>114</v>
      </c>
      <c r="O66" s="1" t="s">
        <v>111</v>
      </c>
      <c r="P66" s="37">
        <v>0.89</v>
      </c>
      <c r="Q66" s="23" t="s">
        <v>79</v>
      </c>
    </row>
    <row r="67" spans="1:17" x14ac:dyDescent="0.25">
      <c r="A67" t="s">
        <v>80</v>
      </c>
      <c r="B67" s="1">
        <v>800</v>
      </c>
      <c r="C67" s="1">
        <v>1400</v>
      </c>
      <c r="D67" s="6">
        <v>160</v>
      </c>
      <c r="E67" s="15">
        <f t="shared" si="10"/>
        <v>800</v>
      </c>
      <c r="F67" s="15">
        <f t="shared" si="11"/>
        <v>1400</v>
      </c>
      <c r="G67" s="19">
        <f t="shared" si="2"/>
        <v>1.1199999999999999</v>
      </c>
      <c r="H67" s="6">
        <v>200</v>
      </c>
      <c r="I67" s="14">
        <f t="shared" si="17"/>
        <v>1000</v>
      </c>
      <c r="J67" s="14">
        <f t="shared" si="18"/>
        <v>1600</v>
      </c>
      <c r="K67" s="1" t="s">
        <v>82</v>
      </c>
      <c r="L67" s="14" t="str">
        <f t="shared" si="14"/>
        <v>PVC curb - 16/20 EP Skylux - 800x1400</v>
      </c>
      <c r="M67" s="1" t="s">
        <v>114</v>
      </c>
      <c r="O67" s="1" t="s">
        <v>111</v>
      </c>
      <c r="P67" s="37">
        <v>0.89</v>
      </c>
      <c r="Q67" s="23" t="s">
        <v>79</v>
      </c>
    </row>
    <row r="68" spans="1:17" x14ac:dyDescent="0.25">
      <c r="A68" t="s">
        <v>80</v>
      </c>
      <c r="B68" s="1">
        <v>800</v>
      </c>
      <c r="C68" s="1">
        <v>1600</v>
      </c>
      <c r="D68" s="6">
        <v>160</v>
      </c>
      <c r="E68" s="15">
        <f t="shared" si="10"/>
        <v>800</v>
      </c>
      <c r="F68" s="15">
        <f t="shared" si="11"/>
        <v>1600</v>
      </c>
      <c r="G68" s="19">
        <f t="shared" si="2"/>
        <v>1.2800000000000002</v>
      </c>
      <c r="H68" s="6">
        <v>200</v>
      </c>
      <c r="I68" s="14">
        <f t="shared" si="17"/>
        <v>1000</v>
      </c>
      <c r="J68" s="14">
        <f t="shared" si="18"/>
        <v>1800</v>
      </c>
      <c r="K68" s="1" t="s">
        <v>82</v>
      </c>
      <c r="L68" s="14" t="str">
        <f t="shared" si="14"/>
        <v>PVC curb - 16/20 EP Skylux - 800x1600</v>
      </c>
      <c r="M68" s="1" t="s">
        <v>114</v>
      </c>
      <c r="O68" s="1" t="s">
        <v>111</v>
      </c>
      <c r="P68" s="37">
        <v>0.89</v>
      </c>
      <c r="Q68" s="23" t="s">
        <v>79</v>
      </c>
    </row>
    <row r="69" spans="1:17" x14ac:dyDescent="0.25">
      <c r="A69" t="s">
        <v>80</v>
      </c>
      <c r="B69" s="1">
        <v>800</v>
      </c>
      <c r="C69" s="1">
        <v>1700</v>
      </c>
      <c r="D69" s="6">
        <v>160</v>
      </c>
      <c r="E69" s="15">
        <f t="shared" si="10"/>
        <v>800</v>
      </c>
      <c r="F69" s="15">
        <f t="shared" si="11"/>
        <v>1700</v>
      </c>
      <c r="G69" s="19">
        <f t="shared" si="2"/>
        <v>1.36</v>
      </c>
      <c r="H69" s="6">
        <v>200</v>
      </c>
      <c r="I69" s="14">
        <f t="shared" si="17"/>
        <v>1000</v>
      </c>
      <c r="J69" s="14">
        <f t="shared" si="18"/>
        <v>1900</v>
      </c>
      <c r="K69" s="1" t="s">
        <v>82</v>
      </c>
      <c r="L69" s="14" t="str">
        <f t="shared" si="14"/>
        <v>PVC curb - 16/20 EP Skylux - 800x1700</v>
      </c>
      <c r="M69" s="1" t="s">
        <v>114</v>
      </c>
      <c r="O69" s="1" t="s">
        <v>111</v>
      </c>
      <c r="P69" s="37">
        <v>0.89</v>
      </c>
      <c r="Q69" s="23" t="s">
        <v>79</v>
      </c>
    </row>
    <row r="70" spans="1:17" x14ac:dyDescent="0.25">
      <c r="A70" t="s">
        <v>80</v>
      </c>
      <c r="B70" s="1">
        <v>800</v>
      </c>
      <c r="C70" s="1">
        <v>1800</v>
      </c>
      <c r="D70" s="6">
        <v>160</v>
      </c>
      <c r="E70" s="15">
        <f t="shared" si="10"/>
        <v>800</v>
      </c>
      <c r="F70" s="15">
        <f t="shared" si="11"/>
        <v>1800</v>
      </c>
      <c r="G70" s="19">
        <f t="shared" si="2"/>
        <v>1.4400000000000002</v>
      </c>
      <c r="H70" s="6">
        <v>200</v>
      </c>
      <c r="I70" s="14">
        <f t="shared" si="17"/>
        <v>1000</v>
      </c>
      <c r="J70" s="14">
        <f t="shared" si="18"/>
        <v>2000</v>
      </c>
      <c r="K70" s="1" t="s">
        <v>82</v>
      </c>
      <c r="L70" s="14" t="str">
        <f t="shared" si="14"/>
        <v>PVC curb - 16/20 EP Skylux - 800x1800</v>
      </c>
      <c r="M70" s="1" t="s">
        <v>114</v>
      </c>
      <c r="O70" s="1" t="s">
        <v>111</v>
      </c>
      <c r="P70" s="37">
        <v>0.89</v>
      </c>
      <c r="Q70" s="23" t="s">
        <v>79</v>
      </c>
    </row>
    <row r="71" spans="1:17" x14ac:dyDescent="0.25">
      <c r="A71" t="s">
        <v>80</v>
      </c>
      <c r="B71" s="1">
        <v>800</v>
      </c>
      <c r="C71" s="1">
        <v>2000</v>
      </c>
      <c r="D71" s="6">
        <v>160</v>
      </c>
      <c r="E71" s="15">
        <f t="shared" si="10"/>
        <v>800</v>
      </c>
      <c r="F71" s="15">
        <f t="shared" si="11"/>
        <v>2000</v>
      </c>
      <c r="G71" s="19">
        <f t="shared" si="2"/>
        <v>1.6</v>
      </c>
      <c r="H71" s="6">
        <v>200</v>
      </c>
      <c r="I71" s="14">
        <f t="shared" si="17"/>
        <v>1000</v>
      </c>
      <c r="J71" s="14">
        <f t="shared" si="18"/>
        <v>2200</v>
      </c>
      <c r="K71" s="1" t="s">
        <v>82</v>
      </c>
      <c r="L71" s="14" t="str">
        <f t="shared" si="14"/>
        <v>PVC curb - 16/20 EP Skylux - 800x2000</v>
      </c>
      <c r="M71" s="1" t="s">
        <v>114</v>
      </c>
      <c r="O71" s="1" t="s">
        <v>111</v>
      </c>
      <c r="P71" s="37">
        <v>0.89</v>
      </c>
      <c r="Q71" s="23" t="s">
        <v>79</v>
      </c>
    </row>
    <row r="72" spans="1:17" x14ac:dyDescent="0.25">
      <c r="A72" t="s">
        <v>80</v>
      </c>
      <c r="B72" s="1">
        <v>800</v>
      </c>
      <c r="C72" s="1">
        <v>2200</v>
      </c>
      <c r="D72" s="6">
        <v>160</v>
      </c>
      <c r="E72" s="15">
        <f t="shared" si="10"/>
        <v>800</v>
      </c>
      <c r="F72" s="15">
        <f t="shared" si="11"/>
        <v>2200</v>
      </c>
      <c r="G72" s="19">
        <f t="shared" si="2"/>
        <v>1.7600000000000002</v>
      </c>
      <c r="H72" s="6">
        <v>200</v>
      </c>
      <c r="I72" s="14">
        <f t="shared" si="17"/>
        <v>1000</v>
      </c>
      <c r="J72" s="14">
        <f t="shared" si="18"/>
        <v>2400</v>
      </c>
      <c r="K72" s="1" t="s">
        <v>82</v>
      </c>
      <c r="L72" s="14" t="str">
        <f t="shared" si="14"/>
        <v>PVC curb - 16/20 EP Skylux - 800x2200</v>
      </c>
      <c r="M72" s="1" t="s">
        <v>114</v>
      </c>
      <c r="O72" s="1" t="s">
        <v>111</v>
      </c>
      <c r="P72" s="37">
        <v>0.89</v>
      </c>
      <c r="Q72" s="23" t="s">
        <v>79</v>
      </c>
    </row>
    <row r="73" spans="1:17" x14ac:dyDescent="0.25">
      <c r="A73" t="s">
        <v>80</v>
      </c>
      <c r="B73" s="1">
        <v>800</v>
      </c>
      <c r="C73" s="1">
        <v>2300</v>
      </c>
      <c r="D73" s="6">
        <v>160</v>
      </c>
      <c r="E73" s="15">
        <f t="shared" si="10"/>
        <v>800</v>
      </c>
      <c r="F73" s="15">
        <f t="shared" si="11"/>
        <v>2300</v>
      </c>
      <c r="G73" s="19">
        <f t="shared" ref="G73:G112" si="19">(E73/1000)*(F73/1000)</f>
        <v>1.8399999999999999</v>
      </c>
      <c r="H73" s="6">
        <v>200</v>
      </c>
      <c r="I73" s="14">
        <f t="shared" si="17"/>
        <v>1000</v>
      </c>
      <c r="J73" s="14">
        <f t="shared" si="18"/>
        <v>2500</v>
      </c>
      <c r="K73" s="1" t="s">
        <v>82</v>
      </c>
      <c r="L73" s="14" t="str">
        <f t="shared" si="14"/>
        <v>PVC curb - 16/20 EP Skylux - 800x2300</v>
      </c>
      <c r="M73" s="1" t="s">
        <v>114</v>
      </c>
      <c r="O73" s="1" t="s">
        <v>111</v>
      </c>
      <c r="P73" s="37">
        <v>0.89</v>
      </c>
      <c r="Q73" s="23" t="s">
        <v>79</v>
      </c>
    </row>
    <row r="74" spans="1:17" x14ac:dyDescent="0.25">
      <c r="A74" t="s">
        <v>80</v>
      </c>
      <c r="B74" s="1">
        <v>800</v>
      </c>
      <c r="C74" s="1">
        <v>2500</v>
      </c>
      <c r="D74" s="6">
        <v>160</v>
      </c>
      <c r="E74" s="15">
        <f t="shared" si="10"/>
        <v>800</v>
      </c>
      <c r="F74" s="15">
        <f t="shared" si="11"/>
        <v>2500</v>
      </c>
      <c r="G74" s="19">
        <f t="shared" si="19"/>
        <v>2</v>
      </c>
      <c r="H74" s="6">
        <v>200</v>
      </c>
      <c r="I74" s="14">
        <f t="shared" si="17"/>
        <v>1000</v>
      </c>
      <c r="J74" s="14">
        <f t="shared" si="18"/>
        <v>2700</v>
      </c>
      <c r="K74" s="1" t="s">
        <v>82</v>
      </c>
      <c r="L74" s="14" t="str">
        <f t="shared" si="14"/>
        <v>PVC curb - 16/20 EP Skylux - 800x2500</v>
      </c>
      <c r="M74" s="1" t="s">
        <v>114</v>
      </c>
      <c r="O74" s="1" t="s">
        <v>111</v>
      </c>
      <c r="P74" s="37">
        <v>0.89</v>
      </c>
      <c r="Q74" s="23" t="s">
        <v>79</v>
      </c>
    </row>
    <row r="75" spans="1:17" x14ac:dyDescent="0.25">
      <c r="A75" t="s">
        <v>80</v>
      </c>
      <c r="B75" s="1">
        <v>800</v>
      </c>
      <c r="C75" s="1">
        <v>2800</v>
      </c>
      <c r="D75" s="6">
        <v>160</v>
      </c>
      <c r="E75" s="15">
        <f t="shared" si="10"/>
        <v>800</v>
      </c>
      <c r="F75" s="15">
        <f t="shared" si="11"/>
        <v>2800</v>
      </c>
      <c r="G75" s="19">
        <f t="shared" si="19"/>
        <v>2.2399999999999998</v>
      </c>
      <c r="H75" s="6">
        <v>200</v>
      </c>
      <c r="I75" s="14">
        <f t="shared" si="17"/>
        <v>1000</v>
      </c>
      <c r="J75" s="14">
        <f t="shared" si="18"/>
        <v>3000</v>
      </c>
      <c r="K75" s="1" t="s">
        <v>82</v>
      </c>
      <c r="L75" s="14" t="str">
        <f t="shared" si="14"/>
        <v>PVC curb - 16/20 EP Skylux - 800x2800</v>
      </c>
      <c r="M75" s="1" t="s">
        <v>114</v>
      </c>
      <c r="O75" s="1" t="s">
        <v>111</v>
      </c>
      <c r="P75" s="37">
        <v>0.89</v>
      </c>
      <c r="Q75" s="23" t="s">
        <v>79</v>
      </c>
    </row>
    <row r="76" spans="1:17" x14ac:dyDescent="0.25">
      <c r="A76" t="s">
        <v>80</v>
      </c>
      <c r="B76" s="1">
        <v>900</v>
      </c>
      <c r="C76" s="1">
        <v>1200</v>
      </c>
      <c r="D76" s="6">
        <v>160</v>
      </c>
      <c r="E76" s="15">
        <f t="shared" si="10"/>
        <v>900</v>
      </c>
      <c r="F76" s="15">
        <f t="shared" si="11"/>
        <v>1200</v>
      </c>
      <c r="G76" s="19">
        <f t="shared" si="19"/>
        <v>1.08</v>
      </c>
      <c r="H76" s="6">
        <v>200</v>
      </c>
      <c r="I76" s="14">
        <f t="shared" si="17"/>
        <v>1100</v>
      </c>
      <c r="J76" s="14">
        <f t="shared" si="18"/>
        <v>1400</v>
      </c>
      <c r="K76" s="1" t="s">
        <v>82</v>
      </c>
      <c r="L76" s="14" t="str">
        <f t="shared" si="14"/>
        <v>PVC curb - 16/20 EP Skylux - 900x1200</v>
      </c>
      <c r="M76" s="1" t="s">
        <v>114</v>
      </c>
      <c r="O76" s="1" t="s">
        <v>111</v>
      </c>
      <c r="P76" s="37">
        <v>0.89</v>
      </c>
      <c r="Q76" s="23" t="s">
        <v>79</v>
      </c>
    </row>
    <row r="77" spans="1:17" x14ac:dyDescent="0.25">
      <c r="A77" t="s">
        <v>80</v>
      </c>
      <c r="B77" s="1">
        <v>900</v>
      </c>
      <c r="C77" s="1">
        <v>1500</v>
      </c>
      <c r="D77" s="6">
        <v>160</v>
      </c>
      <c r="E77" s="15">
        <f t="shared" si="10"/>
        <v>900</v>
      </c>
      <c r="F77" s="15">
        <f t="shared" si="11"/>
        <v>1500</v>
      </c>
      <c r="G77" s="19">
        <f t="shared" si="19"/>
        <v>1.35</v>
      </c>
      <c r="H77" s="6">
        <v>200</v>
      </c>
      <c r="I77" s="14">
        <f t="shared" si="17"/>
        <v>1100</v>
      </c>
      <c r="J77" s="14">
        <f t="shared" si="18"/>
        <v>1700</v>
      </c>
      <c r="K77" s="1" t="s">
        <v>82</v>
      </c>
      <c r="L77" s="14" t="str">
        <f t="shared" si="14"/>
        <v>PVC curb - 16/20 EP Skylux - 900x1500</v>
      </c>
      <c r="M77" s="1" t="s">
        <v>114</v>
      </c>
      <c r="O77" s="1" t="s">
        <v>111</v>
      </c>
      <c r="P77" s="37">
        <v>0.89</v>
      </c>
      <c r="Q77" s="23" t="s">
        <v>79</v>
      </c>
    </row>
    <row r="78" spans="1:17" x14ac:dyDescent="0.25">
      <c r="A78" t="s">
        <v>80</v>
      </c>
      <c r="B78" s="1">
        <v>900</v>
      </c>
      <c r="C78" s="1">
        <v>1800</v>
      </c>
      <c r="D78" s="6">
        <v>160</v>
      </c>
      <c r="E78" s="15">
        <f t="shared" si="10"/>
        <v>900</v>
      </c>
      <c r="F78" s="15">
        <f t="shared" si="11"/>
        <v>1800</v>
      </c>
      <c r="G78" s="19">
        <f t="shared" si="19"/>
        <v>1.62</v>
      </c>
      <c r="H78" s="6">
        <v>200</v>
      </c>
      <c r="I78" s="14">
        <f t="shared" si="17"/>
        <v>1100</v>
      </c>
      <c r="J78" s="14">
        <f t="shared" si="18"/>
        <v>2000</v>
      </c>
      <c r="K78" s="1" t="s">
        <v>82</v>
      </c>
      <c r="L78" s="14" t="str">
        <f t="shared" si="14"/>
        <v>PVC curb - 16/20 EP Skylux - 900x1800</v>
      </c>
      <c r="M78" s="1" t="s">
        <v>114</v>
      </c>
      <c r="O78" s="1" t="s">
        <v>111</v>
      </c>
      <c r="P78" s="37">
        <v>0.89</v>
      </c>
      <c r="Q78" s="23" t="s">
        <v>79</v>
      </c>
    </row>
    <row r="79" spans="1:17" x14ac:dyDescent="0.25">
      <c r="A79" t="s">
        <v>80</v>
      </c>
      <c r="B79" s="1">
        <v>900</v>
      </c>
      <c r="C79" s="1">
        <v>2100</v>
      </c>
      <c r="D79" s="6">
        <v>160</v>
      </c>
      <c r="E79" s="15">
        <f t="shared" si="10"/>
        <v>900</v>
      </c>
      <c r="F79" s="15">
        <f t="shared" si="11"/>
        <v>2100</v>
      </c>
      <c r="G79" s="19">
        <f t="shared" si="19"/>
        <v>1.8900000000000001</v>
      </c>
      <c r="H79" s="6">
        <v>200</v>
      </c>
      <c r="I79" s="14">
        <f t="shared" si="17"/>
        <v>1100</v>
      </c>
      <c r="J79" s="14">
        <f t="shared" si="18"/>
        <v>2300</v>
      </c>
      <c r="K79" s="1" t="s">
        <v>82</v>
      </c>
      <c r="L79" s="14" t="str">
        <f t="shared" si="14"/>
        <v>PVC curb - 16/20 EP Skylux - 900x2100</v>
      </c>
      <c r="M79" s="1" t="s">
        <v>114</v>
      </c>
      <c r="O79" s="1" t="s">
        <v>111</v>
      </c>
      <c r="P79" s="37">
        <v>0.89</v>
      </c>
      <c r="Q79" s="23" t="s">
        <v>79</v>
      </c>
    </row>
    <row r="80" spans="1:17" x14ac:dyDescent="0.25">
      <c r="A80" t="s">
        <v>80</v>
      </c>
      <c r="B80" s="1">
        <v>1000</v>
      </c>
      <c r="C80" s="1">
        <v>1300</v>
      </c>
      <c r="D80" s="6">
        <v>160</v>
      </c>
      <c r="E80" s="15">
        <f t="shared" si="10"/>
        <v>1000</v>
      </c>
      <c r="F80" s="15">
        <f t="shared" si="11"/>
        <v>1300</v>
      </c>
      <c r="G80" s="19">
        <f t="shared" si="19"/>
        <v>1.3</v>
      </c>
      <c r="H80" s="6">
        <v>200</v>
      </c>
      <c r="I80" s="14">
        <f t="shared" si="17"/>
        <v>1200</v>
      </c>
      <c r="J80" s="14">
        <f t="shared" si="18"/>
        <v>1500</v>
      </c>
      <c r="K80" s="1" t="s">
        <v>82</v>
      </c>
      <c r="L80" s="14" t="str">
        <f t="shared" si="14"/>
        <v>PVC curb - 16/20 EP Skylux - 1000x1300</v>
      </c>
      <c r="M80" s="1" t="s">
        <v>114</v>
      </c>
      <c r="O80" s="1" t="s">
        <v>111</v>
      </c>
      <c r="P80" s="37">
        <v>0.89</v>
      </c>
      <c r="Q80" s="23" t="s">
        <v>79</v>
      </c>
    </row>
    <row r="81" spans="1:17" x14ac:dyDescent="0.25">
      <c r="A81" t="s">
        <v>80</v>
      </c>
      <c r="B81" s="1">
        <v>1000</v>
      </c>
      <c r="C81" s="1">
        <v>1500</v>
      </c>
      <c r="D81" s="6">
        <v>160</v>
      </c>
      <c r="E81" s="15">
        <f t="shared" si="10"/>
        <v>1000</v>
      </c>
      <c r="F81" s="15">
        <f t="shared" si="11"/>
        <v>1500</v>
      </c>
      <c r="G81" s="19">
        <f t="shared" si="19"/>
        <v>1.5</v>
      </c>
      <c r="H81" s="6">
        <v>200</v>
      </c>
      <c r="I81" s="14">
        <f t="shared" si="17"/>
        <v>1200</v>
      </c>
      <c r="J81" s="14">
        <f t="shared" si="18"/>
        <v>1700</v>
      </c>
      <c r="K81" s="1" t="s">
        <v>82</v>
      </c>
      <c r="L81" s="14" t="str">
        <f t="shared" si="14"/>
        <v>PVC curb - 16/20 EP Skylux - 1000x1500</v>
      </c>
      <c r="M81" s="1" t="s">
        <v>114</v>
      </c>
      <c r="O81" s="1" t="s">
        <v>111</v>
      </c>
      <c r="P81" s="37">
        <v>0.89</v>
      </c>
      <c r="Q81" s="23" t="s">
        <v>79</v>
      </c>
    </row>
    <row r="82" spans="1:17" x14ac:dyDescent="0.25">
      <c r="A82" t="s">
        <v>80</v>
      </c>
      <c r="B82" s="1">
        <v>1000</v>
      </c>
      <c r="C82" s="1">
        <v>1600</v>
      </c>
      <c r="D82" s="6">
        <v>160</v>
      </c>
      <c r="E82" s="15">
        <f t="shared" si="10"/>
        <v>1000</v>
      </c>
      <c r="F82" s="15">
        <f t="shared" si="11"/>
        <v>1600</v>
      </c>
      <c r="G82" s="19">
        <f t="shared" si="19"/>
        <v>1.6</v>
      </c>
      <c r="H82" s="6">
        <v>200</v>
      </c>
      <c r="I82" s="14">
        <f t="shared" si="17"/>
        <v>1200</v>
      </c>
      <c r="J82" s="14">
        <f t="shared" si="18"/>
        <v>1800</v>
      </c>
      <c r="K82" s="1" t="s">
        <v>82</v>
      </c>
      <c r="L82" s="14" t="str">
        <f t="shared" si="14"/>
        <v>PVC curb - 16/20 EP Skylux - 1000x1600</v>
      </c>
      <c r="M82" s="1" t="s">
        <v>114</v>
      </c>
      <c r="O82" s="1" t="s">
        <v>111</v>
      </c>
      <c r="P82" s="37">
        <v>0.89</v>
      </c>
      <c r="Q82" s="23" t="s">
        <v>79</v>
      </c>
    </row>
    <row r="83" spans="1:17" x14ac:dyDescent="0.25">
      <c r="A83" t="s">
        <v>80</v>
      </c>
      <c r="B83" s="1">
        <v>1000</v>
      </c>
      <c r="C83" s="1">
        <v>1900</v>
      </c>
      <c r="D83" s="6">
        <v>160</v>
      </c>
      <c r="E83" s="15">
        <f t="shared" si="10"/>
        <v>1000</v>
      </c>
      <c r="F83" s="15">
        <f t="shared" si="11"/>
        <v>1900</v>
      </c>
      <c r="G83" s="19">
        <f t="shared" si="19"/>
        <v>1.9</v>
      </c>
      <c r="H83" s="6">
        <v>200</v>
      </c>
      <c r="I83" s="14">
        <f t="shared" si="17"/>
        <v>1200</v>
      </c>
      <c r="J83" s="14">
        <f t="shared" si="18"/>
        <v>2100</v>
      </c>
      <c r="K83" s="1" t="s">
        <v>82</v>
      </c>
      <c r="L83" s="14" t="str">
        <f t="shared" si="14"/>
        <v>PVC curb - 16/20 EP Skylux - 1000x1900</v>
      </c>
      <c r="M83" s="1" t="s">
        <v>114</v>
      </c>
      <c r="O83" s="1" t="s">
        <v>111</v>
      </c>
      <c r="P83" s="37">
        <v>0.89</v>
      </c>
      <c r="Q83" s="23" t="s">
        <v>79</v>
      </c>
    </row>
    <row r="84" spans="1:17" x14ac:dyDescent="0.25">
      <c r="A84" t="s">
        <v>80</v>
      </c>
      <c r="B84" s="1">
        <v>1000</v>
      </c>
      <c r="C84" s="1">
        <v>2000</v>
      </c>
      <c r="D84" s="6">
        <v>160</v>
      </c>
      <c r="E84" s="15">
        <f t="shared" si="10"/>
        <v>1000</v>
      </c>
      <c r="F84" s="15">
        <f t="shared" si="11"/>
        <v>2000</v>
      </c>
      <c r="G84" s="19">
        <f t="shared" si="19"/>
        <v>2</v>
      </c>
      <c r="H84" s="6">
        <v>200</v>
      </c>
      <c r="I84" s="14">
        <f t="shared" si="17"/>
        <v>1200</v>
      </c>
      <c r="J84" s="14">
        <f t="shared" si="18"/>
        <v>2200</v>
      </c>
      <c r="K84" s="1" t="s">
        <v>82</v>
      </c>
      <c r="L84" s="14" t="str">
        <f t="shared" si="14"/>
        <v>PVC curb - 16/20 EP Skylux - 1000x2000</v>
      </c>
      <c r="M84" s="1" t="s">
        <v>114</v>
      </c>
      <c r="O84" s="1" t="s">
        <v>111</v>
      </c>
      <c r="P84" s="37">
        <v>0.89</v>
      </c>
      <c r="Q84" s="23" t="s">
        <v>79</v>
      </c>
    </row>
    <row r="85" spans="1:17" x14ac:dyDescent="0.25">
      <c r="A85" t="s">
        <v>80</v>
      </c>
      <c r="B85" s="1">
        <v>1000</v>
      </c>
      <c r="C85" s="1">
        <v>2200</v>
      </c>
      <c r="D85" s="6">
        <v>160</v>
      </c>
      <c r="E85" s="15">
        <f t="shared" si="10"/>
        <v>1000</v>
      </c>
      <c r="F85" s="15">
        <f t="shared" si="11"/>
        <v>2200</v>
      </c>
      <c r="G85" s="19">
        <f t="shared" si="19"/>
        <v>2.2000000000000002</v>
      </c>
      <c r="H85" s="6">
        <v>200</v>
      </c>
      <c r="I85" s="14">
        <f t="shared" si="17"/>
        <v>1200</v>
      </c>
      <c r="J85" s="14">
        <f t="shared" si="18"/>
        <v>2400</v>
      </c>
      <c r="K85" s="1" t="s">
        <v>82</v>
      </c>
      <c r="L85" s="14" t="str">
        <f t="shared" si="14"/>
        <v>PVC curb - 16/20 EP Skylux - 1000x2200</v>
      </c>
      <c r="M85" s="1" t="s">
        <v>114</v>
      </c>
      <c r="O85" s="1" t="s">
        <v>111</v>
      </c>
      <c r="P85" s="37">
        <v>0.89</v>
      </c>
      <c r="Q85" s="23" t="s">
        <v>79</v>
      </c>
    </row>
    <row r="86" spans="1:17" x14ac:dyDescent="0.25">
      <c r="A86" t="s">
        <v>80</v>
      </c>
      <c r="B86" s="1">
        <v>1000</v>
      </c>
      <c r="C86" s="1">
        <v>2300</v>
      </c>
      <c r="D86" s="6">
        <v>160</v>
      </c>
      <c r="E86" s="15">
        <f t="shared" si="10"/>
        <v>1000</v>
      </c>
      <c r="F86" s="15">
        <f t="shared" si="11"/>
        <v>2300</v>
      </c>
      <c r="G86" s="19">
        <f t="shared" si="19"/>
        <v>2.2999999999999998</v>
      </c>
      <c r="H86" s="6">
        <v>200</v>
      </c>
      <c r="I86" s="14">
        <f t="shared" si="17"/>
        <v>1200</v>
      </c>
      <c r="J86" s="14">
        <f t="shared" si="18"/>
        <v>2500</v>
      </c>
      <c r="K86" s="1" t="s">
        <v>82</v>
      </c>
      <c r="L86" s="14" t="str">
        <f t="shared" si="14"/>
        <v>PVC curb - 16/20 EP Skylux - 1000x2300</v>
      </c>
      <c r="M86" s="1" t="s">
        <v>114</v>
      </c>
      <c r="O86" s="1" t="s">
        <v>111</v>
      </c>
      <c r="P86" s="37">
        <v>0.89</v>
      </c>
      <c r="Q86" s="23" t="s">
        <v>79</v>
      </c>
    </row>
    <row r="87" spans="1:17" x14ac:dyDescent="0.25">
      <c r="A87" t="s">
        <v>80</v>
      </c>
      <c r="B87" s="1">
        <v>1000</v>
      </c>
      <c r="C87" s="1">
        <v>2500</v>
      </c>
      <c r="D87" s="6">
        <v>160</v>
      </c>
      <c r="E87" s="15">
        <f t="shared" si="10"/>
        <v>1000</v>
      </c>
      <c r="F87" s="15">
        <f t="shared" si="11"/>
        <v>2500</v>
      </c>
      <c r="G87" s="19">
        <f t="shared" si="19"/>
        <v>2.5</v>
      </c>
      <c r="H87" s="6">
        <v>200</v>
      </c>
      <c r="I87" s="14">
        <f t="shared" si="17"/>
        <v>1200</v>
      </c>
      <c r="J87" s="14">
        <f t="shared" si="18"/>
        <v>2700</v>
      </c>
      <c r="K87" s="1" t="s">
        <v>82</v>
      </c>
      <c r="L87" s="14" t="str">
        <f t="shared" si="14"/>
        <v>PVC curb - 16/20 EP Skylux - 1000x2500</v>
      </c>
      <c r="M87" s="1" t="s">
        <v>114</v>
      </c>
      <c r="O87" s="1" t="s">
        <v>111</v>
      </c>
      <c r="P87" s="37">
        <v>0.89</v>
      </c>
      <c r="Q87" s="23" t="s">
        <v>79</v>
      </c>
    </row>
    <row r="88" spans="1:17" x14ac:dyDescent="0.25">
      <c r="A88" t="s">
        <v>80</v>
      </c>
      <c r="B88" s="1">
        <v>1000</v>
      </c>
      <c r="C88" s="1">
        <v>2800</v>
      </c>
      <c r="D88" s="6">
        <v>160</v>
      </c>
      <c r="E88" s="15">
        <f t="shared" si="10"/>
        <v>1000</v>
      </c>
      <c r="F88" s="15">
        <f t="shared" si="11"/>
        <v>2800</v>
      </c>
      <c r="G88" s="19">
        <f t="shared" si="19"/>
        <v>2.8</v>
      </c>
      <c r="H88" s="6">
        <v>200</v>
      </c>
      <c r="I88" s="14">
        <f t="shared" si="17"/>
        <v>1200</v>
      </c>
      <c r="J88" s="14">
        <f t="shared" si="18"/>
        <v>3000</v>
      </c>
      <c r="K88" s="1" t="s">
        <v>82</v>
      </c>
      <c r="L88" s="14" t="str">
        <f t="shared" si="14"/>
        <v>PVC curb - 16/20 EP Skylux - 1000x2800</v>
      </c>
      <c r="M88" s="1" t="s">
        <v>114</v>
      </c>
      <c r="O88" s="1" t="s">
        <v>111</v>
      </c>
      <c r="P88" s="37">
        <v>0.89</v>
      </c>
      <c r="Q88" s="23" t="s">
        <v>79</v>
      </c>
    </row>
    <row r="89" spans="1:17" x14ac:dyDescent="0.25">
      <c r="A89" t="s">
        <v>80</v>
      </c>
      <c r="B89" s="1">
        <v>1050</v>
      </c>
      <c r="C89" s="1">
        <v>1650</v>
      </c>
      <c r="D89" s="6">
        <v>160</v>
      </c>
      <c r="E89" s="15">
        <f t="shared" si="10"/>
        <v>1050</v>
      </c>
      <c r="F89" s="15">
        <f t="shared" si="11"/>
        <v>1650</v>
      </c>
      <c r="G89" s="19">
        <f t="shared" si="19"/>
        <v>1.7324999999999999</v>
      </c>
      <c r="H89" s="6">
        <v>200</v>
      </c>
      <c r="I89" s="14">
        <f t="shared" si="17"/>
        <v>1250</v>
      </c>
      <c r="J89" s="14">
        <f t="shared" si="18"/>
        <v>1850</v>
      </c>
      <c r="K89" s="1" t="s">
        <v>82</v>
      </c>
      <c r="L89" s="14" t="str">
        <f t="shared" si="14"/>
        <v>PVC curb - 16/20 EP Skylux - 1050x1650</v>
      </c>
      <c r="M89" s="1" t="s">
        <v>114</v>
      </c>
      <c r="O89" s="1" t="s">
        <v>111</v>
      </c>
      <c r="P89" s="37">
        <v>0.89</v>
      </c>
      <c r="Q89" s="23" t="s">
        <v>79</v>
      </c>
    </row>
    <row r="90" spans="1:17" x14ac:dyDescent="0.25">
      <c r="A90" t="s">
        <v>80</v>
      </c>
      <c r="B90" s="1">
        <v>1050</v>
      </c>
      <c r="C90" s="1">
        <v>2250</v>
      </c>
      <c r="D90" s="6">
        <v>160</v>
      </c>
      <c r="E90" s="15">
        <f t="shared" ref="E90:E111" si="20">B89</f>
        <v>1050</v>
      </c>
      <c r="F90" s="15">
        <f t="shared" si="11"/>
        <v>2250</v>
      </c>
      <c r="G90" s="19">
        <f t="shared" si="19"/>
        <v>2.3625000000000003</v>
      </c>
      <c r="H90" s="6">
        <v>200</v>
      </c>
      <c r="I90" s="14">
        <f t="shared" si="17"/>
        <v>1250</v>
      </c>
      <c r="J90" s="14">
        <f t="shared" si="18"/>
        <v>2450</v>
      </c>
      <c r="K90" s="1" t="s">
        <v>82</v>
      </c>
      <c r="L90" s="14" t="str">
        <f t="shared" si="14"/>
        <v>PVC curb - 16/20 EP Skylux - 1050x2250</v>
      </c>
      <c r="M90" s="1" t="s">
        <v>114</v>
      </c>
      <c r="O90" s="1" t="s">
        <v>111</v>
      </c>
      <c r="P90" s="37">
        <v>0.89</v>
      </c>
      <c r="Q90" s="23" t="s">
        <v>79</v>
      </c>
    </row>
    <row r="91" spans="1:17" x14ac:dyDescent="0.25">
      <c r="A91" t="s">
        <v>80</v>
      </c>
      <c r="B91" s="1">
        <v>1100</v>
      </c>
      <c r="C91" s="1">
        <v>1400</v>
      </c>
      <c r="D91" s="6">
        <v>160</v>
      </c>
      <c r="E91" s="15">
        <f t="shared" si="20"/>
        <v>1050</v>
      </c>
      <c r="F91" s="15">
        <f t="shared" si="11"/>
        <v>1400</v>
      </c>
      <c r="G91" s="19">
        <f t="shared" si="19"/>
        <v>1.47</v>
      </c>
      <c r="H91" s="6">
        <v>200</v>
      </c>
      <c r="I91" s="14">
        <f t="shared" si="17"/>
        <v>1250</v>
      </c>
      <c r="J91" s="14">
        <f t="shared" si="18"/>
        <v>1600</v>
      </c>
      <c r="K91" s="1" t="s">
        <v>82</v>
      </c>
      <c r="L91" s="14" t="str">
        <f t="shared" si="14"/>
        <v>PVC curb - 16/20 EP Skylux - 1050x1400</v>
      </c>
      <c r="M91" s="1" t="s">
        <v>114</v>
      </c>
      <c r="O91" s="1" t="s">
        <v>111</v>
      </c>
      <c r="P91" s="37">
        <v>0.89</v>
      </c>
      <c r="Q91" s="23" t="s">
        <v>79</v>
      </c>
    </row>
    <row r="92" spans="1:17" x14ac:dyDescent="0.25">
      <c r="A92" t="s">
        <v>80</v>
      </c>
      <c r="B92" s="1">
        <v>1100</v>
      </c>
      <c r="C92" s="1">
        <v>1700</v>
      </c>
      <c r="D92" s="6">
        <v>160</v>
      </c>
      <c r="E92" s="15">
        <f t="shared" si="20"/>
        <v>1100</v>
      </c>
      <c r="F92" s="15">
        <f t="shared" si="11"/>
        <v>1700</v>
      </c>
      <c r="G92" s="19">
        <f t="shared" si="19"/>
        <v>1.87</v>
      </c>
      <c r="H92" s="6">
        <v>200</v>
      </c>
      <c r="I92" s="14">
        <f t="shared" si="17"/>
        <v>1300</v>
      </c>
      <c r="J92" s="14">
        <f t="shared" si="18"/>
        <v>1900</v>
      </c>
      <c r="K92" s="1" t="s">
        <v>82</v>
      </c>
      <c r="L92" s="14" t="str">
        <f t="shared" si="14"/>
        <v>PVC curb - 16/20 EP Skylux - 1100x1700</v>
      </c>
      <c r="M92" s="1" t="s">
        <v>114</v>
      </c>
      <c r="O92" s="1" t="s">
        <v>111</v>
      </c>
      <c r="P92" s="37">
        <v>0.89</v>
      </c>
      <c r="Q92" s="23" t="s">
        <v>79</v>
      </c>
    </row>
    <row r="93" spans="1:17" x14ac:dyDescent="0.25">
      <c r="A93" t="s">
        <v>80</v>
      </c>
      <c r="B93" s="1">
        <v>1100</v>
      </c>
      <c r="C93" s="1">
        <v>2300</v>
      </c>
      <c r="D93" s="6">
        <v>160</v>
      </c>
      <c r="E93" s="15">
        <f t="shared" si="20"/>
        <v>1100</v>
      </c>
      <c r="F93" s="15">
        <f t="shared" si="11"/>
        <v>2300</v>
      </c>
      <c r="G93" s="19">
        <f t="shared" si="19"/>
        <v>2.5299999999999998</v>
      </c>
      <c r="H93" s="6">
        <v>200</v>
      </c>
      <c r="I93" s="14">
        <f t="shared" si="17"/>
        <v>1300</v>
      </c>
      <c r="J93" s="14">
        <f t="shared" si="18"/>
        <v>2500</v>
      </c>
      <c r="K93" s="1" t="s">
        <v>82</v>
      </c>
      <c r="L93" s="14" t="str">
        <f t="shared" si="14"/>
        <v>PVC curb - 16/20 EP Skylux - 1100x2300</v>
      </c>
      <c r="M93" s="1" t="s">
        <v>114</v>
      </c>
      <c r="O93" s="1" t="s">
        <v>111</v>
      </c>
      <c r="P93" s="37">
        <v>0.89</v>
      </c>
      <c r="Q93" s="23" t="s">
        <v>79</v>
      </c>
    </row>
    <row r="94" spans="1:17" x14ac:dyDescent="0.25">
      <c r="A94" t="s">
        <v>80</v>
      </c>
      <c r="B94" s="1">
        <v>1200</v>
      </c>
      <c r="C94" s="1">
        <v>1400</v>
      </c>
      <c r="D94" s="6">
        <v>160</v>
      </c>
      <c r="E94" s="15">
        <f t="shared" si="20"/>
        <v>1100</v>
      </c>
      <c r="F94" s="15">
        <f t="shared" si="11"/>
        <v>1400</v>
      </c>
      <c r="G94" s="19">
        <f t="shared" si="19"/>
        <v>1.54</v>
      </c>
      <c r="H94" s="6">
        <v>200</v>
      </c>
      <c r="I94" s="14">
        <f t="shared" si="17"/>
        <v>1300</v>
      </c>
      <c r="J94" s="14">
        <f t="shared" si="18"/>
        <v>1600</v>
      </c>
      <c r="K94" s="1" t="s">
        <v>82</v>
      </c>
      <c r="L94" s="14" t="str">
        <f t="shared" si="14"/>
        <v>PVC curb - 16/20 EP Skylux - 1100x1400</v>
      </c>
      <c r="M94" s="1" t="s">
        <v>114</v>
      </c>
      <c r="O94" s="1" t="s">
        <v>111</v>
      </c>
      <c r="P94" s="37">
        <v>0.89</v>
      </c>
      <c r="Q94" s="23" t="s">
        <v>79</v>
      </c>
    </row>
    <row r="95" spans="1:17" x14ac:dyDescent="0.25">
      <c r="A95" t="s">
        <v>80</v>
      </c>
      <c r="B95" s="1">
        <v>1200</v>
      </c>
      <c r="C95" s="1">
        <v>1500</v>
      </c>
      <c r="D95" s="6">
        <v>160</v>
      </c>
      <c r="E95" s="15">
        <f t="shared" si="20"/>
        <v>1200</v>
      </c>
      <c r="F95" s="15">
        <f t="shared" si="11"/>
        <v>1500</v>
      </c>
      <c r="G95" s="19">
        <f t="shared" si="19"/>
        <v>1.7999999999999998</v>
      </c>
      <c r="H95" s="6">
        <v>200</v>
      </c>
      <c r="I95" s="14">
        <f t="shared" si="17"/>
        <v>1400</v>
      </c>
      <c r="J95" s="14">
        <f t="shared" si="18"/>
        <v>1700</v>
      </c>
      <c r="K95" s="1" t="s">
        <v>82</v>
      </c>
      <c r="L95" s="14" t="str">
        <f t="shared" ref="L95:L111" si="21">K95&amp;" - "&amp;M95&amp;" - "&amp;E95&amp;"x"&amp;C95</f>
        <v>PVC curb - 16/20 EP Skylux - 1200x1500</v>
      </c>
      <c r="M95" s="1" t="s">
        <v>114</v>
      </c>
      <c r="O95" s="1" t="s">
        <v>111</v>
      </c>
      <c r="P95" s="37">
        <v>0.89</v>
      </c>
      <c r="Q95" s="23" t="s">
        <v>79</v>
      </c>
    </row>
    <row r="96" spans="1:17" x14ac:dyDescent="0.25">
      <c r="A96" t="s">
        <v>80</v>
      </c>
      <c r="B96" s="1">
        <v>1200</v>
      </c>
      <c r="C96" s="1">
        <v>1800</v>
      </c>
      <c r="D96" s="6">
        <v>160</v>
      </c>
      <c r="E96" s="15">
        <f t="shared" si="20"/>
        <v>1200</v>
      </c>
      <c r="F96" s="15">
        <f t="shared" si="11"/>
        <v>1800</v>
      </c>
      <c r="G96" s="19">
        <f t="shared" si="19"/>
        <v>2.16</v>
      </c>
      <c r="H96" s="6">
        <v>200</v>
      </c>
      <c r="I96" s="14">
        <f t="shared" si="17"/>
        <v>1400</v>
      </c>
      <c r="J96" s="14">
        <f t="shared" si="18"/>
        <v>2000</v>
      </c>
      <c r="K96" s="1" t="s">
        <v>82</v>
      </c>
      <c r="L96" s="14" t="str">
        <f t="shared" si="21"/>
        <v>PVC curb - 16/20 EP Skylux - 1200x1800</v>
      </c>
      <c r="M96" s="1" t="s">
        <v>114</v>
      </c>
      <c r="O96" s="1" t="s">
        <v>111</v>
      </c>
      <c r="P96" s="37">
        <v>0.89</v>
      </c>
      <c r="Q96" s="23" t="s">
        <v>79</v>
      </c>
    </row>
    <row r="97" spans="1:17" x14ac:dyDescent="0.25">
      <c r="A97" t="s">
        <v>80</v>
      </c>
      <c r="B97" s="1">
        <v>1200</v>
      </c>
      <c r="C97" s="1">
        <v>2100</v>
      </c>
      <c r="D97" s="6">
        <v>160</v>
      </c>
      <c r="E97" s="15">
        <f t="shared" si="20"/>
        <v>1200</v>
      </c>
      <c r="F97" s="15">
        <f t="shared" si="11"/>
        <v>2100</v>
      </c>
      <c r="G97" s="19">
        <f t="shared" si="19"/>
        <v>2.52</v>
      </c>
      <c r="H97" s="6">
        <v>200</v>
      </c>
      <c r="I97" s="14">
        <f t="shared" si="17"/>
        <v>1400</v>
      </c>
      <c r="J97" s="14">
        <f t="shared" si="18"/>
        <v>2300</v>
      </c>
      <c r="K97" s="1" t="s">
        <v>82</v>
      </c>
      <c r="L97" s="14" t="str">
        <f t="shared" si="21"/>
        <v>PVC curb - 16/20 EP Skylux - 1200x2100</v>
      </c>
      <c r="M97" s="1" t="s">
        <v>114</v>
      </c>
      <c r="O97" s="1" t="s">
        <v>111</v>
      </c>
      <c r="P97" s="37">
        <v>0.89</v>
      </c>
      <c r="Q97" s="23" t="s">
        <v>79</v>
      </c>
    </row>
    <row r="98" spans="1:17" x14ac:dyDescent="0.25">
      <c r="A98" t="s">
        <v>80</v>
      </c>
      <c r="B98" s="1">
        <v>1200</v>
      </c>
      <c r="C98" s="1">
        <v>2400</v>
      </c>
      <c r="D98" s="6">
        <v>160</v>
      </c>
      <c r="E98" s="15">
        <f t="shared" si="20"/>
        <v>1200</v>
      </c>
      <c r="F98" s="15">
        <f t="shared" si="11"/>
        <v>2400</v>
      </c>
      <c r="G98" s="19">
        <f t="shared" si="19"/>
        <v>2.88</v>
      </c>
      <c r="H98" s="6">
        <v>200</v>
      </c>
      <c r="I98" s="14">
        <f t="shared" si="17"/>
        <v>1400</v>
      </c>
      <c r="J98" s="14">
        <f t="shared" si="18"/>
        <v>2600</v>
      </c>
      <c r="K98" s="1" t="s">
        <v>82</v>
      </c>
      <c r="L98" s="14" t="str">
        <f t="shared" si="21"/>
        <v>PVC curb - 16/20 EP Skylux - 1200x2400</v>
      </c>
      <c r="M98" s="1" t="s">
        <v>114</v>
      </c>
      <c r="O98" s="1" t="s">
        <v>111</v>
      </c>
      <c r="P98" s="37">
        <v>0.89</v>
      </c>
      <c r="Q98" s="23" t="s">
        <v>79</v>
      </c>
    </row>
    <row r="99" spans="1:17" x14ac:dyDescent="0.25">
      <c r="A99" t="s">
        <v>80</v>
      </c>
      <c r="B99" s="1">
        <v>1300</v>
      </c>
      <c r="C99" s="1">
        <v>1600</v>
      </c>
      <c r="D99" s="6">
        <v>160</v>
      </c>
      <c r="E99" s="15">
        <f t="shared" si="20"/>
        <v>1200</v>
      </c>
      <c r="F99" s="15">
        <f t="shared" si="11"/>
        <v>1600</v>
      </c>
      <c r="G99" s="19">
        <f t="shared" si="19"/>
        <v>1.92</v>
      </c>
      <c r="H99" s="6">
        <v>200</v>
      </c>
      <c r="I99" s="14">
        <f t="shared" si="17"/>
        <v>1400</v>
      </c>
      <c r="J99" s="14">
        <f t="shared" si="18"/>
        <v>1800</v>
      </c>
      <c r="K99" s="1" t="s">
        <v>82</v>
      </c>
      <c r="L99" s="14" t="str">
        <f t="shared" si="21"/>
        <v>PVC curb - 16/20 EP Skylux - 1200x1600</v>
      </c>
      <c r="M99" s="1" t="s">
        <v>114</v>
      </c>
      <c r="O99" s="1" t="s">
        <v>111</v>
      </c>
      <c r="P99" s="37">
        <v>0.89</v>
      </c>
      <c r="Q99" s="23" t="s">
        <v>79</v>
      </c>
    </row>
    <row r="100" spans="1:17" x14ac:dyDescent="0.25">
      <c r="A100" t="s">
        <v>80</v>
      </c>
      <c r="B100" s="1">
        <v>1300</v>
      </c>
      <c r="C100" s="1">
        <v>1900</v>
      </c>
      <c r="D100" s="6">
        <v>160</v>
      </c>
      <c r="E100" s="15">
        <f t="shared" si="20"/>
        <v>1300</v>
      </c>
      <c r="F100" s="15">
        <f t="shared" si="11"/>
        <v>1900</v>
      </c>
      <c r="G100" s="19">
        <f t="shared" si="19"/>
        <v>2.4699999999999998</v>
      </c>
      <c r="H100" s="6">
        <v>200</v>
      </c>
      <c r="I100" s="14">
        <f t="shared" si="17"/>
        <v>1500</v>
      </c>
      <c r="J100" s="14">
        <f t="shared" si="18"/>
        <v>2100</v>
      </c>
      <c r="K100" s="1" t="s">
        <v>82</v>
      </c>
      <c r="L100" s="14" t="str">
        <f t="shared" si="21"/>
        <v>PVC curb - 16/20 EP Skylux - 1300x1900</v>
      </c>
      <c r="M100" s="1" t="s">
        <v>114</v>
      </c>
      <c r="O100" s="1" t="s">
        <v>111</v>
      </c>
      <c r="P100" s="37">
        <v>0.89</v>
      </c>
      <c r="Q100" s="23" t="s">
        <v>79</v>
      </c>
    </row>
    <row r="101" spans="1:17" x14ac:dyDescent="0.25">
      <c r="A101" t="s">
        <v>80</v>
      </c>
      <c r="B101" s="1">
        <v>1300</v>
      </c>
      <c r="C101" s="1">
        <v>2000</v>
      </c>
      <c r="D101" s="6">
        <v>160</v>
      </c>
      <c r="E101" s="15">
        <f t="shared" si="20"/>
        <v>1300</v>
      </c>
      <c r="F101" s="15">
        <f t="shared" si="11"/>
        <v>2000</v>
      </c>
      <c r="G101" s="19">
        <f t="shared" si="19"/>
        <v>2.6</v>
      </c>
      <c r="H101" s="6">
        <v>200</v>
      </c>
      <c r="I101" s="14">
        <f t="shared" si="17"/>
        <v>1500</v>
      </c>
      <c r="J101" s="14">
        <f t="shared" si="18"/>
        <v>2200</v>
      </c>
      <c r="K101" s="1" t="s">
        <v>82</v>
      </c>
      <c r="L101" s="14" t="str">
        <f t="shared" si="21"/>
        <v>PVC curb - 16/20 EP Skylux - 1300x2000</v>
      </c>
      <c r="M101" s="1" t="s">
        <v>114</v>
      </c>
      <c r="O101" s="1" t="s">
        <v>111</v>
      </c>
      <c r="P101" s="37">
        <v>0.89</v>
      </c>
      <c r="Q101" s="23" t="s">
        <v>79</v>
      </c>
    </row>
    <row r="102" spans="1:17" x14ac:dyDescent="0.25">
      <c r="A102" t="s">
        <v>80</v>
      </c>
      <c r="B102" s="1">
        <v>1300</v>
      </c>
      <c r="C102" s="1">
        <v>2200</v>
      </c>
      <c r="D102" s="6">
        <v>160</v>
      </c>
      <c r="E102" s="14">
        <f t="shared" si="20"/>
        <v>1300</v>
      </c>
      <c r="F102" s="14">
        <f t="shared" si="11"/>
        <v>2200</v>
      </c>
      <c r="G102" s="19">
        <f t="shared" si="19"/>
        <v>2.8600000000000003</v>
      </c>
      <c r="H102" s="6">
        <v>200</v>
      </c>
      <c r="I102" s="14">
        <f t="shared" si="17"/>
        <v>1500</v>
      </c>
      <c r="J102" s="14">
        <f t="shared" si="18"/>
        <v>2400</v>
      </c>
      <c r="K102" s="1" t="s">
        <v>82</v>
      </c>
      <c r="L102" s="14" t="str">
        <f t="shared" si="21"/>
        <v>PVC curb - 16/20 EP Skylux - 1300x2200</v>
      </c>
      <c r="M102" s="1" t="s">
        <v>114</v>
      </c>
      <c r="O102" s="1" t="s">
        <v>111</v>
      </c>
      <c r="P102" s="37">
        <v>0.89</v>
      </c>
      <c r="Q102" s="23" t="s">
        <v>79</v>
      </c>
    </row>
    <row r="103" spans="1:17" x14ac:dyDescent="0.25">
      <c r="A103" t="s">
        <v>80</v>
      </c>
      <c r="B103" s="1">
        <v>1300</v>
      </c>
      <c r="C103" s="1">
        <v>2300</v>
      </c>
      <c r="D103" s="6">
        <v>160</v>
      </c>
      <c r="E103" s="14">
        <f t="shared" si="20"/>
        <v>1300</v>
      </c>
      <c r="F103" s="14">
        <f t="shared" si="11"/>
        <v>2300</v>
      </c>
      <c r="G103" s="19">
        <f t="shared" si="19"/>
        <v>2.9899999999999998</v>
      </c>
      <c r="H103" s="6">
        <v>200</v>
      </c>
      <c r="I103" s="14">
        <f t="shared" si="17"/>
        <v>1500</v>
      </c>
      <c r="J103" s="14">
        <f t="shared" si="18"/>
        <v>2500</v>
      </c>
      <c r="K103" s="1" t="s">
        <v>82</v>
      </c>
      <c r="L103" s="14" t="str">
        <f t="shared" si="21"/>
        <v>PVC curb - 16/20 EP Skylux - 1300x2300</v>
      </c>
      <c r="M103" s="1" t="s">
        <v>114</v>
      </c>
      <c r="O103" s="1" t="s">
        <v>111</v>
      </c>
      <c r="P103" s="37">
        <v>0.89</v>
      </c>
      <c r="Q103" s="23" t="s">
        <v>79</v>
      </c>
    </row>
    <row r="104" spans="1:17" x14ac:dyDescent="0.25">
      <c r="A104" t="s">
        <v>80</v>
      </c>
      <c r="B104" s="1">
        <v>1300</v>
      </c>
      <c r="C104" s="1">
        <v>2500</v>
      </c>
      <c r="D104" s="6">
        <v>160</v>
      </c>
      <c r="E104" s="14">
        <f t="shared" si="20"/>
        <v>1300</v>
      </c>
      <c r="F104" s="14">
        <f t="shared" si="11"/>
        <v>2500</v>
      </c>
      <c r="G104" s="19">
        <f t="shared" si="19"/>
        <v>3.25</v>
      </c>
      <c r="H104" s="6">
        <v>200</v>
      </c>
      <c r="I104" s="14">
        <f t="shared" si="17"/>
        <v>1500</v>
      </c>
      <c r="J104" s="14">
        <f t="shared" si="18"/>
        <v>2700</v>
      </c>
      <c r="K104" s="1" t="s">
        <v>82</v>
      </c>
      <c r="L104" s="14" t="str">
        <f t="shared" si="21"/>
        <v>PVC curb - 16/20 EP Skylux - 1300x2500</v>
      </c>
      <c r="M104" s="1" t="s">
        <v>114</v>
      </c>
      <c r="O104" s="1" t="s">
        <v>111</v>
      </c>
      <c r="P104" s="37">
        <v>0.89</v>
      </c>
      <c r="Q104" s="23" t="s">
        <v>79</v>
      </c>
    </row>
    <row r="105" spans="1:17" x14ac:dyDescent="0.25">
      <c r="A105" t="s">
        <v>80</v>
      </c>
      <c r="B105" s="1">
        <v>1300</v>
      </c>
      <c r="C105" s="1">
        <v>2800</v>
      </c>
      <c r="D105" s="6">
        <v>160</v>
      </c>
      <c r="E105" s="14">
        <f t="shared" si="20"/>
        <v>1300</v>
      </c>
      <c r="F105" s="14">
        <f t="shared" si="11"/>
        <v>2800</v>
      </c>
      <c r="G105" s="19">
        <f t="shared" si="19"/>
        <v>3.6399999999999997</v>
      </c>
      <c r="H105" s="6">
        <v>200</v>
      </c>
      <c r="I105" s="14">
        <f t="shared" si="17"/>
        <v>1500</v>
      </c>
      <c r="J105" s="14">
        <f t="shared" si="18"/>
        <v>3000</v>
      </c>
      <c r="K105" s="1" t="s">
        <v>82</v>
      </c>
      <c r="L105" s="14" t="str">
        <f t="shared" si="21"/>
        <v>PVC curb - 16/20 EP Skylux - 1300x2800</v>
      </c>
      <c r="M105" s="1" t="s">
        <v>114</v>
      </c>
      <c r="O105" s="1" t="s">
        <v>111</v>
      </c>
      <c r="P105" s="37">
        <v>0.89</v>
      </c>
      <c r="Q105" s="23" t="s">
        <v>79</v>
      </c>
    </row>
    <row r="106" spans="1:17" x14ac:dyDescent="0.25">
      <c r="A106" t="s">
        <v>80</v>
      </c>
      <c r="B106" s="1">
        <v>1450</v>
      </c>
      <c r="C106" s="1">
        <v>1700</v>
      </c>
      <c r="D106" s="6">
        <v>160</v>
      </c>
      <c r="E106" s="14">
        <f t="shared" si="20"/>
        <v>1300</v>
      </c>
      <c r="F106" s="14">
        <f t="shared" si="11"/>
        <v>1700</v>
      </c>
      <c r="G106" s="19">
        <f t="shared" si="19"/>
        <v>2.21</v>
      </c>
      <c r="H106" s="6">
        <v>200</v>
      </c>
      <c r="I106" s="14">
        <f t="shared" si="17"/>
        <v>1500</v>
      </c>
      <c r="J106" s="14">
        <f t="shared" si="18"/>
        <v>1900</v>
      </c>
      <c r="K106" s="1" t="s">
        <v>82</v>
      </c>
      <c r="L106" s="14" t="str">
        <f t="shared" si="21"/>
        <v>PVC curb - 16/20 EP Skylux - 1300x1700</v>
      </c>
      <c r="M106" s="1" t="s">
        <v>114</v>
      </c>
      <c r="O106" s="1" t="s">
        <v>111</v>
      </c>
      <c r="P106" s="37">
        <v>0.89</v>
      </c>
      <c r="Q106" s="23" t="s">
        <v>79</v>
      </c>
    </row>
    <row r="107" spans="1:17" x14ac:dyDescent="0.25">
      <c r="A107" t="s">
        <v>80</v>
      </c>
      <c r="B107" s="1">
        <v>1600</v>
      </c>
      <c r="C107" s="1">
        <v>2000</v>
      </c>
      <c r="D107" s="6">
        <v>160</v>
      </c>
      <c r="E107" s="14">
        <f t="shared" si="20"/>
        <v>1450</v>
      </c>
      <c r="F107" s="14">
        <f t="shared" si="11"/>
        <v>2000</v>
      </c>
      <c r="G107" s="19">
        <f t="shared" si="19"/>
        <v>2.9</v>
      </c>
      <c r="H107" s="6">
        <v>200</v>
      </c>
      <c r="I107" s="14">
        <f t="shared" si="17"/>
        <v>1650</v>
      </c>
      <c r="J107" s="14">
        <f t="shared" si="18"/>
        <v>2200</v>
      </c>
      <c r="K107" s="1" t="s">
        <v>82</v>
      </c>
      <c r="L107" s="14" t="str">
        <f t="shared" si="21"/>
        <v>PVC curb - 16/20 EP Skylux - 1450x2000</v>
      </c>
      <c r="M107" s="1" t="s">
        <v>114</v>
      </c>
      <c r="O107" s="1" t="s">
        <v>111</v>
      </c>
      <c r="P107" s="37">
        <v>0.89</v>
      </c>
      <c r="Q107" s="23" t="s">
        <v>79</v>
      </c>
    </row>
    <row r="108" spans="1:17" x14ac:dyDescent="0.25">
      <c r="A108" t="s">
        <v>80</v>
      </c>
      <c r="B108" s="1">
        <v>1600</v>
      </c>
      <c r="C108" s="1">
        <v>2200</v>
      </c>
      <c r="D108" s="6">
        <v>160</v>
      </c>
      <c r="E108" s="14">
        <f t="shared" si="20"/>
        <v>1600</v>
      </c>
      <c r="F108" s="14">
        <f t="shared" si="11"/>
        <v>2200</v>
      </c>
      <c r="G108" s="19">
        <f t="shared" si="19"/>
        <v>3.5200000000000005</v>
      </c>
      <c r="H108" s="6">
        <v>200</v>
      </c>
      <c r="I108" s="14">
        <f t="shared" si="17"/>
        <v>1800</v>
      </c>
      <c r="J108" s="14">
        <f t="shared" si="18"/>
        <v>2400</v>
      </c>
      <c r="K108" s="1" t="s">
        <v>82</v>
      </c>
      <c r="L108" s="14" t="str">
        <f t="shared" si="21"/>
        <v>PVC curb - 16/20 EP Skylux - 1600x2200</v>
      </c>
      <c r="M108" s="1" t="s">
        <v>114</v>
      </c>
      <c r="O108" s="1" t="s">
        <v>111</v>
      </c>
      <c r="P108" s="37">
        <v>0.89</v>
      </c>
      <c r="Q108" s="23" t="s">
        <v>79</v>
      </c>
    </row>
    <row r="109" spans="1:17" x14ac:dyDescent="0.25">
      <c r="A109" t="s">
        <v>80</v>
      </c>
      <c r="B109" s="1">
        <v>1600</v>
      </c>
      <c r="C109" s="1">
        <v>2300</v>
      </c>
      <c r="D109" s="6">
        <v>160</v>
      </c>
      <c r="E109" s="14">
        <f t="shared" si="20"/>
        <v>1600</v>
      </c>
      <c r="F109" s="14">
        <f t="shared" si="11"/>
        <v>2300</v>
      </c>
      <c r="G109" s="19">
        <f t="shared" si="19"/>
        <v>3.6799999999999997</v>
      </c>
      <c r="H109" s="6">
        <v>200</v>
      </c>
      <c r="I109" s="14">
        <f t="shared" si="17"/>
        <v>1800</v>
      </c>
      <c r="J109" s="14">
        <f t="shared" si="18"/>
        <v>2500</v>
      </c>
      <c r="K109" s="1" t="s">
        <v>82</v>
      </c>
      <c r="L109" s="14" t="str">
        <f t="shared" si="21"/>
        <v>PVC curb - 16/20 EP Skylux - 1600x2300</v>
      </c>
      <c r="M109" s="1" t="s">
        <v>114</v>
      </c>
      <c r="O109" s="1" t="s">
        <v>111</v>
      </c>
      <c r="P109" s="37">
        <v>0.89</v>
      </c>
      <c r="Q109" s="23" t="s">
        <v>79</v>
      </c>
    </row>
    <row r="110" spans="1:17" x14ac:dyDescent="0.25">
      <c r="A110" t="s">
        <v>80</v>
      </c>
      <c r="B110" s="1">
        <v>1600</v>
      </c>
      <c r="C110" s="1">
        <v>2500</v>
      </c>
      <c r="D110" s="6">
        <v>160</v>
      </c>
      <c r="E110" s="14">
        <f t="shared" si="20"/>
        <v>1600</v>
      </c>
      <c r="F110" s="14">
        <f t="shared" si="11"/>
        <v>2500</v>
      </c>
      <c r="G110" s="19">
        <f t="shared" si="19"/>
        <v>4</v>
      </c>
      <c r="H110" s="6">
        <v>200</v>
      </c>
      <c r="I110" s="14">
        <f t="shared" si="17"/>
        <v>1800</v>
      </c>
      <c r="J110" s="14">
        <f t="shared" si="18"/>
        <v>2700</v>
      </c>
      <c r="K110" s="1" t="s">
        <v>82</v>
      </c>
      <c r="L110" s="14" t="str">
        <f t="shared" si="21"/>
        <v>PVC curb - 16/20 EP Skylux - 1600x2500</v>
      </c>
      <c r="M110" s="1" t="s">
        <v>114</v>
      </c>
      <c r="O110" s="1" t="s">
        <v>111</v>
      </c>
      <c r="P110" s="37">
        <v>0.89</v>
      </c>
      <c r="Q110" s="23" t="s">
        <v>79</v>
      </c>
    </row>
    <row r="111" spans="1:17" x14ac:dyDescent="0.25">
      <c r="A111" t="s">
        <v>80</v>
      </c>
      <c r="B111" s="1">
        <v>1600</v>
      </c>
      <c r="C111" s="1">
        <v>2800</v>
      </c>
      <c r="D111" s="6">
        <v>160</v>
      </c>
      <c r="E111" s="14">
        <f t="shared" si="20"/>
        <v>1600</v>
      </c>
      <c r="F111" s="14">
        <f t="shared" si="11"/>
        <v>2800</v>
      </c>
      <c r="G111" s="19">
        <f t="shared" si="19"/>
        <v>4.4799999999999995</v>
      </c>
      <c r="H111" s="6">
        <v>200</v>
      </c>
      <c r="I111" s="14">
        <f t="shared" si="17"/>
        <v>1800</v>
      </c>
      <c r="J111" s="14">
        <f t="shared" si="18"/>
        <v>3000</v>
      </c>
      <c r="K111" s="1" t="s">
        <v>82</v>
      </c>
      <c r="L111" s="14" t="str">
        <f t="shared" si="21"/>
        <v>PVC curb - 16/20 EP Skylux - 1600x2800</v>
      </c>
      <c r="M111" s="1" t="s">
        <v>114</v>
      </c>
      <c r="O111" s="1" t="s">
        <v>111</v>
      </c>
      <c r="P111" s="37">
        <v>0.89</v>
      </c>
      <c r="Q111" s="23" t="s">
        <v>79</v>
      </c>
    </row>
    <row r="112" spans="1:17" x14ac:dyDescent="0.25">
      <c r="A112" s="17"/>
      <c r="G112" s="19">
        <f t="shared" si="19"/>
        <v>0</v>
      </c>
      <c r="L112" s="76"/>
      <c r="M112" s="2"/>
      <c r="N112" s="2"/>
      <c r="O112" s="2"/>
      <c r="P112" s="75" t="s">
        <v>138</v>
      </c>
    </row>
    <row r="113" spans="1:1" x14ac:dyDescent="0.25">
      <c r="A113" s="17"/>
    </row>
  </sheetData>
  <hyperlinks>
    <hyperlink ref="Q8" r:id="rId1" display="http://skylux.be"/>
    <hyperlink ref="Q9:Q28" r:id="rId2" display="http://skylux.be"/>
    <hyperlink ref="Q30" r:id="rId3" display="http://skylux.be"/>
    <hyperlink ref="Q31" r:id="rId4" display="http://skylux.be"/>
    <hyperlink ref="Q32" r:id="rId5" display="http://skylux.be"/>
    <hyperlink ref="Q33" r:id="rId6" display="http://skylux.be"/>
    <hyperlink ref="Q34" r:id="rId7" display="http://skylux.be"/>
    <hyperlink ref="Q35" r:id="rId8" display="http://skylux.be"/>
    <hyperlink ref="Q36" r:id="rId9" display="http://skylux.be"/>
    <hyperlink ref="Q37" r:id="rId10" display="http://skylux.be"/>
    <hyperlink ref="Q38" r:id="rId11" display="http://skylux.be"/>
    <hyperlink ref="Q39" r:id="rId12" display="http://skylux.be"/>
    <hyperlink ref="Q40" r:id="rId13" display="http://skylux.be"/>
    <hyperlink ref="Q41" r:id="rId14" display="http://skylux.be"/>
    <hyperlink ref="Q42" r:id="rId15" display="http://skylux.be"/>
    <hyperlink ref="Q43" r:id="rId16" display="http://skylux.be"/>
    <hyperlink ref="Q44" r:id="rId17" display="http://skylux.be"/>
    <hyperlink ref="Q45" r:id="rId18" display="http://skylux.be"/>
    <hyperlink ref="Q46" r:id="rId19" display="http://skylux.be"/>
    <hyperlink ref="Q47" r:id="rId20" display="http://skylux.be"/>
    <hyperlink ref="Q48" r:id="rId21" display="http://skylux.be"/>
    <hyperlink ref="Q49" r:id="rId22" display="http://skylux.be"/>
    <hyperlink ref="Q50" r:id="rId23" display="http://skylux.be"/>
    <hyperlink ref="Q51" r:id="rId24" display="http://skylux.be"/>
    <hyperlink ref="Q52" r:id="rId25" display="http://skylux.be"/>
    <hyperlink ref="Q53" r:id="rId26" display="http://skylux.be"/>
    <hyperlink ref="Q54" r:id="rId27" display="http://skylux.be"/>
    <hyperlink ref="Q55" r:id="rId28" display="http://skylux.be"/>
    <hyperlink ref="Q56" r:id="rId29" display="http://skylux.be"/>
    <hyperlink ref="Q57" r:id="rId30" display="http://skylux.be"/>
    <hyperlink ref="Q58" r:id="rId31" display="http://skylux.be"/>
    <hyperlink ref="Q59" r:id="rId32" display="http://skylux.be"/>
    <hyperlink ref="Q60" r:id="rId33" display="http://skylux.be"/>
    <hyperlink ref="Q66" r:id="rId34" display="http://skylux.be"/>
    <hyperlink ref="Q72" r:id="rId35" display="http://skylux.be"/>
    <hyperlink ref="Q78" r:id="rId36" display="http://skylux.be"/>
    <hyperlink ref="Q84" r:id="rId37" display="http://skylux.be"/>
    <hyperlink ref="Q90" r:id="rId38" display="http://skylux.be"/>
    <hyperlink ref="Q96" r:id="rId39" display="http://skylux.be"/>
    <hyperlink ref="Q102" r:id="rId40" display="http://skylux.be"/>
    <hyperlink ref="Q108" r:id="rId41" display="http://skylux.be"/>
    <hyperlink ref="Q61" r:id="rId42" display="http://skylux.be"/>
    <hyperlink ref="Q67" r:id="rId43" display="http://skylux.be"/>
    <hyperlink ref="Q73" r:id="rId44" display="http://skylux.be"/>
    <hyperlink ref="Q79" r:id="rId45" display="http://skylux.be"/>
    <hyperlink ref="Q85" r:id="rId46" display="http://skylux.be"/>
    <hyperlink ref="Q91" r:id="rId47" display="http://skylux.be"/>
    <hyperlink ref="Q97" r:id="rId48" display="http://skylux.be"/>
    <hyperlink ref="Q103" r:id="rId49" display="http://skylux.be"/>
    <hyperlink ref="Q109" r:id="rId50" display="http://skylux.be"/>
    <hyperlink ref="Q62" r:id="rId51" display="http://skylux.be"/>
    <hyperlink ref="Q68" r:id="rId52" display="http://skylux.be"/>
    <hyperlink ref="Q74" r:id="rId53" display="http://skylux.be"/>
    <hyperlink ref="Q80" r:id="rId54" display="http://skylux.be"/>
    <hyperlink ref="Q86" r:id="rId55" display="http://skylux.be"/>
    <hyperlink ref="Q92" r:id="rId56" display="http://skylux.be"/>
    <hyperlink ref="Q98" r:id="rId57" display="http://skylux.be"/>
    <hyperlink ref="Q104" r:id="rId58" display="http://skylux.be"/>
    <hyperlink ref="Q110" r:id="rId59" display="http://skylux.be"/>
    <hyperlink ref="Q63" r:id="rId60" display="http://skylux.be"/>
    <hyperlink ref="Q69" r:id="rId61" display="http://skylux.be"/>
    <hyperlink ref="Q75" r:id="rId62" display="http://skylux.be"/>
    <hyperlink ref="Q81" r:id="rId63" display="http://skylux.be"/>
    <hyperlink ref="Q87" r:id="rId64" display="http://skylux.be"/>
    <hyperlink ref="Q93" r:id="rId65" display="http://skylux.be"/>
    <hyperlink ref="Q99" r:id="rId66" display="http://skylux.be"/>
    <hyperlink ref="Q105" r:id="rId67" display="http://skylux.be"/>
    <hyperlink ref="Q111" r:id="rId68" display="http://skylux.be"/>
    <hyperlink ref="Q64" r:id="rId69" display="http://skylux.be"/>
    <hyperlink ref="Q70" r:id="rId70" display="http://skylux.be"/>
    <hyperlink ref="Q76" r:id="rId71" display="http://skylux.be"/>
    <hyperlink ref="Q82" r:id="rId72" display="http://skylux.be"/>
    <hyperlink ref="Q88" r:id="rId73" display="http://skylux.be"/>
    <hyperlink ref="Q94" r:id="rId74" display="http://skylux.be"/>
    <hyperlink ref="Q100" r:id="rId75" display="http://skylux.be"/>
    <hyperlink ref="Q106" r:id="rId76" display="http://skylux.be"/>
    <hyperlink ref="Q65" r:id="rId77" display="http://skylux.be"/>
    <hyperlink ref="Q71" r:id="rId78" display="http://skylux.be"/>
    <hyperlink ref="Q77" r:id="rId79" display="http://skylux.be"/>
    <hyperlink ref="Q83" r:id="rId80" display="http://skylux.be"/>
    <hyperlink ref="Q89" r:id="rId81" display="http://skylux.be"/>
    <hyperlink ref="Q95" r:id="rId82" display="http://skylux.be"/>
    <hyperlink ref="Q101" r:id="rId83" display="http://skylux.be"/>
    <hyperlink ref="Q107" r:id="rId84" display="http://skylux.be"/>
  </hyperlinks>
  <pageMargins left="0.7" right="0.7" top="0.75" bottom="0.75" header="0.3" footer="0.3"/>
  <pageSetup paperSize="9" orientation="portrait" r:id="rId8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12"/>
  <sheetViews>
    <sheetView workbookViewId="0">
      <selection activeCell="G32" sqref="G32"/>
    </sheetView>
  </sheetViews>
  <sheetFormatPr defaultRowHeight="15" x14ac:dyDescent="0.25"/>
  <cols>
    <col min="1" max="1" width="27.140625" bestFit="1" customWidth="1"/>
    <col min="2" max="3" width="5" style="1" bestFit="1" customWidth="1"/>
    <col min="4" max="4" width="4" style="1" bestFit="1" customWidth="1"/>
    <col min="5" max="6" width="5" style="14" bestFit="1" customWidth="1"/>
    <col min="7" max="7" width="5" style="14" customWidth="1"/>
    <col min="8" max="8" width="4.7109375" style="1" customWidth="1"/>
    <col min="9" max="10" width="5" style="14" bestFit="1" customWidth="1"/>
    <col min="11" max="11" width="8.85546875" style="1" bestFit="1" customWidth="1"/>
    <col min="12" max="12" width="32.7109375" style="14" bestFit="1" customWidth="1"/>
    <col min="13" max="13" width="12" style="1" bestFit="1" customWidth="1"/>
    <col min="14" max="14" width="6.140625" style="10" bestFit="1" customWidth="1"/>
    <col min="15" max="15" width="22.28515625" style="1" bestFit="1" customWidth="1"/>
    <col min="16" max="16" width="11.28515625" style="36" customWidth="1"/>
    <col min="17" max="17" width="9.42578125" style="1" bestFit="1" customWidth="1"/>
    <col min="18" max="18" width="14.5703125" bestFit="1" customWidth="1"/>
  </cols>
  <sheetData>
    <row r="1" spans="1:17" x14ac:dyDescent="0.25">
      <c r="A1" s="12" t="s">
        <v>97</v>
      </c>
      <c r="E1" s="1"/>
      <c r="F1" s="1"/>
      <c r="G1" s="1"/>
      <c r="I1" s="1"/>
      <c r="J1" s="1"/>
      <c r="L1" s="1"/>
      <c r="N1" s="1"/>
    </row>
    <row r="2" spans="1:17" x14ac:dyDescent="0.25">
      <c r="A2" s="11" t="s">
        <v>70</v>
      </c>
      <c r="E2" s="1"/>
      <c r="F2" s="1"/>
      <c r="G2" s="1"/>
      <c r="I2" s="1"/>
      <c r="J2" s="1"/>
      <c r="L2" s="1"/>
      <c r="N2" s="1"/>
    </row>
    <row r="3" spans="1:17" x14ac:dyDescent="0.25">
      <c r="A3" s="13" t="s">
        <v>73</v>
      </c>
      <c r="E3" s="1"/>
      <c r="F3" s="1"/>
      <c r="G3" s="1"/>
      <c r="I3" s="1"/>
      <c r="J3" s="1"/>
      <c r="L3" s="1"/>
      <c r="N3" s="1"/>
    </row>
    <row r="4" spans="1:17" x14ac:dyDescent="0.25">
      <c r="A4" s="10" t="s">
        <v>74</v>
      </c>
      <c r="E4" s="1"/>
      <c r="F4" s="1"/>
      <c r="G4" s="1"/>
      <c r="I4" s="1"/>
      <c r="J4" s="1"/>
      <c r="L4" s="1"/>
      <c r="N4" s="1"/>
      <c r="O4" s="2"/>
      <c r="P4" s="46" t="s">
        <v>85</v>
      </c>
    </row>
    <row r="5" spans="1:17" x14ac:dyDescent="0.25">
      <c r="A5" s="14" t="s">
        <v>75</v>
      </c>
      <c r="E5" s="1"/>
      <c r="F5" s="1"/>
      <c r="G5" s="1"/>
      <c r="H5" s="1" t="s">
        <v>78</v>
      </c>
      <c r="I5" s="1"/>
      <c r="J5" s="1"/>
      <c r="L5" s="1"/>
      <c r="N5" s="1"/>
    </row>
    <row r="6" spans="1:17" x14ac:dyDescent="0.25">
      <c r="A6" s="16" t="s">
        <v>98</v>
      </c>
      <c r="E6" s="1"/>
      <c r="F6" s="1"/>
      <c r="G6" s="1"/>
      <c r="I6" s="1"/>
      <c r="J6" s="1"/>
      <c r="L6" s="6"/>
      <c r="M6" s="45"/>
      <c r="N6" s="30"/>
      <c r="O6" s="6"/>
      <c r="P6" s="77" t="s">
        <v>140</v>
      </c>
    </row>
    <row r="7" spans="1:17" s="29" customFormat="1" ht="162" customHeight="1" x14ac:dyDescent="0.25">
      <c r="A7" s="25" t="s">
        <v>7</v>
      </c>
      <c r="B7" s="26" t="s">
        <v>8</v>
      </c>
      <c r="C7" s="26" t="s">
        <v>9</v>
      </c>
      <c r="D7" s="26" t="s">
        <v>71</v>
      </c>
      <c r="E7" s="27" t="s">
        <v>99</v>
      </c>
      <c r="F7" s="27" t="s">
        <v>100</v>
      </c>
      <c r="G7" s="27" t="s">
        <v>101</v>
      </c>
      <c r="H7" s="28" t="s">
        <v>72</v>
      </c>
      <c r="I7" s="27" t="s">
        <v>109</v>
      </c>
      <c r="J7" s="27" t="s">
        <v>110</v>
      </c>
      <c r="K7" s="26" t="s">
        <v>11</v>
      </c>
      <c r="L7" s="26" t="s">
        <v>12</v>
      </c>
      <c r="M7" s="26" t="s">
        <v>13</v>
      </c>
      <c r="N7" s="26" t="s">
        <v>15</v>
      </c>
      <c r="O7" s="27" t="s">
        <v>96</v>
      </c>
      <c r="P7" s="71" t="s">
        <v>124</v>
      </c>
      <c r="Q7" s="26" t="s">
        <v>43</v>
      </c>
    </row>
    <row r="8" spans="1:17" x14ac:dyDescent="0.25">
      <c r="A8" t="s">
        <v>87</v>
      </c>
      <c r="B8" s="6">
        <v>400</v>
      </c>
      <c r="C8" s="6">
        <v>400</v>
      </c>
      <c r="D8" s="6">
        <v>300</v>
      </c>
      <c r="E8" s="15">
        <f>B8</f>
        <v>400</v>
      </c>
      <c r="F8" s="15">
        <f>C8</f>
        <v>400</v>
      </c>
      <c r="G8" s="19">
        <f>(E8/1000)*(F8/1000)</f>
        <v>0.16000000000000003</v>
      </c>
      <c r="H8" s="6">
        <v>200</v>
      </c>
      <c r="I8" s="14">
        <f>E8+H8</f>
        <v>600</v>
      </c>
      <c r="J8" s="14">
        <f>F8+H8</f>
        <v>600</v>
      </c>
      <c r="K8" s="1" t="s">
        <v>82</v>
      </c>
      <c r="L8" s="14" t="str">
        <f>K8&amp;" - "&amp;M8&amp;" - "&amp;E8&amp;"x"&amp;C8</f>
        <v>PVC curb - 30/20 Skylux - 400x400</v>
      </c>
      <c r="M8" s="1" t="s">
        <v>116</v>
      </c>
      <c r="N8" s="10" t="s">
        <v>69</v>
      </c>
      <c r="O8" s="1" t="s">
        <v>111</v>
      </c>
      <c r="P8" s="36">
        <v>1</v>
      </c>
      <c r="Q8" s="23" t="s">
        <v>79</v>
      </c>
    </row>
    <row r="9" spans="1:17" x14ac:dyDescent="0.25">
      <c r="A9" t="s">
        <v>87</v>
      </c>
      <c r="B9" s="1">
        <v>450</v>
      </c>
      <c r="C9" s="1">
        <v>450</v>
      </c>
      <c r="D9" s="6">
        <v>300</v>
      </c>
      <c r="E9" s="15">
        <f t="shared" ref="E9:F24" si="0">B9</f>
        <v>450</v>
      </c>
      <c r="F9" s="15">
        <f t="shared" si="0"/>
        <v>450</v>
      </c>
      <c r="G9" s="19">
        <f t="shared" ref="G9:G72" si="1">(E9/1000)*(F9/1000)</f>
        <v>0.20250000000000001</v>
      </c>
      <c r="H9" s="6">
        <v>200</v>
      </c>
      <c r="I9" s="14">
        <f t="shared" ref="I9:I28" si="2">E9+H9</f>
        <v>650</v>
      </c>
      <c r="J9" s="14">
        <f t="shared" ref="J9:J28" si="3">F9+H9</f>
        <v>650</v>
      </c>
      <c r="K9" s="1" t="s">
        <v>82</v>
      </c>
      <c r="L9" s="14" t="str">
        <f t="shared" ref="L9:L28" si="4">K9&amp;" - "&amp;M9&amp;" - "&amp;E9&amp;"x"&amp;C9</f>
        <v>PVC curb - 30/20 Skylux - 450x450</v>
      </c>
      <c r="M9" s="1" t="s">
        <v>116</v>
      </c>
      <c r="N9" s="10" t="s">
        <v>69</v>
      </c>
      <c r="O9" s="1" t="s">
        <v>111</v>
      </c>
      <c r="P9" s="36">
        <v>1</v>
      </c>
      <c r="Q9" s="23" t="s">
        <v>79</v>
      </c>
    </row>
    <row r="10" spans="1:17" x14ac:dyDescent="0.25">
      <c r="A10" t="s">
        <v>87</v>
      </c>
      <c r="B10" s="1">
        <v>500</v>
      </c>
      <c r="C10" s="1">
        <v>500</v>
      </c>
      <c r="D10" s="6">
        <v>300</v>
      </c>
      <c r="E10" s="15">
        <f t="shared" si="0"/>
        <v>500</v>
      </c>
      <c r="F10" s="15">
        <f t="shared" si="0"/>
        <v>500</v>
      </c>
      <c r="G10" s="19">
        <f t="shared" si="1"/>
        <v>0.25</v>
      </c>
      <c r="H10" s="6">
        <v>200</v>
      </c>
      <c r="I10" s="14">
        <f t="shared" si="2"/>
        <v>700</v>
      </c>
      <c r="J10" s="14">
        <f t="shared" si="3"/>
        <v>700</v>
      </c>
      <c r="K10" s="1" t="s">
        <v>82</v>
      </c>
      <c r="L10" s="14" t="str">
        <f t="shared" si="4"/>
        <v>PVC curb - 30/20 Skylux - 500x500</v>
      </c>
      <c r="M10" s="1" t="s">
        <v>116</v>
      </c>
      <c r="N10" s="10" t="s">
        <v>69</v>
      </c>
      <c r="O10" s="1" t="s">
        <v>111</v>
      </c>
      <c r="P10" s="36">
        <v>1</v>
      </c>
      <c r="Q10" s="23" t="s">
        <v>79</v>
      </c>
    </row>
    <row r="11" spans="1:17" x14ac:dyDescent="0.25">
      <c r="A11" t="s">
        <v>87</v>
      </c>
      <c r="B11" s="1">
        <v>550</v>
      </c>
      <c r="C11" s="1">
        <v>550</v>
      </c>
      <c r="D11" s="6">
        <v>300</v>
      </c>
      <c r="E11" s="15">
        <f t="shared" si="0"/>
        <v>550</v>
      </c>
      <c r="F11" s="15">
        <f t="shared" si="0"/>
        <v>550</v>
      </c>
      <c r="G11" s="19">
        <f t="shared" si="1"/>
        <v>0.30250000000000005</v>
      </c>
      <c r="H11" s="6">
        <v>200</v>
      </c>
      <c r="I11" s="14">
        <f t="shared" si="2"/>
        <v>750</v>
      </c>
      <c r="J11" s="14">
        <f t="shared" si="3"/>
        <v>750</v>
      </c>
      <c r="K11" s="1" t="s">
        <v>82</v>
      </c>
      <c r="L11" s="14" t="str">
        <f t="shared" si="4"/>
        <v>PVC curb - 30/20 Skylux - 550x550</v>
      </c>
      <c r="M11" s="1" t="s">
        <v>116</v>
      </c>
      <c r="O11" s="1" t="s">
        <v>111</v>
      </c>
      <c r="P11" s="36">
        <v>1</v>
      </c>
      <c r="Q11" s="23" t="s">
        <v>79</v>
      </c>
    </row>
    <row r="12" spans="1:17" x14ac:dyDescent="0.25">
      <c r="A12" t="s">
        <v>87</v>
      </c>
      <c r="B12" s="1">
        <v>600</v>
      </c>
      <c r="C12" s="1">
        <v>600</v>
      </c>
      <c r="D12" s="6">
        <v>300</v>
      </c>
      <c r="E12" s="15">
        <f t="shared" si="0"/>
        <v>600</v>
      </c>
      <c r="F12" s="15">
        <f t="shared" si="0"/>
        <v>600</v>
      </c>
      <c r="G12" s="19">
        <f t="shared" si="1"/>
        <v>0.36</v>
      </c>
      <c r="H12" s="6">
        <v>200</v>
      </c>
      <c r="I12" s="14">
        <f t="shared" si="2"/>
        <v>800</v>
      </c>
      <c r="J12" s="14">
        <f t="shared" si="3"/>
        <v>800</v>
      </c>
      <c r="K12" s="1" t="s">
        <v>82</v>
      </c>
      <c r="L12" s="14" t="str">
        <f t="shared" si="4"/>
        <v>PVC curb - 30/20 Skylux - 600x600</v>
      </c>
      <c r="M12" s="1" t="s">
        <v>116</v>
      </c>
      <c r="O12" s="1" t="s">
        <v>111</v>
      </c>
      <c r="P12" s="36">
        <v>1</v>
      </c>
      <c r="Q12" s="23" t="s">
        <v>79</v>
      </c>
    </row>
    <row r="13" spans="1:17" x14ac:dyDescent="0.25">
      <c r="A13" t="s">
        <v>87</v>
      </c>
      <c r="B13" s="1">
        <v>700</v>
      </c>
      <c r="C13" s="1">
        <v>700</v>
      </c>
      <c r="D13" s="6">
        <v>300</v>
      </c>
      <c r="E13" s="15">
        <f t="shared" si="0"/>
        <v>700</v>
      </c>
      <c r="F13" s="15">
        <f t="shared" si="0"/>
        <v>700</v>
      </c>
      <c r="G13" s="19">
        <f t="shared" si="1"/>
        <v>0.48999999999999994</v>
      </c>
      <c r="H13" s="6">
        <v>200</v>
      </c>
      <c r="I13" s="14">
        <f t="shared" si="2"/>
        <v>900</v>
      </c>
      <c r="J13" s="14">
        <f t="shared" si="3"/>
        <v>900</v>
      </c>
      <c r="K13" s="1" t="s">
        <v>82</v>
      </c>
      <c r="L13" s="14" t="str">
        <f t="shared" si="4"/>
        <v>PVC curb - 30/20 Skylux - 700x700</v>
      </c>
      <c r="M13" s="1" t="s">
        <v>116</v>
      </c>
      <c r="O13" s="1" t="s">
        <v>111</v>
      </c>
      <c r="P13" s="36">
        <v>1</v>
      </c>
      <c r="Q13" s="23" t="s">
        <v>79</v>
      </c>
    </row>
    <row r="14" spans="1:17" x14ac:dyDescent="0.25">
      <c r="A14" t="s">
        <v>87</v>
      </c>
      <c r="B14" s="1">
        <v>750</v>
      </c>
      <c r="C14" s="1">
        <v>750</v>
      </c>
      <c r="D14" s="6">
        <v>300</v>
      </c>
      <c r="E14" s="15">
        <f t="shared" si="0"/>
        <v>750</v>
      </c>
      <c r="F14" s="15">
        <f t="shared" si="0"/>
        <v>750</v>
      </c>
      <c r="G14" s="19">
        <f t="shared" si="1"/>
        <v>0.5625</v>
      </c>
      <c r="H14" s="6">
        <v>200</v>
      </c>
      <c r="I14" s="14">
        <f t="shared" si="2"/>
        <v>950</v>
      </c>
      <c r="J14" s="14">
        <f t="shared" si="3"/>
        <v>950</v>
      </c>
      <c r="K14" s="1" t="s">
        <v>82</v>
      </c>
      <c r="L14" s="14" t="str">
        <f t="shared" si="4"/>
        <v>PVC curb - 30/20 Skylux - 750x750</v>
      </c>
      <c r="M14" s="1" t="s">
        <v>116</v>
      </c>
      <c r="O14" s="1" t="s">
        <v>111</v>
      </c>
      <c r="P14" s="36">
        <v>1</v>
      </c>
      <c r="Q14" s="23" t="s">
        <v>79</v>
      </c>
    </row>
    <row r="15" spans="1:17" x14ac:dyDescent="0.25">
      <c r="A15" t="s">
        <v>87</v>
      </c>
      <c r="B15" s="1">
        <v>800</v>
      </c>
      <c r="C15" s="1">
        <v>800</v>
      </c>
      <c r="D15" s="6">
        <v>300</v>
      </c>
      <c r="E15" s="15">
        <f t="shared" si="0"/>
        <v>800</v>
      </c>
      <c r="F15" s="15">
        <f t="shared" si="0"/>
        <v>800</v>
      </c>
      <c r="G15" s="19">
        <f t="shared" si="1"/>
        <v>0.64000000000000012</v>
      </c>
      <c r="H15" s="6">
        <v>200</v>
      </c>
      <c r="I15" s="14">
        <f t="shared" si="2"/>
        <v>1000</v>
      </c>
      <c r="J15" s="14">
        <f t="shared" si="3"/>
        <v>1000</v>
      </c>
      <c r="K15" s="1" t="s">
        <v>82</v>
      </c>
      <c r="L15" s="14" t="str">
        <f t="shared" si="4"/>
        <v>PVC curb - 30/20 Skylux - 800x800</v>
      </c>
      <c r="M15" s="1" t="s">
        <v>116</v>
      </c>
      <c r="O15" s="1" t="s">
        <v>111</v>
      </c>
      <c r="P15" s="36">
        <v>1</v>
      </c>
      <c r="Q15" s="23" t="s">
        <v>79</v>
      </c>
    </row>
    <row r="16" spans="1:17" x14ac:dyDescent="0.25">
      <c r="A16" t="s">
        <v>87</v>
      </c>
      <c r="B16" s="1">
        <v>900</v>
      </c>
      <c r="C16" s="1">
        <v>900</v>
      </c>
      <c r="D16" s="6">
        <v>300</v>
      </c>
      <c r="E16" s="15">
        <f t="shared" si="0"/>
        <v>900</v>
      </c>
      <c r="F16" s="15">
        <f t="shared" si="0"/>
        <v>900</v>
      </c>
      <c r="G16" s="19">
        <f t="shared" si="1"/>
        <v>0.81</v>
      </c>
      <c r="H16" s="6">
        <v>200</v>
      </c>
      <c r="I16" s="14">
        <f t="shared" si="2"/>
        <v>1100</v>
      </c>
      <c r="J16" s="14">
        <f t="shared" si="3"/>
        <v>1100</v>
      </c>
      <c r="K16" s="1" t="s">
        <v>82</v>
      </c>
      <c r="L16" s="14" t="str">
        <f t="shared" si="4"/>
        <v>PVC curb - 30/20 Skylux - 900x900</v>
      </c>
      <c r="M16" s="1" t="s">
        <v>116</v>
      </c>
      <c r="O16" s="1" t="s">
        <v>111</v>
      </c>
      <c r="P16" s="36">
        <v>1</v>
      </c>
      <c r="Q16" s="23" t="s">
        <v>79</v>
      </c>
    </row>
    <row r="17" spans="1:18" s="31" customFormat="1" x14ac:dyDescent="0.25">
      <c r="A17" s="31" t="s">
        <v>87</v>
      </c>
      <c r="B17" s="32">
        <v>1000</v>
      </c>
      <c r="C17" s="32">
        <v>1000</v>
      </c>
      <c r="D17" s="32">
        <v>300</v>
      </c>
      <c r="E17" s="33">
        <f t="shared" si="0"/>
        <v>1000</v>
      </c>
      <c r="F17" s="33">
        <f t="shared" si="0"/>
        <v>1000</v>
      </c>
      <c r="G17" s="38">
        <f t="shared" si="1"/>
        <v>1</v>
      </c>
      <c r="H17" s="32">
        <v>200</v>
      </c>
      <c r="I17" s="34">
        <f t="shared" si="2"/>
        <v>1200</v>
      </c>
      <c r="J17" s="34">
        <f t="shared" si="3"/>
        <v>1200</v>
      </c>
      <c r="K17" s="32" t="s">
        <v>82</v>
      </c>
      <c r="L17" s="34" t="str">
        <f t="shared" si="4"/>
        <v>PVC curb - 30/20 Skylux - 1000x1000</v>
      </c>
      <c r="M17" s="32" t="s">
        <v>116</v>
      </c>
      <c r="N17" s="32"/>
      <c r="O17" s="32" t="s">
        <v>111</v>
      </c>
      <c r="P17" s="39">
        <v>1</v>
      </c>
      <c r="Q17" s="35" t="s">
        <v>79</v>
      </c>
      <c r="R17" s="31" t="s">
        <v>88</v>
      </c>
    </row>
    <row r="18" spans="1:18" x14ac:dyDescent="0.25">
      <c r="A18" t="s">
        <v>87</v>
      </c>
      <c r="B18" s="1">
        <v>1050</v>
      </c>
      <c r="C18" s="1">
        <v>1050</v>
      </c>
      <c r="D18" s="6">
        <v>300</v>
      </c>
      <c r="E18" s="15">
        <f t="shared" si="0"/>
        <v>1050</v>
      </c>
      <c r="F18" s="15">
        <f t="shared" si="0"/>
        <v>1050</v>
      </c>
      <c r="G18" s="19">
        <f t="shared" si="1"/>
        <v>1.1025</v>
      </c>
      <c r="H18" s="6">
        <v>200</v>
      </c>
      <c r="I18" s="14">
        <f t="shared" si="2"/>
        <v>1250</v>
      </c>
      <c r="J18" s="14">
        <f t="shared" si="3"/>
        <v>1250</v>
      </c>
      <c r="K18" s="1" t="s">
        <v>82</v>
      </c>
      <c r="L18" s="14" t="str">
        <f t="shared" si="4"/>
        <v>PVC curb - 30/20 Skylux - 1050x1050</v>
      </c>
      <c r="M18" s="1" t="s">
        <v>116</v>
      </c>
      <c r="O18" s="1" t="s">
        <v>111</v>
      </c>
      <c r="P18" s="36">
        <v>1</v>
      </c>
      <c r="Q18" s="23" t="s">
        <v>79</v>
      </c>
    </row>
    <row r="19" spans="1:18" x14ac:dyDescent="0.25">
      <c r="A19" t="s">
        <v>87</v>
      </c>
      <c r="B19" s="1">
        <v>1100</v>
      </c>
      <c r="C19" s="1">
        <v>1100</v>
      </c>
      <c r="D19" s="6">
        <v>300</v>
      </c>
      <c r="E19" s="15">
        <f t="shared" si="0"/>
        <v>1100</v>
      </c>
      <c r="F19" s="15">
        <f t="shared" si="0"/>
        <v>1100</v>
      </c>
      <c r="G19" s="19">
        <f t="shared" si="1"/>
        <v>1.2100000000000002</v>
      </c>
      <c r="H19" s="6">
        <v>200</v>
      </c>
      <c r="I19" s="14">
        <f t="shared" si="2"/>
        <v>1300</v>
      </c>
      <c r="J19" s="14">
        <f t="shared" si="3"/>
        <v>1300</v>
      </c>
      <c r="K19" s="1" t="s">
        <v>82</v>
      </c>
      <c r="L19" s="14" t="str">
        <f t="shared" si="4"/>
        <v>PVC curb - 30/20 Skylux - 1100x1100</v>
      </c>
      <c r="M19" s="1" t="s">
        <v>116</v>
      </c>
      <c r="O19" s="1" t="s">
        <v>111</v>
      </c>
      <c r="P19" s="36">
        <v>1</v>
      </c>
      <c r="Q19" s="23" t="s">
        <v>79</v>
      </c>
    </row>
    <row r="20" spans="1:18" x14ac:dyDescent="0.25">
      <c r="A20" t="s">
        <v>87</v>
      </c>
      <c r="B20" s="1">
        <v>1200</v>
      </c>
      <c r="C20" s="1">
        <v>1200</v>
      </c>
      <c r="D20" s="6">
        <v>300</v>
      </c>
      <c r="E20" s="15">
        <f t="shared" si="0"/>
        <v>1200</v>
      </c>
      <c r="F20" s="15">
        <f t="shared" si="0"/>
        <v>1200</v>
      </c>
      <c r="G20" s="19">
        <f t="shared" si="1"/>
        <v>1.44</v>
      </c>
      <c r="H20" s="6">
        <v>200</v>
      </c>
      <c r="I20" s="14">
        <f t="shared" si="2"/>
        <v>1400</v>
      </c>
      <c r="J20" s="14">
        <f t="shared" si="3"/>
        <v>1400</v>
      </c>
      <c r="K20" s="1" t="s">
        <v>82</v>
      </c>
      <c r="L20" s="14" t="str">
        <f t="shared" si="4"/>
        <v>PVC curb - 30/20 Skylux - 1200x1200</v>
      </c>
      <c r="M20" s="1" t="s">
        <v>116</v>
      </c>
      <c r="O20" s="1" t="s">
        <v>111</v>
      </c>
      <c r="P20" s="36">
        <v>1</v>
      </c>
      <c r="Q20" s="23" t="s">
        <v>79</v>
      </c>
    </row>
    <row r="21" spans="1:18" x14ac:dyDescent="0.25">
      <c r="A21" t="s">
        <v>87</v>
      </c>
      <c r="B21" s="1">
        <v>1300</v>
      </c>
      <c r="C21" s="1">
        <v>1300</v>
      </c>
      <c r="D21" s="6">
        <v>300</v>
      </c>
      <c r="E21" s="15">
        <f t="shared" si="0"/>
        <v>1300</v>
      </c>
      <c r="F21" s="15">
        <f t="shared" si="0"/>
        <v>1300</v>
      </c>
      <c r="G21" s="19">
        <f t="shared" si="1"/>
        <v>1.6900000000000002</v>
      </c>
      <c r="H21" s="6">
        <v>200</v>
      </c>
      <c r="I21" s="14">
        <f t="shared" si="2"/>
        <v>1500</v>
      </c>
      <c r="J21" s="14">
        <f t="shared" si="3"/>
        <v>1500</v>
      </c>
      <c r="K21" s="1" t="s">
        <v>82</v>
      </c>
      <c r="L21" s="14" t="str">
        <f t="shared" si="4"/>
        <v>PVC curb - 30/20 Skylux - 1300x1300</v>
      </c>
      <c r="M21" s="1" t="s">
        <v>116</v>
      </c>
      <c r="O21" s="1" t="s">
        <v>111</v>
      </c>
      <c r="P21" s="36">
        <v>1</v>
      </c>
      <c r="Q21" s="23" t="s">
        <v>79</v>
      </c>
    </row>
    <row r="22" spans="1:18" x14ac:dyDescent="0.25">
      <c r="A22" t="s">
        <v>87</v>
      </c>
      <c r="B22" s="1">
        <v>1400</v>
      </c>
      <c r="C22" s="1">
        <v>1400</v>
      </c>
      <c r="D22" s="6">
        <v>300</v>
      </c>
      <c r="E22" s="15">
        <f t="shared" si="0"/>
        <v>1400</v>
      </c>
      <c r="F22" s="15">
        <f t="shared" si="0"/>
        <v>1400</v>
      </c>
      <c r="G22" s="19">
        <f t="shared" si="1"/>
        <v>1.9599999999999997</v>
      </c>
      <c r="H22" s="6">
        <v>200</v>
      </c>
      <c r="I22" s="14">
        <f t="shared" si="2"/>
        <v>1600</v>
      </c>
      <c r="J22" s="14">
        <f t="shared" si="3"/>
        <v>1600</v>
      </c>
      <c r="K22" s="1" t="s">
        <v>82</v>
      </c>
      <c r="L22" s="14" t="str">
        <f t="shared" si="4"/>
        <v>PVC curb - 30/20 Skylux - 1400x1400</v>
      </c>
      <c r="M22" s="1" t="s">
        <v>116</v>
      </c>
      <c r="O22" s="1" t="s">
        <v>111</v>
      </c>
      <c r="P22" s="36">
        <v>1</v>
      </c>
      <c r="Q22" s="23" t="s">
        <v>79</v>
      </c>
    </row>
    <row r="23" spans="1:18" x14ac:dyDescent="0.25">
      <c r="A23" t="s">
        <v>87</v>
      </c>
      <c r="B23" s="1">
        <v>1500</v>
      </c>
      <c r="C23" s="1">
        <v>1500</v>
      </c>
      <c r="D23" s="6">
        <v>300</v>
      </c>
      <c r="E23" s="15">
        <f t="shared" si="0"/>
        <v>1500</v>
      </c>
      <c r="F23" s="15">
        <f t="shared" si="0"/>
        <v>1500</v>
      </c>
      <c r="G23" s="19">
        <f t="shared" si="1"/>
        <v>2.25</v>
      </c>
      <c r="H23" s="6">
        <v>200</v>
      </c>
      <c r="I23" s="14">
        <f t="shared" si="2"/>
        <v>1700</v>
      </c>
      <c r="J23" s="14">
        <f t="shared" si="3"/>
        <v>1700</v>
      </c>
      <c r="K23" s="1" t="s">
        <v>82</v>
      </c>
      <c r="L23" s="14" t="str">
        <f t="shared" si="4"/>
        <v>PVC curb - 30/20 Skylux - 1500x1500</v>
      </c>
      <c r="M23" s="1" t="s">
        <v>116</v>
      </c>
      <c r="O23" s="1" t="s">
        <v>111</v>
      </c>
      <c r="P23" s="36">
        <v>1</v>
      </c>
      <c r="Q23" s="23" t="s">
        <v>79</v>
      </c>
    </row>
    <row r="24" spans="1:18" x14ac:dyDescent="0.25">
      <c r="A24" t="s">
        <v>87</v>
      </c>
      <c r="B24" s="1">
        <v>1550</v>
      </c>
      <c r="C24" s="1">
        <v>1550</v>
      </c>
      <c r="D24" s="6">
        <v>300</v>
      </c>
      <c r="E24" s="15">
        <f t="shared" si="0"/>
        <v>1550</v>
      </c>
      <c r="F24" s="15">
        <f t="shared" si="0"/>
        <v>1550</v>
      </c>
      <c r="G24" s="19">
        <f t="shared" si="1"/>
        <v>2.4025000000000003</v>
      </c>
      <c r="H24" s="6">
        <v>200</v>
      </c>
      <c r="I24" s="14">
        <f t="shared" si="2"/>
        <v>1750</v>
      </c>
      <c r="J24" s="14">
        <f t="shared" si="3"/>
        <v>1750</v>
      </c>
      <c r="K24" s="1" t="s">
        <v>82</v>
      </c>
      <c r="L24" s="14" t="str">
        <f t="shared" si="4"/>
        <v>PVC curb - 30/20 Skylux - 1550x1550</v>
      </c>
      <c r="M24" s="1" t="s">
        <v>116</v>
      </c>
      <c r="O24" s="1" t="s">
        <v>111</v>
      </c>
      <c r="P24" s="36">
        <v>1</v>
      </c>
      <c r="Q24" s="23" t="s">
        <v>79</v>
      </c>
    </row>
    <row r="25" spans="1:18" x14ac:dyDescent="0.25">
      <c r="A25" t="s">
        <v>87</v>
      </c>
      <c r="B25" s="1">
        <v>1600</v>
      </c>
      <c r="C25" s="1">
        <v>1600</v>
      </c>
      <c r="D25" s="6">
        <v>300</v>
      </c>
      <c r="E25" s="15">
        <f t="shared" ref="E25:F28" si="5">B25</f>
        <v>1600</v>
      </c>
      <c r="F25" s="15">
        <f t="shared" si="5"/>
        <v>1600</v>
      </c>
      <c r="G25" s="19">
        <f t="shared" si="1"/>
        <v>2.5600000000000005</v>
      </c>
      <c r="H25" s="6">
        <v>200</v>
      </c>
      <c r="I25" s="14">
        <f t="shared" si="2"/>
        <v>1800</v>
      </c>
      <c r="J25" s="14">
        <f t="shared" si="3"/>
        <v>1800</v>
      </c>
      <c r="K25" s="1" t="s">
        <v>82</v>
      </c>
      <c r="L25" s="14" t="str">
        <f t="shared" si="4"/>
        <v>PVC curb - 30/20 Skylux - 1600x1600</v>
      </c>
      <c r="M25" s="1" t="s">
        <v>116</v>
      </c>
      <c r="O25" s="1" t="s">
        <v>111</v>
      </c>
      <c r="P25" s="36">
        <v>1</v>
      </c>
      <c r="Q25" s="23" t="s">
        <v>79</v>
      </c>
    </row>
    <row r="26" spans="1:18" x14ac:dyDescent="0.25">
      <c r="A26" t="s">
        <v>87</v>
      </c>
      <c r="B26" s="1">
        <v>1700</v>
      </c>
      <c r="C26" s="1">
        <v>1700</v>
      </c>
      <c r="D26" s="6">
        <v>300</v>
      </c>
      <c r="E26" s="15">
        <f t="shared" si="5"/>
        <v>1700</v>
      </c>
      <c r="F26" s="15">
        <f t="shared" si="5"/>
        <v>1700</v>
      </c>
      <c r="G26" s="19">
        <f t="shared" si="1"/>
        <v>2.8899999999999997</v>
      </c>
      <c r="H26" s="6">
        <v>200</v>
      </c>
      <c r="I26" s="14">
        <f t="shared" si="2"/>
        <v>1900</v>
      </c>
      <c r="J26" s="14">
        <f t="shared" si="3"/>
        <v>1900</v>
      </c>
      <c r="K26" s="1" t="s">
        <v>82</v>
      </c>
      <c r="L26" s="14" t="str">
        <f t="shared" si="4"/>
        <v>PVC curb - 30/20 Skylux - 1700x1700</v>
      </c>
      <c r="M26" s="1" t="s">
        <v>116</v>
      </c>
      <c r="O26" s="1" t="s">
        <v>111</v>
      </c>
      <c r="P26" s="36">
        <v>1</v>
      </c>
      <c r="Q26" s="23" t="s">
        <v>79</v>
      </c>
    </row>
    <row r="27" spans="1:18" x14ac:dyDescent="0.25">
      <c r="A27" t="s">
        <v>87</v>
      </c>
      <c r="B27" s="1">
        <v>1800</v>
      </c>
      <c r="C27" s="1">
        <v>1800</v>
      </c>
      <c r="D27" s="6">
        <v>300</v>
      </c>
      <c r="E27" s="15">
        <f t="shared" si="5"/>
        <v>1800</v>
      </c>
      <c r="F27" s="15">
        <f t="shared" si="5"/>
        <v>1800</v>
      </c>
      <c r="G27" s="19">
        <f t="shared" si="1"/>
        <v>3.24</v>
      </c>
      <c r="H27" s="6">
        <v>200</v>
      </c>
      <c r="I27" s="14">
        <f t="shared" si="2"/>
        <v>2000</v>
      </c>
      <c r="J27" s="14">
        <f t="shared" si="3"/>
        <v>2000</v>
      </c>
      <c r="K27" s="1" t="s">
        <v>82</v>
      </c>
      <c r="L27" s="14" t="str">
        <f t="shared" si="4"/>
        <v>PVC curb - 30/20 Skylux - 1800x1800</v>
      </c>
      <c r="M27" s="1" t="s">
        <v>116</v>
      </c>
      <c r="O27" s="1" t="s">
        <v>111</v>
      </c>
      <c r="P27" s="36">
        <v>1</v>
      </c>
      <c r="Q27" s="23" t="s">
        <v>79</v>
      </c>
    </row>
    <row r="28" spans="1:18" x14ac:dyDescent="0.25">
      <c r="A28" t="s">
        <v>87</v>
      </c>
      <c r="B28" s="1">
        <v>2000</v>
      </c>
      <c r="C28" s="1">
        <v>2000</v>
      </c>
      <c r="D28" s="6">
        <v>300</v>
      </c>
      <c r="E28" s="15">
        <f t="shared" si="5"/>
        <v>2000</v>
      </c>
      <c r="F28" s="15">
        <f t="shared" si="5"/>
        <v>2000</v>
      </c>
      <c r="G28" s="19">
        <f t="shared" si="1"/>
        <v>4</v>
      </c>
      <c r="H28" s="6">
        <v>200</v>
      </c>
      <c r="I28" s="14">
        <f t="shared" si="2"/>
        <v>2200</v>
      </c>
      <c r="J28" s="14">
        <f t="shared" si="3"/>
        <v>2200</v>
      </c>
      <c r="K28" s="1" t="s">
        <v>82</v>
      </c>
      <c r="L28" s="14" t="str">
        <f t="shared" si="4"/>
        <v>PVC curb - 30/20 Skylux - 2000x2000</v>
      </c>
      <c r="M28" s="1" t="s">
        <v>116</v>
      </c>
      <c r="O28" s="1" t="s">
        <v>111</v>
      </c>
      <c r="P28" s="36">
        <v>1</v>
      </c>
      <c r="Q28" s="23" t="s">
        <v>79</v>
      </c>
    </row>
    <row r="29" spans="1:18" x14ac:dyDescent="0.25">
      <c r="A29" s="17"/>
      <c r="E29" s="15"/>
      <c r="F29" s="15"/>
      <c r="G29" s="15"/>
    </row>
    <row r="30" spans="1:18" x14ac:dyDescent="0.25">
      <c r="A30" t="s">
        <v>87</v>
      </c>
      <c r="B30" s="1">
        <v>400</v>
      </c>
      <c r="C30" s="1">
        <v>700</v>
      </c>
      <c r="D30" s="6">
        <v>300</v>
      </c>
      <c r="E30" s="15">
        <f t="shared" ref="E30:F111" si="6">B30</f>
        <v>400</v>
      </c>
      <c r="F30" s="15">
        <f t="shared" si="6"/>
        <v>700</v>
      </c>
      <c r="G30" s="19">
        <f t="shared" si="1"/>
        <v>0.27999999999999997</v>
      </c>
      <c r="H30" s="6">
        <v>200</v>
      </c>
      <c r="I30" s="14">
        <f t="shared" ref="I30:I93" si="7">E30+H30</f>
        <v>600</v>
      </c>
      <c r="J30" s="14">
        <f t="shared" ref="J30:J93" si="8">F30+H30</f>
        <v>900</v>
      </c>
      <c r="K30" s="1" t="s">
        <v>82</v>
      </c>
      <c r="L30" s="14" t="str">
        <f>K30&amp;" - "&amp;M30&amp;" - "&amp;E30&amp;"x"&amp;C30</f>
        <v>PVC curb - 30/20 Skylux - 400x700</v>
      </c>
      <c r="M30" s="1" t="s">
        <v>116</v>
      </c>
      <c r="N30" s="10" t="s">
        <v>69</v>
      </c>
      <c r="O30" s="1" t="s">
        <v>111</v>
      </c>
      <c r="P30" s="36">
        <v>1</v>
      </c>
      <c r="Q30" s="23" t="s">
        <v>79</v>
      </c>
    </row>
    <row r="31" spans="1:18" x14ac:dyDescent="0.25">
      <c r="A31" t="s">
        <v>87</v>
      </c>
      <c r="B31" s="1">
        <v>400</v>
      </c>
      <c r="C31" s="1">
        <v>1000</v>
      </c>
      <c r="D31" s="6">
        <v>300</v>
      </c>
      <c r="E31" s="15">
        <f t="shared" si="6"/>
        <v>400</v>
      </c>
      <c r="F31" s="15">
        <f t="shared" si="6"/>
        <v>1000</v>
      </c>
      <c r="G31" s="19">
        <f t="shared" si="1"/>
        <v>0.4</v>
      </c>
      <c r="H31" s="6">
        <v>200</v>
      </c>
      <c r="I31" s="14">
        <f t="shared" si="7"/>
        <v>600</v>
      </c>
      <c r="J31" s="14">
        <f t="shared" si="8"/>
        <v>1200</v>
      </c>
      <c r="K31" s="1" t="s">
        <v>82</v>
      </c>
      <c r="L31" s="14" t="str">
        <f t="shared" ref="L31:L94" si="9">K31&amp;" - "&amp;M31&amp;" - "&amp;E31&amp;"x"&amp;C31</f>
        <v>PVC curb - 30/20 Skylux - 400x1000</v>
      </c>
      <c r="M31" s="1" t="s">
        <v>116</v>
      </c>
      <c r="N31" s="10" t="s">
        <v>69</v>
      </c>
      <c r="O31" s="1" t="s">
        <v>111</v>
      </c>
      <c r="P31" s="36">
        <v>1</v>
      </c>
      <c r="Q31" s="23" t="s">
        <v>79</v>
      </c>
    </row>
    <row r="32" spans="1:18" x14ac:dyDescent="0.25">
      <c r="A32" t="s">
        <v>87</v>
      </c>
      <c r="B32" s="1">
        <v>400</v>
      </c>
      <c r="C32" s="1">
        <v>1300</v>
      </c>
      <c r="D32" s="6">
        <v>300</v>
      </c>
      <c r="E32" s="15">
        <f t="shared" si="6"/>
        <v>400</v>
      </c>
      <c r="F32" s="15">
        <f t="shared" si="6"/>
        <v>1300</v>
      </c>
      <c r="G32" s="19">
        <f t="shared" si="1"/>
        <v>0.52</v>
      </c>
      <c r="H32" s="6">
        <v>200</v>
      </c>
      <c r="I32" s="14">
        <f t="shared" si="7"/>
        <v>600</v>
      </c>
      <c r="J32" s="14">
        <f t="shared" si="8"/>
        <v>1500</v>
      </c>
      <c r="K32" s="1" t="s">
        <v>82</v>
      </c>
      <c r="L32" s="14" t="str">
        <f t="shared" si="9"/>
        <v>PVC curb - 30/20 Skylux - 400x1300</v>
      </c>
      <c r="M32" s="1" t="s">
        <v>116</v>
      </c>
      <c r="N32" s="10" t="s">
        <v>69</v>
      </c>
      <c r="O32" s="1" t="s">
        <v>111</v>
      </c>
      <c r="P32" s="36">
        <v>1</v>
      </c>
      <c r="Q32" s="23" t="s">
        <v>79</v>
      </c>
    </row>
    <row r="33" spans="1:17" x14ac:dyDescent="0.25">
      <c r="A33" t="s">
        <v>87</v>
      </c>
      <c r="B33" s="1">
        <v>400</v>
      </c>
      <c r="C33" s="1">
        <v>1600</v>
      </c>
      <c r="D33" s="6">
        <v>300</v>
      </c>
      <c r="E33" s="14">
        <f t="shared" si="6"/>
        <v>400</v>
      </c>
      <c r="F33" s="14">
        <f t="shared" si="6"/>
        <v>1600</v>
      </c>
      <c r="G33" s="19">
        <f t="shared" si="1"/>
        <v>0.64000000000000012</v>
      </c>
      <c r="H33" s="6">
        <v>200</v>
      </c>
      <c r="I33" s="14">
        <f t="shared" si="7"/>
        <v>600</v>
      </c>
      <c r="J33" s="14">
        <f t="shared" si="8"/>
        <v>1800</v>
      </c>
      <c r="K33" s="1" t="s">
        <v>82</v>
      </c>
      <c r="L33" s="14" t="str">
        <f t="shared" si="9"/>
        <v>PVC curb - 30/20 Skylux - 400x1600</v>
      </c>
      <c r="M33" s="1" t="s">
        <v>116</v>
      </c>
      <c r="O33" s="1" t="s">
        <v>111</v>
      </c>
      <c r="P33" s="36">
        <v>1</v>
      </c>
      <c r="Q33" s="23" t="s">
        <v>79</v>
      </c>
    </row>
    <row r="34" spans="1:17" x14ac:dyDescent="0.25">
      <c r="A34" t="s">
        <v>87</v>
      </c>
      <c r="B34" s="1">
        <v>400</v>
      </c>
      <c r="C34" s="1">
        <v>1900</v>
      </c>
      <c r="D34" s="6">
        <v>300</v>
      </c>
      <c r="E34" s="14">
        <f t="shared" si="6"/>
        <v>400</v>
      </c>
      <c r="F34" s="14">
        <f t="shared" si="6"/>
        <v>1900</v>
      </c>
      <c r="G34" s="19">
        <f t="shared" si="1"/>
        <v>0.76</v>
      </c>
      <c r="H34" s="6">
        <v>200</v>
      </c>
      <c r="I34" s="14">
        <f t="shared" si="7"/>
        <v>600</v>
      </c>
      <c r="J34" s="14">
        <f t="shared" si="8"/>
        <v>2100</v>
      </c>
      <c r="K34" s="1" t="s">
        <v>82</v>
      </c>
      <c r="L34" s="14" t="str">
        <f t="shared" si="9"/>
        <v>PVC curb - 30/20 Skylux - 400x1900</v>
      </c>
      <c r="M34" s="1" t="s">
        <v>116</v>
      </c>
      <c r="O34" s="1" t="s">
        <v>111</v>
      </c>
      <c r="P34" s="36">
        <v>1</v>
      </c>
      <c r="Q34" s="23" t="s">
        <v>79</v>
      </c>
    </row>
    <row r="35" spans="1:17" x14ac:dyDescent="0.25">
      <c r="A35" t="s">
        <v>87</v>
      </c>
      <c r="B35" s="1">
        <v>400</v>
      </c>
      <c r="C35" s="1">
        <v>2200</v>
      </c>
      <c r="D35" s="6">
        <v>300</v>
      </c>
      <c r="E35" s="14">
        <f t="shared" si="6"/>
        <v>400</v>
      </c>
      <c r="F35" s="14">
        <f t="shared" si="6"/>
        <v>2200</v>
      </c>
      <c r="G35" s="19">
        <f t="shared" si="1"/>
        <v>0.88000000000000012</v>
      </c>
      <c r="H35" s="6">
        <v>200</v>
      </c>
      <c r="I35" s="14">
        <f t="shared" si="7"/>
        <v>600</v>
      </c>
      <c r="J35" s="14">
        <f t="shared" si="8"/>
        <v>2400</v>
      </c>
      <c r="K35" s="1" t="s">
        <v>82</v>
      </c>
      <c r="L35" s="14" t="str">
        <f t="shared" si="9"/>
        <v>PVC curb - 30/20 Skylux - 400x2200</v>
      </c>
      <c r="M35" s="1" t="s">
        <v>116</v>
      </c>
      <c r="O35" s="1" t="s">
        <v>111</v>
      </c>
      <c r="P35" s="36">
        <v>1</v>
      </c>
      <c r="Q35" s="23" t="s">
        <v>79</v>
      </c>
    </row>
    <row r="36" spans="1:17" x14ac:dyDescent="0.25">
      <c r="A36" t="s">
        <v>87</v>
      </c>
      <c r="B36" s="1">
        <v>400</v>
      </c>
      <c r="C36" s="1">
        <v>2800</v>
      </c>
      <c r="D36" s="6">
        <v>300</v>
      </c>
      <c r="E36" s="14">
        <f t="shared" si="6"/>
        <v>400</v>
      </c>
      <c r="F36" s="14">
        <f t="shared" si="6"/>
        <v>2800</v>
      </c>
      <c r="G36" s="19">
        <f t="shared" si="1"/>
        <v>1.1199999999999999</v>
      </c>
      <c r="H36" s="6">
        <v>200</v>
      </c>
      <c r="I36" s="14">
        <f t="shared" si="7"/>
        <v>600</v>
      </c>
      <c r="J36" s="14">
        <f t="shared" si="8"/>
        <v>3000</v>
      </c>
      <c r="K36" s="1" t="s">
        <v>82</v>
      </c>
      <c r="L36" s="14" t="str">
        <f t="shared" si="9"/>
        <v>PVC curb - 30/20 Skylux - 400x2800</v>
      </c>
      <c r="M36" s="1" t="s">
        <v>116</v>
      </c>
      <c r="O36" s="1" t="s">
        <v>111</v>
      </c>
      <c r="P36" s="36">
        <v>1</v>
      </c>
      <c r="Q36" s="23" t="s">
        <v>79</v>
      </c>
    </row>
    <row r="37" spans="1:17" x14ac:dyDescent="0.25">
      <c r="A37" t="s">
        <v>87</v>
      </c>
      <c r="B37" s="1">
        <v>450</v>
      </c>
      <c r="C37" s="1">
        <v>750</v>
      </c>
      <c r="D37" s="6">
        <v>300</v>
      </c>
      <c r="E37" s="14">
        <f t="shared" si="6"/>
        <v>450</v>
      </c>
      <c r="F37" s="14">
        <f t="shared" si="6"/>
        <v>750</v>
      </c>
      <c r="G37" s="19">
        <f t="shared" si="1"/>
        <v>0.33750000000000002</v>
      </c>
      <c r="H37" s="6">
        <v>200</v>
      </c>
      <c r="I37" s="14">
        <f t="shared" si="7"/>
        <v>650</v>
      </c>
      <c r="J37" s="14">
        <f t="shared" si="8"/>
        <v>950</v>
      </c>
      <c r="K37" s="1" t="s">
        <v>82</v>
      </c>
      <c r="L37" s="14" t="str">
        <f t="shared" si="9"/>
        <v>PVC curb - 30/20 Skylux - 450x750</v>
      </c>
      <c r="M37" s="1" t="s">
        <v>116</v>
      </c>
      <c r="O37" s="1" t="s">
        <v>111</v>
      </c>
      <c r="P37" s="36">
        <v>1</v>
      </c>
      <c r="Q37" s="23" t="s">
        <v>79</v>
      </c>
    </row>
    <row r="38" spans="1:17" x14ac:dyDescent="0.25">
      <c r="A38" t="s">
        <v>87</v>
      </c>
      <c r="B38" s="1">
        <v>450</v>
      </c>
      <c r="C38" s="1">
        <v>1050</v>
      </c>
      <c r="D38" s="6">
        <v>300</v>
      </c>
      <c r="E38" s="14">
        <f t="shared" si="6"/>
        <v>450</v>
      </c>
      <c r="F38" s="14">
        <f t="shared" si="6"/>
        <v>1050</v>
      </c>
      <c r="G38" s="19">
        <f t="shared" si="1"/>
        <v>0.47250000000000003</v>
      </c>
      <c r="H38" s="6">
        <v>200</v>
      </c>
      <c r="I38" s="14">
        <f t="shared" si="7"/>
        <v>650</v>
      </c>
      <c r="J38" s="14">
        <f t="shared" si="8"/>
        <v>1250</v>
      </c>
      <c r="K38" s="1" t="s">
        <v>82</v>
      </c>
      <c r="L38" s="14" t="str">
        <f t="shared" si="9"/>
        <v>PVC curb - 30/20 Skylux - 450x1050</v>
      </c>
      <c r="M38" s="1" t="s">
        <v>116</v>
      </c>
      <c r="O38" s="1" t="s">
        <v>111</v>
      </c>
      <c r="P38" s="36">
        <v>1</v>
      </c>
      <c r="Q38" s="23" t="s">
        <v>79</v>
      </c>
    </row>
    <row r="39" spans="1:17" x14ac:dyDescent="0.25">
      <c r="A39" t="s">
        <v>87</v>
      </c>
      <c r="B39" s="1">
        <v>500</v>
      </c>
      <c r="C39" s="1">
        <v>700</v>
      </c>
      <c r="D39" s="6">
        <v>300</v>
      </c>
      <c r="E39" s="14">
        <f t="shared" si="6"/>
        <v>500</v>
      </c>
      <c r="F39" s="14">
        <f t="shared" si="6"/>
        <v>700</v>
      </c>
      <c r="G39" s="19">
        <f t="shared" si="1"/>
        <v>0.35</v>
      </c>
      <c r="H39" s="6">
        <v>200</v>
      </c>
      <c r="I39" s="14">
        <f t="shared" si="7"/>
        <v>700</v>
      </c>
      <c r="J39" s="14">
        <f t="shared" si="8"/>
        <v>900</v>
      </c>
      <c r="K39" s="1" t="s">
        <v>82</v>
      </c>
      <c r="L39" s="14" t="str">
        <f t="shared" si="9"/>
        <v>PVC curb - 30/20 Skylux - 500x700</v>
      </c>
      <c r="M39" s="1" t="s">
        <v>116</v>
      </c>
      <c r="O39" s="1" t="s">
        <v>111</v>
      </c>
      <c r="P39" s="36">
        <v>1</v>
      </c>
      <c r="Q39" s="23" t="s">
        <v>79</v>
      </c>
    </row>
    <row r="40" spans="1:17" x14ac:dyDescent="0.25">
      <c r="A40" t="s">
        <v>87</v>
      </c>
      <c r="B40" s="1">
        <v>500</v>
      </c>
      <c r="C40" s="1">
        <v>800</v>
      </c>
      <c r="D40" s="6">
        <v>300</v>
      </c>
      <c r="E40" s="14">
        <f t="shared" si="6"/>
        <v>500</v>
      </c>
      <c r="F40" s="14">
        <f t="shared" si="6"/>
        <v>800</v>
      </c>
      <c r="G40" s="19">
        <f t="shared" si="1"/>
        <v>0.4</v>
      </c>
      <c r="H40" s="6">
        <v>200</v>
      </c>
      <c r="I40" s="14">
        <f t="shared" si="7"/>
        <v>700</v>
      </c>
      <c r="J40" s="14">
        <f t="shared" si="8"/>
        <v>1000</v>
      </c>
      <c r="K40" s="1" t="s">
        <v>82</v>
      </c>
      <c r="L40" s="14" t="str">
        <f t="shared" si="9"/>
        <v>PVC curb - 30/20 Skylux - 500x800</v>
      </c>
      <c r="M40" s="1" t="s">
        <v>116</v>
      </c>
      <c r="O40" s="1" t="s">
        <v>111</v>
      </c>
      <c r="P40" s="36">
        <v>1</v>
      </c>
      <c r="Q40" s="23" t="s">
        <v>79</v>
      </c>
    </row>
    <row r="41" spans="1:17" x14ac:dyDescent="0.25">
      <c r="A41" t="s">
        <v>87</v>
      </c>
      <c r="B41" s="1">
        <v>500</v>
      </c>
      <c r="C41" s="1">
        <v>1000</v>
      </c>
      <c r="D41" s="6">
        <v>300</v>
      </c>
      <c r="E41" s="14">
        <f t="shared" si="6"/>
        <v>500</v>
      </c>
      <c r="F41" s="14">
        <f t="shared" si="6"/>
        <v>1000</v>
      </c>
      <c r="G41" s="19">
        <f t="shared" si="1"/>
        <v>0.5</v>
      </c>
      <c r="H41" s="6">
        <v>200</v>
      </c>
      <c r="I41" s="14">
        <f t="shared" si="7"/>
        <v>700</v>
      </c>
      <c r="J41" s="14">
        <f t="shared" si="8"/>
        <v>1200</v>
      </c>
      <c r="K41" s="1" t="s">
        <v>82</v>
      </c>
      <c r="L41" s="14" t="str">
        <f t="shared" si="9"/>
        <v>PVC curb - 30/20 Skylux - 500x1000</v>
      </c>
      <c r="M41" s="1" t="s">
        <v>116</v>
      </c>
      <c r="O41" s="1" t="s">
        <v>111</v>
      </c>
      <c r="P41" s="36">
        <v>1</v>
      </c>
      <c r="Q41" s="23" t="s">
        <v>79</v>
      </c>
    </row>
    <row r="42" spans="1:17" x14ac:dyDescent="0.25">
      <c r="A42" t="s">
        <v>87</v>
      </c>
      <c r="B42" s="1">
        <v>500</v>
      </c>
      <c r="C42" s="1">
        <v>1100</v>
      </c>
      <c r="D42" s="6">
        <v>300</v>
      </c>
      <c r="E42" s="14">
        <f t="shared" si="6"/>
        <v>500</v>
      </c>
      <c r="F42" s="14">
        <f t="shared" si="6"/>
        <v>1100</v>
      </c>
      <c r="G42" s="19">
        <f t="shared" si="1"/>
        <v>0.55000000000000004</v>
      </c>
      <c r="H42" s="6">
        <v>200</v>
      </c>
      <c r="I42" s="14">
        <f t="shared" si="7"/>
        <v>700</v>
      </c>
      <c r="J42" s="14">
        <f t="shared" si="8"/>
        <v>1300</v>
      </c>
      <c r="K42" s="1" t="s">
        <v>82</v>
      </c>
      <c r="L42" s="14" t="str">
        <f t="shared" si="9"/>
        <v>PVC curb - 30/20 Skylux - 500x1100</v>
      </c>
      <c r="M42" s="1" t="s">
        <v>116</v>
      </c>
      <c r="O42" s="1" t="s">
        <v>111</v>
      </c>
      <c r="P42" s="36">
        <v>1</v>
      </c>
      <c r="Q42" s="23" t="s">
        <v>79</v>
      </c>
    </row>
    <row r="43" spans="1:17" x14ac:dyDescent="0.25">
      <c r="A43" t="s">
        <v>87</v>
      </c>
      <c r="B43" s="1">
        <v>500</v>
      </c>
      <c r="C43" s="1">
        <v>1400</v>
      </c>
      <c r="D43" s="6">
        <v>300</v>
      </c>
      <c r="E43" s="14">
        <f t="shared" si="6"/>
        <v>500</v>
      </c>
      <c r="F43" s="14">
        <f t="shared" si="6"/>
        <v>1400</v>
      </c>
      <c r="G43" s="19">
        <f t="shared" si="1"/>
        <v>0.7</v>
      </c>
      <c r="H43" s="6">
        <v>200</v>
      </c>
      <c r="I43" s="14">
        <f t="shared" si="7"/>
        <v>700</v>
      </c>
      <c r="J43" s="14">
        <f t="shared" si="8"/>
        <v>1600</v>
      </c>
      <c r="K43" s="1" t="s">
        <v>82</v>
      </c>
      <c r="L43" s="14" t="str">
        <f t="shared" si="9"/>
        <v>PVC curb - 30/20 Skylux - 500x1400</v>
      </c>
      <c r="M43" s="1" t="s">
        <v>116</v>
      </c>
      <c r="O43" s="1" t="s">
        <v>111</v>
      </c>
      <c r="P43" s="36">
        <v>1</v>
      </c>
      <c r="Q43" s="23" t="s">
        <v>79</v>
      </c>
    </row>
    <row r="44" spans="1:17" x14ac:dyDescent="0.25">
      <c r="A44" t="s">
        <v>87</v>
      </c>
      <c r="B44" s="1">
        <v>500</v>
      </c>
      <c r="C44" s="1">
        <v>1700</v>
      </c>
      <c r="D44" s="6">
        <v>300</v>
      </c>
      <c r="E44" s="14">
        <f t="shared" si="6"/>
        <v>500</v>
      </c>
      <c r="F44" s="14">
        <f t="shared" si="6"/>
        <v>1700</v>
      </c>
      <c r="G44" s="19">
        <f t="shared" si="1"/>
        <v>0.85</v>
      </c>
      <c r="H44" s="6">
        <v>200</v>
      </c>
      <c r="I44" s="14">
        <f t="shared" si="7"/>
        <v>700</v>
      </c>
      <c r="J44" s="14">
        <f t="shared" si="8"/>
        <v>1900</v>
      </c>
      <c r="K44" s="1" t="s">
        <v>82</v>
      </c>
      <c r="L44" s="14" t="str">
        <f t="shared" si="9"/>
        <v>PVC curb - 30/20 Skylux - 500x1700</v>
      </c>
      <c r="M44" s="1" t="s">
        <v>116</v>
      </c>
      <c r="O44" s="1" t="s">
        <v>111</v>
      </c>
      <c r="P44" s="36">
        <v>1</v>
      </c>
      <c r="Q44" s="23" t="s">
        <v>79</v>
      </c>
    </row>
    <row r="45" spans="1:17" x14ac:dyDescent="0.25">
      <c r="A45" t="s">
        <v>87</v>
      </c>
      <c r="B45" s="1">
        <v>500</v>
      </c>
      <c r="C45" s="1">
        <v>2000</v>
      </c>
      <c r="D45" s="6">
        <v>300</v>
      </c>
      <c r="E45" s="14">
        <f t="shared" si="6"/>
        <v>500</v>
      </c>
      <c r="F45" s="14">
        <f t="shared" si="6"/>
        <v>2000</v>
      </c>
      <c r="G45" s="19">
        <f t="shared" si="1"/>
        <v>1</v>
      </c>
      <c r="H45" s="6">
        <v>200</v>
      </c>
      <c r="I45" s="14">
        <f t="shared" si="7"/>
        <v>700</v>
      </c>
      <c r="J45" s="14">
        <f t="shared" si="8"/>
        <v>2200</v>
      </c>
      <c r="K45" s="1" t="s">
        <v>82</v>
      </c>
      <c r="L45" s="14" t="str">
        <f t="shared" si="9"/>
        <v>PVC curb - 30/20 Skylux - 500x2000</v>
      </c>
      <c r="M45" s="1" t="s">
        <v>116</v>
      </c>
      <c r="O45" s="1" t="s">
        <v>111</v>
      </c>
      <c r="P45" s="36">
        <v>1</v>
      </c>
      <c r="Q45" s="23" t="s">
        <v>79</v>
      </c>
    </row>
    <row r="46" spans="1:17" x14ac:dyDescent="0.25">
      <c r="A46" t="s">
        <v>87</v>
      </c>
      <c r="B46" s="1">
        <v>500</v>
      </c>
      <c r="C46" s="1">
        <v>2300</v>
      </c>
      <c r="D46" s="6">
        <v>300</v>
      </c>
      <c r="E46" s="14">
        <f t="shared" si="6"/>
        <v>500</v>
      </c>
      <c r="F46" s="14">
        <f t="shared" si="6"/>
        <v>2300</v>
      </c>
      <c r="G46" s="19">
        <f t="shared" si="1"/>
        <v>1.1499999999999999</v>
      </c>
      <c r="H46" s="6">
        <v>200</v>
      </c>
      <c r="I46" s="14">
        <f t="shared" si="7"/>
        <v>700</v>
      </c>
      <c r="J46" s="14">
        <f t="shared" si="8"/>
        <v>2500</v>
      </c>
      <c r="K46" s="1" t="s">
        <v>82</v>
      </c>
      <c r="L46" s="14" t="str">
        <f t="shared" si="9"/>
        <v>PVC curb - 30/20 Skylux - 500x2300</v>
      </c>
      <c r="M46" s="1" t="s">
        <v>116</v>
      </c>
      <c r="O46" s="1" t="s">
        <v>111</v>
      </c>
      <c r="P46" s="36">
        <v>1</v>
      </c>
      <c r="Q46" s="23" t="s">
        <v>79</v>
      </c>
    </row>
    <row r="47" spans="1:17" x14ac:dyDescent="0.25">
      <c r="A47" t="s">
        <v>87</v>
      </c>
      <c r="B47" s="1">
        <v>600</v>
      </c>
      <c r="C47" s="1">
        <v>800</v>
      </c>
      <c r="D47" s="6">
        <v>300</v>
      </c>
      <c r="E47" s="14">
        <f t="shared" si="6"/>
        <v>600</v>
      </c>
      <c r="F47" s="14">
        <f t="shared" si="6"/>
        <v>800</v>
      </c>
      <c r="G47" s="19">
        <f t="shared" si="1"/>
        <v>0.48</v>
      </c>
      <c r="H47" s="6">
        <v>200</v>
      </c>
      <c r="I47" s="14">
        <f t="shared" si="7"/>
        <v>800</v>
      </c>
      <c r="J47" s="14">
        <f t="shared" si="8"/>
        <v>1000</v>
      </c>
      <c r="K47" s="1" t="s">
        <v>82</v>
      </c>
      <c r="L47" s="14" t="str">
        <f t="shared" si="9"/>
        <v>PVC curb - 30/20 Skylux - 600x800</v>
      </c>
      <c r="M47" s="1" t="s">
        <v>116</v>
      </c>
      <c r="O47" s="1" t="s">
        <v>111</v>
      </c>
      <c r="P47" s="36">
        <v>1</v>
      </c>
      <c r="Q47" s="23" t="s">
        <v>79</v>
      </c>
    </row>
    <row r="48" spans="1:17" x14ac:dyDescent="0.25">
      <c r="A48" t="s">
        <v>87</v>
      </c>
      <c r="B48" s="1">
        <v>600</v>
      </c>
      <c r="C48" s="1">
        <v>900</v>
      </c>
      <c r="D48" s="6">
        <v>300</v>
      </c>
      <c r="E48" s="14">
        <f t="shared" si="6"/>
        <v>600</v>
      </c>
      <c r="F48" s="14">
        <f t="shared" si="6"/>
        <v>900</v>
      </c>
      <c r="G48" s="19">
        <f t="shared" si="1"/>
        <v>0.54</v>
      </c>
      <c r="H48" s="6">
        <v>200</v>
      </c>
      <c r="I48" s="14">
        <f t="shared" si="7"/>
        <v>800</v>
      </c>
      <c r="J48" s="14">
        <f t="shared" si="8"/>
        <v>1100</v>
      </c>
      <c r="K48" s="1" t="s">
        <v>82</v>
      </c>
      <c r="L48" s="14" t="str">
        <f t="shared" si="9"/>
        <v>PVC curb - 30/20 Skylux - 600x900</v>
      </c>
      <c r="M48" s="1" t="s">
        <v>116</v>
      </c>
      <c r="O48" s="1" t="s">
        <v>111</v>
      </c>
      <c r="P48" s="36">
        <v>1</v>
      </c>
      <c r="Q48" s="23" t="s">
        <v>79</v>
      </c>
    </row>
    <row r="49" spans="1:17" x14ac:dyDescent="0.25">
      <c r="A49" t="s">
        <v>87</v>
      </c>
      <c r="B49" s="1">
        <v>600</v>
      </c>
      <c r="C49" s="1">
        <v>1200</v>
      </c>
      <c r="D49" s="6">
        <v>300</v>
      </c>
      <c r="E49" s="14">
        <f t="shared" si="6"/>
        <v>600</v>
      </c>
      <c r="F49" s="14">
        <f t="shared" si="6"/>
        <v>1200</v>
      </c>
      <c r="G49" s="19">
        <f t="shared" si="1"/>
        <v>0.72</v>
      </c>
      <c r="H49" s="6">
        <v>200</v>
      </c>
      <c r="I49" s="14">
        <f t="shared" si="7"/>
        <v>800</v>
      </c>
      <c r="J49" s="14">
        <f t="shared" si="8"/>
        <v>1400</v>
      </c>
      <c r="K49" s="1" t="s">
        <v>82</v>
      </c>
      <c r="L49" s="14" t="str">
        <f t="shared" si="9"/>
        <v>PVC curb - 30/20 Skylux - 600x1200</v>
      </c>
      <c r="M49" s="1" t="s">
        <v>116</v>
      </c>
      <c r="O49" s="1" t="s">
        <v>111</v>
      </c>
      <c r="P49" s="36">
        <v>1</v>
      </c>
      <c r="Q49" s="23" t="s">
        <v>79</v>
      </c>
    </row>
    <row r="50" spans="1:17" x14ac:dyDescent="0.25">
      <c r="A50" t="s">
        <v>87</v>
      </c>
      <c r="B50" s="1">
        <v>600</v>
      </c>
      <c r="C50" s="1">
        <v>1300</v>
      </c>
      <c r="D50" s="6">
        <v>300</v>
      </c>
      <c r="E50" s="14">
        <f t="shared" si="6"/>
        <v>600</v>
      </c>
      <c r="F50" s="14">
        <f t="shared" si="6"/>
        <v>1300</v>
      </c>
      <c r="G50" s="19">
        <f t="shared" si="1"/>
        <v>0.78</v>
      </c>
      <c r="H50" s="6">
        <v>200</v>
      </c>
      <c r="I50" s="14">
        <f t="shared" si="7"/>
        <v>800</v>
      </c>
      <c r="J50" s="14">
        <f t="shared" si="8"/>
        <v>1500</v>
      </c>
      <c r="K50" s="1" t="s">
        <v>82</v>
      </c>
      <c r="L50" s="14" t="str">
        <f t="shared" si="9"/>
        <v>PVC curb - 30/20 Skylux - 600x1300</v>
      </c>
      <c r="M50" s="1" t="s">
        <v>116</v>
      </c>
      <c r="O50" s="1" t="s">
        <v>111</v>
      </c>
      <c r="P50" s="36">
        <v>1</v>
      </c>
      <c r="Q50" s="23" t="s">
        <v>79</v>
      </c>
    </row>
    <row r="51" spans="1:17" x14ac:dyDescent="0.25">
      <c r="A51" t="s">
        <v>87</v>
      </c>
      <c r="B51" s="1">
        <v>600</v>
      </c>
      <c r="C51" s="1">
        <v>1500</v>
      </c>
      <c r="D51" s="6">
        <v>300</v>
      </c>
      <c r="E51" s="14">
        <f t="shared" si="6"/>
        <v>600</v>
      </c>
      <c r="F51" s="14">
        <f t="shared" si="6"/>
        <v>1500</v>
      </c>
      <c r="G51" s="19">
        <f t="shared" si="1"/>
        <v>0.89999999999999991</v>
      </c>
      <c r="H51" s="6">
        <v>200</v>
      </c>
      <c r="I51" s="14">
        <f t="shared" si="7"/>
        <v>800</v>
      </c>
      <c r="J51" s="14">
        <f t="shared" si="8"/>
        <v>1700</v>
      </c>
      <c r="K51" s="1" t="s">
        <v>82</v>
      </c>
      <c r="L51" s="14" t="str">
        <f t="shared" si="9"/>
        <v>PVC curb - 30/20 Skylux - 600x1500</v>
      </c>
      <c r="M51" s="1" t="s">
        <v>116</v>
      </c>
      <c r="O51" s="1" t="s">
        <v>111</v>
      </c>
      <c r="P51" s="36">
        <v>1</v>
      </c>
      <c r="Q51" s="23" t="s">
        <v>79</v>
      </c>
    </row>
    <row r="52" spans="1:17" x14ac:dyDescent="0.25">
      <c r="A52" t="s">
        <v>87</v>
      </c>
      <c r="B52" s="1">
        <v>600</v>
      </c>
      <c r="C52" s="1">
        <v>1800</v>
      </c>
      <c r="D52" s="6">
        <v>300</v>
      </c>
      <c r="E52" s="14">
        <f t="shared" si="6"/>
        <v>600</v>
      </c>
      <c r="F52" s="14">
        <f t="shared" si="6"/>
        <v>1800</v>
      </c>
      <c r="G52" s="19">
        <f t="shared" si="1"/>
        <v>1.08</v>
      </c>
      <c r="H52" s="6">
        <v>200</v>
      </c>
      <c r="I52" s="14">
        <f t="shared" si="7"/>
        <v>800</v>
      </c>
      <c r="J52" s="14">
        <f t="shared" si="8"/>
        <v>2000</v>
      </c>
      <c r="K52" s="1" t="s">
        <v>82</v>
      </c>
      <c r="L52" s="14" t="str">
        <f t="shared" si="9"/>
        <v>PVC curb - 30/20 Skylux - 600x1800</v>
      </c>
      <c r="M52" s="1" t="s">
        <v>116</v>
      </c>
      <c r="O52" s="1" t="s">
        <v>111</v>
      </c>
      <c r="P52" s="36">
        <v>1</v>
      </c>
      <c r="Q52" s="23" t="s">
        <v>79</v>
      </c>
    </row>
    <row r="53" spans="1:17" x14ac:dyDescent="0.25">
      <c r="A53" t="s">
        <v>87</v>
      </c>
      <c r="B53" s="1">
        <v>600</v>
      </c>
      <c r="C53" s="1">
        <v>2000</v>
      </c>
      <c r="D53" s="6">
        <v>300</v>
      </c>
      <c r="E53" s="14">
        <f t="shared" si="6"/>
        <v>600</v>
      </c>
      <c r="F53" s="14">
        <f t="shared" si="6"/>
        <v>2000</v>
      </c>
      <c r="G53" s="19">
        <f t="shared" si="1"/>
        <v>1.2</v>
      </c>
      <c r="H53" s="6">
        <v>200</v>
      </c>
      <c r="I53" s="14">
        <f t="shared" si="7"/>
        <v>800</v>
      </c>
      <c r="J53" s="14">
        <f t="shared" si="8"/>
        <v>2200</v>
      </c>
      <c r="K53" s="1" t="s">
        <v>82</v>
      </c>
      <c r="L53" s="14" t="str">
        <f t="shared" si="9"/>
        <v>PVC curb - 30/20 Skylux - 600x2000</v>
      </c>
      <c r="M53" s="1" t="s">
        <v>116</v>
      </c>
      <c r="O53" s="1" t="s">
        <v>111</v>
      </c>
      <c r="P53" s="36">
        <v>1</v>
      </c>
      <c r="Q53" s="23" t="s">
        <v>79</v>
      </c>
    </row>
    <row r="54" spans="1:17" x14ac:dyDescent="0.25">
      <c r="A54" t="s">
        <v>87</v>
      </c>
      <c r="B54" s="1">
        <v>700</v>
      </c>
      <c r="C54" s="1">
        <v>1000</v>
      </c>
      <c r="D54" s="6">
        <v>300</v>
      </c>
      <c r="E54" s="14">
        <f t="shared" si="6"/>
        <v>700</v>
      </c>
      <c r="F54" s="14">
        <f t="shared" si="6"/>
        <v>1000</v>
      </c>
      <c r="G54" s="19">
        <f t="shared" si="1"/>
        <v>0.7</v>
      </c>
      <c r="H54" s="6">
        <v>200</v>
      </c>
      <c r="I54" s="14">
        <f t="shared" si="7"/>
        <v>900</v>
      </c>
      <c r="J54" s="14">
        <f t="shared" si="8"/>
        <v>1200</v>
      </c>
      <c r="K54" s="1" t="s">
        <v>82</v>
      </c>
      <c r="L54" s="14" t="str">
        <f t="shared" si="9"/>
        <v>PVC curb - 30/20 Skylux - 700x1000</v>
      </c>
      <c r="M54" s="1" t="s">
        <v>116</v>
      </c>
      <c r="O54" s="1" t="s">
        <v>111</v>
      </c>
      <c r="P54" s="36">
        <v>1</v>
      </c>
      <c r="Q54" s="23" t="s">
        <v>79</v>
      </c>
    </row>
    <row r="55" spans="1:17" x14ac:dyDescent="0.25">
      <c r="A55" t="s">
        <v>87</v>
      </c>
      <c r="B55" s="1">
        <v>700</v>
      </c>
      <c r="C55" s="1">
        <v>1300</v>
      </c>
      <c r="D55" s="6">
        <v>300</v>
      </c>
      <c r="E55" s="14">
        <f t="shared" si="6"/>
        <v>700</v>
      </c>
      <c r="F55" s="14">
        <f t="shared" si="6"/>
        <v>1300</v>
      </c>
      <c r="G55" s="19">
        <f t="shared" si="1"/>
        <v>0.90999999999999992</v>
      </c>
      <c r="H55" s="6">
        <v>200</v>
      </c>
      <c r="I55" s="14">
        <f t="shared" si="7"/>
        <v>900</v>
      </c>
      <c r="J55" s="14">
        <f t="shared" si="8"/>
        <v>1500</v>
      </c>
      <c r="K55" s="1" t="s">
        <v>82</v>
      </c>
      <c r="L55" s="14" t="str">
        <f t="shared" si="9"/>
        <v>PVC curb - 30/20 Skylux - 700x1300</v>
      </c>
      <c r="M55" s="1" t="s">
        <v>116</v>
      </c>
      <c r="O55" s="1" t="s">
        <v>111</v>
      </c>
      <c r="P55" s="36">
        <v>1</v>
      </c>
      <c r="Q55" s="23" t="s">
        <v>79</v>
      </c>
    </row>
    <row r="56" spans="1:17" x14ac:dyDescent="0.25">
      <c r="A56" t="s">
        <v>87</v>
      </c>
      <c r="B56" s="1">
        <v>700</v>
      </c>
      <c r="C56" s="1">
        <v>1500</v>
      </c>
      <c r="D56" s="6">
        <v>300</v>
      </c>
      <c r="E56" s="14">
        <f t="shared" si="6"/>
        <v>700</v>
      </c>
      <c r="F56" s="14">
        <f t="shared" si="6"/>
        <v>1500</v>
      </c>
      <c r="G56" s="19">
        <f t="shared" si="1"/>
        <v>1.0499999999999998</v>
      </c>
      <c r="H56" s="6">
        <v>200</v>
      </c>
      <c r="I56" s="14">
        <f t="shared" si="7"/>
        <v>900</v>
      </c>
      <c r="J56" s="14">
        <f t="shared" si="8"/>
        <v>1700</v>
      </c>
      <c r="K56" s="1" t="s">
        <v>82</v>
      </c>
      <c r="L56" s="14" t="str">
        <f t="shared" si="9"/>
        <v>PVC curb - 30/20 Skylux - 700x1500</v>
      </c>
      <c r="M56" s="1" t="s">
        <v>116</v>
      </c>
      <c r="O56" s="1" t="s">
        <v>111</v>
      </c>
      <c r="P56" s="36">
        <v>1</v>
      </c>
      <c r="Q56" s="23" t="s">
        <v>79</v>
      </c>
    </row>
    <row r="57" spans="1:17" x14ac:dyDescent="0.25">
      <c r="A57" t="s">
        <v>87</v>
      </c>
      <c r="B57" s="1">
        <v>700</v>
      </c>
      <c r="C57" s="1">
        <v>1600</v>
      </c>
      <c r="D57" s="6">
        <v>300</v>
      </c>
      <c r="E57" s="14">
        <f t="shared" si="6"/>
        <v>700</v>
      </c>
      <c r="F57" s="14">
        <f t="shared" si="6"/>
        <v>1600</v>
      </c>
      <c r="G57" s="19">
        <f t="shared" si="1"/>
        <v>1.1199999999999999</v>
      </c>
      <c r="H57" s="6">
        <v>200</v>
      </c>
      <c r="I57" s="14">
        <f t="shared" si="7"/>
        <v>900</v>
      </c>
      <c r="J57" s="14">
        <f t="shared" si="8"/>
        <v>1800</v>
      </c>
      <c r="K57" s="1" t="s">
        <v>82</v>
      </c>
      <c r="L57" s="14" t="str">
        <f t="shared" si="9"/>
        <v>PVC curb - 30/20 Skylux - 700x1600</v>
      </c>
      <c r="M57" s="1" t="s">
        <v>116</v>
      </c>
      <c r="O57" s="1" t="s">
        <v>111</v>
      </c>
      <c r="P57" s="36">
        <v>1</v>
      </c>
      <c r="Q57" s="23" t="s">
        <v>79</v>
      </c>
    </row>
    <row r="58" spans="1:17" x14ac:dyDescent="0.25">
      <c r="A58" t="s">
        <v>87</v>
      </c>
      <c r="B58" s="1">
        <v>700</v>
      </c>
      <c r="C58" s="1">
        <v>2000</v>
      </c>
      <c r="D58" s="6">
        <v>300</v>
      </c>
      <c r="E58" s="14">
        <f t="shared" si="6"/>
        <v>700</v>
      </c>
      <c r="F58" s="14">
        <f t="shared" si="6"/>
        <v>2000</v>
      </c>
      <c r="G58" s="19">
        <f t="shared" si="1"/>
        <v>1.4</v>
      </c>
      <c r="H58" s="6">
        <v>200</v>
      </c>
      <c r="I58" s="14">
        <f t="shared" si="7"/>
        <v>900</v>
      </c>
      <c r="J58" s="14">
        <f t="shared" si="8"/>
        <v>2200</v>
      </c>
      <c r="K58" s="1" t="s">
        <v>82</v>
      </c>
      <c r="L58" s="14" t="str">
        <f t="shared" si="9"/>
        <v>PVC curb - 30/20 Skylux - 700x2000</v>
      </c>
      <c r="M58" s="1" t="s">
        <v>116</v>
      </c>
      <c r="O58" s="1" t="s">
        <v>111</v>
      </c>
      <c r="P58" s="36">
        <v>1</v>
      </c>
      <c r="Q58" s="23" t="s">
        <v>79</v>
      </c>
    </row>
    <row r="59" spans="1:17" x14ac:dyDescent="0.25">
      <c r="A59" t="s">
        <v>87</v>
      </c>
      <c r="B59" s="1">
        <v>700</v>
      </c>
      <c r="C59" s="1">
        <v>2200</v>
      </c>
      <c r="D59" s="6">
        <v>300</v>
      </c>
      <c r="E59" s="14">
        <f t="shared" si="6"/>
        <v>700</v>
      </c>
      <c r="F59" s="14">
        <f t="shared" si="6"/>
        <v>2200</v>
      </c>
      <c r="G59" s="19">
        <f t="shared" si="1"/>
        <v>1.54</v>
      </c>
      <c r="H59" s="6">
        <v>200</v>
      </c>
      <c r="I59" s="14">
        <f t="shared" si="7"/>
        <v>900</v>
      </c>
      <c r="J59" s="14">
        <f t="shared" si="8"/>
        <v>2400</v>
      </c>
      <c r="K59" s="1" t="s">
        <v>82</v>
      </c>
      <c r="L59" s="14" t="str">
        <f t="shared" si="9"/>
        <v>PVC curb - 30/20 Skylux - 700x2200</v>
      </c>
      <c r="M59" s="1" t="s">
        <v>116</v>
      </c>
      <c r="O59" s="1" t="s">
        <v>111</v>
      </c>
      <c r="P59" s="36">
        <v>1</v>
      </c>
      <c r="Q59" s="23" t="s">
        <v>79</v>
      </c>
    </row>
    <row r="60" spans="1:17" x14ac:dyDescent="0.25">
      <c r="A60" t="s">
        <v>87</v>
      </c>
      <c r="B60" s="1">
        <v>750</v>
      </c>
      <c r="C60" s="1">
        <v>1050</v>
      </c>
      <c r="D60" s="6">
        <v>300</v>
      </c>
      <c r="E60" s="14">
        <f t="shared" si="6"/>
        <v>750</v>
      </c>
      <c r="F60" s="14">
        <f t="shared" si="6"/>
        <v>1050</v>
      </c>
      <c r="G60" s="19">
        <f t="shared" si="1"/>
        <v>0.78750000000000009</v>
      </c>
      <c r="H60" s="6">
        <v>200</v>
      </c>
      <c r="I60" s="14">
        <f t="shared" si="7"/>
        <v>950</v>
      </c>
      <c r="J60" s="14">
        <f t="shared" si="8"/>
        <v>1250</v>
      </c>
      <c r="K60" s="1" t="s">
        <v>82</v>
      </c>
      <c r="L60" s="14" t="str">
        <f t="shared" si="9"/>
        <v>PVC curb - 30/20 Skylux - 750x1050</v>
      </c>
      <c r="M60" s="1" t="s">
        <v>116</v>
      </c>
      <c r="O60" s="1" t="s">
        <v>111</v>
      </c>
      <c r="P60" s="36">
        <v>1</v>
      </c>
      <c r="Q60" s="23" t="s">
        <v>79</v>
      </c>
    </row>
    <row r="61" spans="1:17" x14ac:dyDescent="0.25">
      <c r="A61" t="s">
        <v>87</v>
      </c>
      <c r="B61" s="1">
        <v>750</v>
      </c>
      <c r="C61" s="1">
        <v>1250</v>
      </c>
      <c r="D61" s="6">
        <v>300</v>
      </c>
      <c r="E61" s="14">
        <f t="shared" si="6"/>
        <v>750</v>
      </c>
      <c r="F61" s="14">
        <f t="shared" si="6"/>
        <v>1250</v>
      </c>
      <c r="G61" s="19">
        <f t="shared" si="1"/>
        <v>0.9375</v>
      </c>
      <c r="H61" s="6">
        <v>200</v>
      </c>
      <c r="I61" s="14">
        <f t="shared" si="7"/>
        <v>950</v>
      </c>
      <c r="J61" s="14">
        <f t="shared" si="8"/>
        <v>1450</v>
      </c>
      <c r="K61" s="1" t="s">
        <v>82</v>
      </c>
      <c r="L61" s="14" t="str">
        <f t="shared" si="9"/>
        <v>PVC curb - 30/20 Skylux - 750x1250</v>
      </c>
      <c r="M61" s="1" t="s">
        <v>116</v>
      </c>
      <c r="O61" s="1" t="s">
        <v>111</v>
      </c>
      <c r="P61" s="36">
        <v>1</v>
      </c>
      <c r="Q61" s="23" t="s">
        <v>79</v>
      </c>
    </row>
    <row r="62" spans="1:17" x14ac:dyDescent="0.25">
      <c r="A62" t="s">
        <v>87</v>
      </c>
      <c r="B62" s="1">
        <v>750</v>
      </c>
      <c r="C62" s="1">
        <v>1650</v>
      </c>
      <c r="D62" s="6">
        <v>300</v>
      </c>
      <c r="E62" s="14">
        <f t="shared" si="6"/>
        <v>750</v>
      </c>
      <c r="F62" s="14">
        <f t="shared" si="6"/>
        <v>1650</v>
      </c>
      <c r="G62" s="19">
        <f t="shared" si="1"/>
        <v>1.2374999999999998</v>
      </c>
      <c r="H62" s="6">
        <v>200</v>
      </c>
      <c r="I62" s="14">
        <f t="shared" si="7"/>
        <v>950</v>
      </c>
      <c r="J62" s="14">
        <f t="shared" si="8"/>
        <v>1850</v>
      </c>
      <c r="K62" s="1" t="s">
        <v>82</v>
      </c>
      <c r="L62" s="14" t="str">
        <f t="shared" si="9"/>
        <v>PVC curb - 30/20 Skylux - 750x1650</v>
      </c>
      <c r="M62" s="1" t="s">
        <v>116</v>
      </c>
      <c r="O62" s="1" t="s">
        <v>111</v>
      </c>
      <c r="P62" s="36">
        <v>1</v>
      </c>
      <c r="Q62" s="23" t="s">
        <v>79</v>
      </c>
    </row>
    <row r="63" spans="1:17" x14ac:dyDescent="0.25">
      <c r="A63" t="s">
        <v>87</v>
      </c>
      <c r="B63" s="1">
        <v>750</v>
      </c>
      <c r="C63" s="1">
        <v>1750</v>
      </c>
      <c r="D63" s="6">
        <v>300</v>
      </c>
      <c r="E63" s="14">
        <f t="shared" si="6"/>
        <v>750</v>
      </c>
      <c r="F63" s="14">
        <f t="shared" si="6"/>
        <v>1750</v>
      </c>
      <c r="G63" s="19">
        <f t="shared" si="1"/>
        <v>1.3125</v>
      </c>
      <c r="H63" s="6">
        <v>200</v>
      </c>
      <c r="I63" s="14">
        <f t="shared" si="7"/>
        <v>950</v>
      </c>
      <c r="J63" s="14">
        <f t="shared" si="8"/>
        <v>1950</v>
      </c>
      <c r="K63" s="1" t="s">
        <v>82</v>
      </c>
      <c r="L63" s="14" t="str">
        <f t="shared" si="9"/>
        <v>PVC curb - 30/20 Skylux - 750x1750</v>
      </c>
      <c r="M63" s="1" t="s">
        <v>116</v>
      </c>
      <c r="O63" s="1" t="s">
        <v>111</v>
      </c>
      <c r="P63" s="36">
        <v>1</v>
      </c>
      <c r="Q63" s="23" t="s">
        <v>79</v>
      </c>
    </row>
    <row r="64" spans="1:17" x14ac:dyDescent="0.25">
      <c r="A64" t="s">
        <v>87</v>
      </c>
      <c r="B64" s="1">
        <v>750</v>
      </c>
      <c r="C64" s="1">
        <v>2250</v>
      </c>
      <c r="D64" s="6">
        <v>300</v>
      </c>
      <c r="E64" s="14">
        <f t="shared" si="6"/>
        <v>750</v>
      </c>
      <c r="F64" s="14">
        <f t="shared" si="6"/>
        <v>2250</v>
      </c>
      <c r="G64" s="19">
        <f t="shared" si="1"/>
        <v>1.6875</v>
      </c>
      <c r="H64" s="6">
        <v>200</v>
      </c>
      <c r="I64" s="14">
        <f t="shared" si="7"/>
        <v>950</v>
      </c>
      <c r="J64" s="14">
        <f t="shared" si="8"/>
        <v>2450</v>
      </c>
      <c r="K64" s="1" t="s">
        <v>82</v>
      </c>
      <c r="L64" s="14" t="str">
        <f t="shared" si="9"/>
        <v>PVC curb - 30/20 Skylux - 750x2250</v>
      </c>
      <c r="M64" s="1" t="s">
        <v>116</v>
      </c>
      <c r="O64" s="1" t="s">
        <v>111</v>
      </c>
      <c r="P64" s="36">
        <v>1</v>
      </c>
      <c r="Q64" s="23" t="s">
        <v>79</v>
      </c>
    </row>
    <row r="65" spans="1:17" x14ac:dyDescent="0.25">
      <c r="A65" t="s">
        <v>87</v>
      </c>
      <c r="B65" s="1">
        <v>800</v>
      </c>
      <c r="C65" s="1">
        <v>1100</v>
      </c>
      <c r="D65" s="6">
        <v>300</v>
      </c>
      <c r="E65" s="14">
        <f t="shared" si="6"/>
        <v>800</v>
      </c>
      <c r="F65" s="14">
        <f t="shared" si="6"/>
        <v>1100</v>
      </c>
      <c r="G65" s="19">
        <f t="shared" si="1"/>
        <v>0.88000000000000012</v>
      </c>
      <c r="H65" s="6">
        <v>200</v>
      </c>
      <c r="I65" s="14">
        <f t="shared" si="7"/>
        <v>1000</v>
      </c>
      <c r="J65" s="14">
        <f t="shared" si="8"/>
        <v>1300</v>
      </c>
      <c r="K65" s="1" t="s">
        <v>82</v>
      </c>
      <c r="L65" s="14" t="str">
        <f t="shared" si="9"/>
        <v>PVC curb - 30/20 Skylux - 800x1100</v>
      </c>
      <c r="M65" s="1" t="s">
        <v>116</v>
      </c>
      <c r="O65" s="1" t="s">
        <v>111</v>
      </c>
      <c r="P65" s="36">
        <v>1</v>
      </c>
      <c r="Q65" s="23" t="s">
        <v>79</v>
      </c>
    </row>
    <row r="66" spans="1:17" x14ac:dyDescent="0.25">
      <c r="A66" t="s">
        <v>87</v>
      </c>
      <c r="B66" s="1">
        <v>800</v>
      </c>
      <c r="C66" s="1">
        <v>1300</v>
      </c>
      <c r="D66" s="6">
        <v>300</v>
      </c>
      <c r="E66" s="14">
        <f t="shared" si="6"/>
        <v>800</v>
      </c>
      <c r="F66" s="14">
        <f t="shared" si="6"/>
        <v>1300</v>
      </c>
      <c r="G66" s="19">
        <f t="shared" si="1"/>
        <v>1.04</v>
      </c>
      <c r="H66" s="6">
        <v>200</v>
      </c>
      <c r="I66" s="14">
        <f t="shared" si="7"/>
        <v>1000</v>
      </c>
      <c r="J66" s="14">
        <f t="shared" si="8"/>
        <v>1500</v>
      </c>
      <c r="K66" s="1" t="s">
        <v>82</v>
      </c>
      <c r="L66" s="14" t="str">
        <f t="shared" si="9"/>
        <v>PVC curb - 30/20 Skylux - 800x1300</v>
      </c>
      <c r="M66" s="1" t="s">
        <v>116</v>
      </c>
      <c r="O66" s="1" t="s">
        <v>111</v>
      </c>
      <c r="P66" s="36">
        <v>1</v>
      </c>
      <c r="Q66" s="23" t="s">
        <v>79</v>
      </c>
    </row>
    <row r="67" spans="1:17" x14ac:dyDescent="0.25">
      <c r="A67" t="s">
        <v>87</v>
      </c>
      <c r="B67" s="1">
        <v>800</v>
      </c>
      <c r="C67" s="1">
        <v>1400</v>
      </c>
      <c r="D67" s="6">
        <v>300</v>
      </c>
      <c r="E67" s="14">
        <f t="shared" si="6"/>
        <v>800</v>
      </c>
      <c r="F67" s="14">
        <f t="shared" si="6"/>
        <v>1400</v>
      </c>
      <c r="G67" s="19">
        <f t="shared" si="1"/>
        <v>1.1199999999999999</v>
      </c>
      <c r="H67" s="6">
        <v>200</v>
      </c>
      <c r="I67" s="14">
        <f t="shared" si="7"/>
        <v>1000</v>
      </c>
      <c r="J67" s="14">
        <f t="shared" si="8"/>
        <v>1600</v>
      </c>
      <c r="K67" s="1" t="s">
        <v>82</v>
      </c>
      <c r="L67" s="14" t="str">
        <f t="shared" si="9"/>
        <v>PVC curb - 30/20 Skylux - 800x1400</v>
      </c>
      <c r="M67" s="1" t="s">
        <v>116</v>
      </c>
      <c r="O67" s="1" t="s">
        <v>111</v>
      </c>
      <c r="P67" s="36">
        <v>1</v>
      </c>
      <c r="Q67" s="23" t="s">
        <v>79</v>
      </c>
    </row>
    <row r="68" spans="1:17" x14ac:dyDescent="0.25">
      <c r="A68" t="s">
        <v>87</v>
      </c>
      <c r="B68" s="1">
        <v>800</v>
      </c>
      <c r="C68" s="1">
        <v>1600</v>
      </c>
      <c r="D68" s="6">
        <v>300</v>
      </c>
      <c r="E68" s="14">
        <f t="shared" si="6"/>
        <v>800</v>
      </c>
      <c r="F68" s="14">
        <f t="shared" si="6"/>
        <v>1600</v>
      </c>
      <c r="G68" s="19">
        <f t="shared" si="1"/>
        <v>1.2800000000000002</v>
      </c>
      <c r="H68" s="6">
        <v>200</v>
      </c>
      <c r="I68" s="14">
        <f t="shared" si="7"/>
        <v>1000</v>
      </c>
      <c r="J68" s="14">
        <f t="shared" si="8"/>
        <v>1800</v>
      </c>
      <c r="K68" s="1" t="s">
        <v>82</v>
      </c>
      <c r="L68" s="14" t="str">
        <f t="shared" si="9"/>
        <v>PVC curb - 30/20 Skylux - 800x1600</v>
      </c>
      <c r="M68" s="1" t="s">
        <v>116</v>
      </c>
      <c r="O68" s="1" t="s">
        <v>111</v>
      </c>
      <c r="P68" s="36">
        <v>1</v>
      </c>
      <c r="Q68" s="23" t="s">
        <v>79</v>
      </c>
    </row>
    <row r="69" spans="1:17" x14ac:dyDescent="0.25">
      <c r="A69" t="s">
        <v>87</v>
      </c>
      <c r="B69" s="1">
        <v>800</v>
      </c>
      <c r="C69" s="1">
        <v>1700</v>
      </c>
      <c r="D69" s="6">
        <v>300</v>
      </c>
      <c r="E69" s="14">
        <f t="shared" si="6"/>
        <v>800</v>
      </c>
      <c r="F69" s="14">
        <f t="shared" si="6"/>
        <v>1700</v>
      </c>
      <c r="G69" s="19">
        <f t="shared" si="1"/>
        <v>1.36</v>
      </c>
      <c r="H69" s="6">
        <v>200</v>
      </c>
      <c r="I69" s="14">
        <f t="shared" si="7"/>
        <v>1000</v>
      </c>
      <c r="J69" s="14">
        <f t="shared" si="8"/>
        <v>1900</v>
      </c>
      <c r="K69" s="1" t="s">
        <v>82</v>
      </c>
      <c r="L69" s="14" t="str">
        <f t="shared" si="9"/>
        <v>PVC curb - 30/20 Skylux - 800x1700</v>
      </c>
      <c r="M69" s="1" t="s">
        <v>116</v>
      </c>
      <c r="O69" s="1" t="s">
        <v>111</v>
      </c>
      <c r="P69" s="36">
        <v>1</v>
      </c>
      <c r="Q69" s="23" t="s">
        <v>79</v>
      </c>
    </row>
    <row r="70" spans="1:17" x14ac:dyDescent="0.25">
      <c r="A70" t="s">
        <v>87</v>
      </c>
      <c r="B70" s="1">
        <v>800</v>
      </c>
      <c r="C70" s="1">
        <v>1800</v>
      </c>
      <c r="D70" s="6">
        <v>300</v>
      </c>
      <c r="E70" s="14">
        <f t="shared" si="6"/>
        <v>800</v>
      </c>
      <c r="F70" s="14">
        <f t="shared" si="6"/>
        <v>1800</v>
      </c>
      <c r="G70" s="19">
        <f t="shared" si="1"/>
        <v>1.4400000000000002</v>
      </c>
      <c r="H70" s="6">
        <v>200</v>
      </c>
      <c r="I70" s="14">
        <f t="shared" si="7"/>
        <v>1000</v>
      </c>
      <c r="J70" s="14">
        <f t="shared" si="8"/>
        <v>2000</v>
      </c>
      <c r="K70" s="1" t="s">
        <v>82</v>
      </c>
      <c r="L70" s="14" t="str">
        <f t="shared" si="9"/>
        <v>PVC curb - 30/20 Skylux - 800x1800</v>
      </c>
      <c r="M70" s="1" t="s">
        <v>116</v>
      </c>
      <c r="O70" s="1" t="s">
        <v>111</v>
      </c>
      <c r="P70" s="36">
        <v>1</v>
      </c>
      <c r="Q70" s="23" t="s">
        <v>79</v>
      </c>
    </row>
    <row r="71" spans="1:17" x14ac:dyDescent="0.25">
      <c r="A71" t="s">
        <v>87</v>
      </c>
      <c r="B71" s="1">
        <v>800</v>
      </c>
      <c r="C71" s="1">
        <v>2000</v>
      </c>
      <c r="D71" s="6">
        <v>300</v>
      </c>
      <c r="E71" s="14">
        <f t="shared" si="6"/>
        <v>800</v>
      </c>
      <c r="F71" s="14">
        <f t="shared" si="6"/>
        <v>2000</v>
      </c>
      <c r="G71" s="19">
        <f t="shared" si="1"/>
        <v>1.6</v>
      </c>
      <c r="H71" s="6">
        <v>200</v>
      </c>
      <c r="I71" s="14">
        <f t="shared" si="7"/>
        <v>1000</v>
      </c>
      <c r="J71" s="14">
        <f t="shared" si="8"/>
        <v>2200</v>
      </c>
      <c r="K71" s="1" t="s">
        <v>82</v>
      </c>
      <c r="L71" s="14" t="str">
        <f t="shared" si="9"/>
        <v>PVC curb - 30/20 Skylux - 800x2000</v>
      </c>
      <c r="M71" s="1" t="s">
        <v>116</v>
      </c>
      <c r="O71" s="1" t="s">
        <v>111</v>
      </c>
      <c r="P71" s="36">
        <v>1</v>
      </c>
      <c r="Q71" s="23" t="s">
        <v>79</v>
      </c>
    </row>
    <row r="72" spans="1:17" x14ac:dyDescent="0.25">
      <c r="A72" t="s">
        <v>87</v>
      </c>
      <c r="B72" s="1">
        <v>800</v>
      </c>
      <c r="C72" s="1">
        <v>2200</v>
      </c>
      <c r="D72" s="6">
        <v>300</v>
      </c>
      <c r="E72" s="14">
        <f t="shared" si="6"/>
        <v>800</v>
      </c>
      <c r="F72" s="14">
        <f t="shared" si="6"/>
        <v>2200</v>
      </c>
      <c r="G72" s="19">
        <f t="shared" si="1"/>
        <v>1.7600000000000002</v>
      </c>
      <c r="H72" s="6">
        <v>200</v>
      </c>
      <c r="I72" s="14">
        <f t="shared" si="7"/>
        <v>1000</v>
      </c>
      <c r="J72" s="14">
        <f t="shared" si="8"/>
        <v>2400</v>
      </c>
      <c r="K72" s="1" t="s">
        <v>82</v>
      </c>
      <c r="L72" s="14" t="str">
        <f t="shared" si="9"/>
        <v>PVC curb - 30/20 Skylux - 800x2200</v>
      </c>
      <c r="M72" s="1" t="s">
        <v>116</v>
      </c>
      <c r="O72" s="1" t="s">
        <v>111</v>
      </c>
      <c r="P72" s="36">
        <v>1</v>
      </c>
      <c r="Q72" s="23" t="s">
        <v>79</v>
      </c>
    </row>
    <row r="73" spans="1:17" x14ac:dyDescent="0.25">
      <c r="A73" t="s">
        <v>87</v>
      </c>
      <c r="B73" s="1">
        <v>800</v>
      </c>
      <c r="C73" s="1">
        <v>2300</v>
      </c>
      <c r="D73" s="6">
        <v>300</v>
      </c>
      <c r="E73" s="14">
        <f t="shared" si="6"/>
        <v>800</v>
      </c>
      <c r="F73" s="14">
        <f t="shared" si="6"/>
        <v>2300</v>
      </c>
      <c r="G73" s="19">
        <f t="shared" ref="G73:G112" si="10">(E73/1000)*(F73/1000)</f>
        <v>1.8399999999999999</v>
      </c>
      <c r="H73" s="6">
        <v>200</v>
      </c>
      <c r="I73" s="14">
        <f t="shared" si="7"/>
        <v>1000</v>
      </c>
      <c r="J73" s="14">
        <f t="shared" si="8"/>
        <v>2500</v>
      </c>
      <c r="K73" s="1" t="s">
        <v>82</v>
      </c>
      <c r="L73" s="14" t="str">
        <f t="shared" si="9"/>
        <v>PVC curb - 30/20 Skylux - 800x2300</v>
      </c>
      <c r="M73" s="1" t="s">
        <v>116</v>
      </c>
      <c r="O73" s="1" t="s">
        <v>111</v>
      </c>
      <c r="P73" s="36">
        <v>1</v>
      </c>
      <c r="Q73" s="23" t="s">
        <v>79</v>
      </c>
    </row>
    <row r="74" spans="1:17" x14ac:dyDescent="0.25">
      <c r="A74" t="s">
        <v>87</v>
      </c>
      <c r="B74" s="1">
        <v>800</v>
      </c>
      <c r="C74" s="1">
        <v>2500</v>
      </c>
      <c r="D74" s="6">
        <v>300</v>
      </c>
      <c r="E74" s="14">
        <f t="shared" si="6"/>
        <v>800</v>
      </c>
      <c r="F74" s="14">
        <f t="shared" si="6"/>
        <v>2500</v>
      </c>
      <c r="G74" s="19">
        <f t="shared" si="10"/>
        <v>2</v>
      </c>
      <c r="H74" s="6">
        <v>200</v>
      </c>
      <c r="I74" s="14">
        <f t="shared" si="7"/>
        <v>1000</v>
      </c>
      <c r="J74" s="14">
        <f t="shared" si="8"/>
        <v>2700</v>
      </c>
      <c r="K74" s="1" t="s">
        <v>82</v>
      </c>
      <c r="L74" s="14" t="str">
        <f t="shared" si="9"/>
        <v>PVC curb - 30/20 Skylux - 800x2500</v>
      </c>
      <c r="M74" s="1" t="s">
        <v>116</v>
      </c>
      <c r="O74" s="1" t="s">
        <v>111</v>
      </c>
      <c r="P74" s="36">
        <v>1</v>
      </c>
      <c r="Q74" s="23" t="s">
        <v>79</v>
      </c>
    </row>
    <row r="75" spans="1:17" x14ac:dyDescent="0.25">
      <c r="A75" t="s">
        <v>87</v>
      </c>
      <c r="B75" s="1">
        <v>800</v>
      </c>
      <c r="C75" s="1">
        <v>2800</v>
      </c>
      <c r="D75" s="6">
        <v>300</v>
      </c>
      <c r="E75" s="14">
        <f t="shared" si="6"/>
        <v>800</v>
      </c>
      <c r="F75" s="14">
        <f t="shared" si="6"/>
        <v>2800</v>
      </c>
      <c r="G75" s="19">
        <f t="shared" si="10"/>
        <v>2.2399999999999998</v>
      </c>
      <c r="H75" s="6">
        <v>200</v>
      </c>
      <c r="I75" s="14">
        <f t="shared" si="7"/>
        <v>1000</v>
      </c>
      <c r="J75" s="14">
        <f t="shared" si="8"/>
        <v>3000</v>
      </c>
      <c r="K75" s="1" t="s">
        <v>82</v>
      </c>
      <c r="L75" s="14" t="str">
        <f t="shared" si="9"/>
        <v>PVC curb - 30/20 Skylux - 800x2800</v>
      </c>
      <c r="M75" s="1" t="s">
        <v>116</v>
      </c>
      <c r="O75" s="1" t="s">
        <v>111</v>
      </c>
      <c r="P75" s="36">
        <v>1</v>
      </c>
      <c r="Q75" s="23" t="s">
        <v>79</v>
      </c>
    </row>
    <row r="76" spans="1:17" x14ac:dyDescent="0.25">
      <c r="A76" t="s">
        <v>87</v>
      </c>
      <c r="B76" s="1">
        <v>900</v>
      </c>
      <c r="C76" s="1">
        <v>1200</v>
      </c>
      <c r="D76" s="6">
        <v>300</v>
      </c>
      <c r="E76" s="14">
        <f t="shared" si="6"/>
        <v>900</v>
      </c>
      <c r="F76" s="14">
        <f t="shared" si="6"/>
        <v>1200</v>
      </c>
      <c r="G76" s="19">
        <f t="shared" si="10"/>
        <v>1.08</v>
      </c>
      <c r="H76" s="6">
        <v>200</v>
      </c>
      <c r="I76" s="14">
        <f t="shared" si="7"/>
        <v>1100</v>
      </c>
      <c r="J76" s="14">
        <f t="shared" si="8"/>
        <v>1400</v>
      </c>
      <c r="K76" s="1" t="s">
        <v>82</v>
      </c>
      <c r="L76" s="14" t="str">
        <f t="shared" si="9"/>
        <v>PVC curb - 30/20 Skylux - 900x1200</v>
      </c>
      <c r="M76" s="1" t="s">
        <v>116</v>
      </c>
      <c r="O76" s="1" t="s">
        <v>111</v>
      </c>
      <c r="P76" s="36">
        <v>1</v>
      </c>
      <c r="Q76" s="23" t="s">
        <v>79</v>
      </c>
    </row>
    <row r="77" spans="1:17" x14ac:dyDescent="0.25">
      <c r="A77" t="s">
        <v>87</v>
      </c>
      <c r="B77" s="1">
        <v>900</v>
      </c>
      <c r="C77" s="1">
        <v>1500</v>
      </c>
      <c r="D77" s="6">
        <v>300</v>
      </c>
      <c r="E77" s="14">
        <f t="shared" si="6"/>
        <v>900</v>
      </c>
      <c r="F77" s="14">
        <f t="shared" si="6"/>
        <v>1500</v>
      </c>
      <c r="G77" s="19">
        <f t="shared" si="10"/>
        <v>1.35</v>
      </c>
      <c r="H77" s="6">
        <v>200</v>
      </c>
      <c r="I77" s="14">
        <f t="shared" si="7"/>
        <v>1100</v>
      </c>
      <c r="J77" s="14">
        <f t="shared" si="8"/>
        <v>1700</v>
      </c>
      <c r="K77" s="1" t="s">
        <v>82</v>
      </c>
      <c r="L77" s="14" t="str">
        <f t="shared" si="9"/>
        <v>PVC curb - 30/20 Skylux - 900x1500</v>
      </c>
      <c r="M77" s="1" t="s">
        <v>116</v>
      </c>
      <c r="O77" s="1" t="s">
        <v>111</v>
      </c>
      <c r="P77" s="36">
        <v>1</v>
      </c>
      <c r="Q77" s="23" t="s">
        <v>79</v>
      </c>
    </row>
    <row r="78" spans="1:17" x14ac:dyDescent="0.25">
      <c r="A78" t="s">
        <v>87</v>
      </c>
      <c r="B78" s="1">
        <v>900</v>
      </c>
      <c r="C78" s="1">
        <v>1800</v>
      </c>
      <c r="D78" s="6">
        <v>300</v>
      </c>
      <c r="E78" s="14">
        <f t="shared" si="6"/>
        <v>900</v>
      </c>
      <c r="F78" s="14">
        <f t="shared" si="6"/>
        <v>1800</v>
      </c>
      <c r="G78" s="19">
        <f t="shared" si="10"/>
        <v>1.62</v>
      </c>
      <c r="H78" s="6">
        <v>200</v>
      </c>
      <c r="I78" s="14">
        <f t="shared" si="7"/>
        <v>1100</v>
      </c>
      <c r="J78" s="14">
        <f t="shared" si="8"/>
        <v>2000</v>
      </c>
      <c r="K78" s="1" t="s">
        <v>82</v>
      </c>
      <c r="L78" s="14" t="str">
        <f t="shared" si="9"/>
        <v>PVC curb - 30/20 Skylux - 900x1800</v>
      </c>
      <c r="M78" s="1" t="s">
        <v>116</v>
      </c>
      <c r="O78" s="1" t="s">
        <v>111</v>
      </c>
      <c r="P78" s="36">
        <v>1</v>
      </c>
      <c r="Q78" s="23" t="s">
        <v>79</v>
      </c>
    </row>
    <row r="79" spans="1:17" x14ac:dyDescent="0.25">
      <c r="A79" t="s">
        <v>87</v>
      </c>
      <c r="B79" s="1">
        <v>900</v>
      </c>
      <c r="C79" s="1">
        <v>2100</v>
      </c>
      <c r="D79" s="6">
        <v>300</v>
      </c>
      <c r="E79" s="14">
        <f t="shared" si="6"/>
        <v>900</v>
      </c>
      <c r="F79" s="14">
        <f t="shared" si="6"/>
        <v>2100</v>
      </c>
      <c r="G79" s="19">
        <f t="shared" si="10"/>
        <v>1.8900000000000001</v>
      </c>
      <c r="H79" s="6">
        <v>200</v>
      </c>
      <c r="I79" s="14">
        <f t="shared" si="7"/>
        <v>1100</v>
      </c>
      <c r="J79" s="14">
        <f t="shared" si="8"/>
        <v>2300</v>
      </c>
      <c r="K79" s="1" t="s">
        <v>82</v>
      </c>
      <c r="L79" s="14" t="str">
        <f t="shared" si="9"/>
        <v>PVC curb - 30/20 Skylux - 900x2100</v>
      </c>
      <c r="M79" s="1" t="s">
        <v>116</v>
      </c>
      <c r="O79" s="1" t="s">
        <v>111</v>
      </c>
      <c r="P79" s="36">
        <v>1</v>
      </c>
      <c r="Q79" s="23" t="s">
        <v>79</v>
      </c>
    </row>
    <row r="80" spans="1:17" x14ac:dyDescent="0.25">
      <c r="A80" t="s">
        <v>87</v>
      </c>
      <c r="B80" s="1">
        <v>1000</v>
      </c>
      <c r="C80" s="1">
        <v>1300</v>
      </c>
      <c r="D80" s="6">
        <v>300</v>
      </c>
      <c r="E80" s="14">
        <f t="shared" si="6"/>
        <v>1000</v>
      </c>
      <c r="F80" s="14">
        <f t="shared" si="6"/>
        <v>1300</v>
      </c>
      <c r="G80" s="19">
        <f t="shared" si="10"/>
        <v>1.3</v>
      </c>
      <c r="H80" s="6">
        <v>200</v>
      </c>
      <c r="I80" s="14">
        <f t="shared" si="7"/>
        <v>1200</v>
      </c>
      <c r="J80" s="14">
        <f t="shared" si="8"/>
        <v>1500</v>
      </c>
      <c r="K80" s="1" t="s">
        <v>82</v>
      </c>
      <c r="L80" s="14" t="str">
        <f t="shared" si="9"/>
        <v>PVC curb - 30/20 Skylux - 1000x1300</v>
      </c>
      <c r="M80" s="1" t="s">
        <v>116</v>
      </c>
      <c r="O80" s="1" t="s">
        <v>111</v>
      </c>
      <c r="P80" s="36">
        <v>1</v>
      </c>
      <c r="Q80" s="23" t="s">
        <v>79</v>
      </c>
    </row>
    <row r="81" spans="1:17" x14ac:dyDescent="0.25">
      <c r="A81" t="s">
        <v>87</v>
      </c>
      <c r="B81" s="1">
        <v>1000</v>
      </c>
      <c r="C81" s="1">
        <v>1500</v>
      </c>
      <c r="D81" s="6">
        <v>300</v>
      </c>
      <c r="E81" s="14">
        <f t="shared" si="6"/>
        <v>1000</v>
      </c>
      <c r="F81" s="14">
        <f t="shared" si="6"/>
        <v>1500</v>
      </c>
      <c r="G81" s="19">
        <f t="shared" si="10"/>
        <v>1.5</v>
      </c>
      <c r="H81" s="6">
        <v>200</v>
      </c>
      <c r="I81" s="14">
        <f t="shared" si="7"/>
        <v>1200</v>
      </c>
      <c r="J81" s="14">
        <f t="shared" si="8"/>
        <v>1700</v>
      </c>
      <c r="K81" s="1" t="s">
        <v>82</v>
      </c>
      <c r="L81" s="14" t="str">
        <f t="shared" si="9"/>
        <v>PVC curb - 30/20 Skylux - 1000x1500</v>
      </c>
      <c r="M81" s="1" t="s">
        <v>116</v>
      </c>
      <c r="O81" s="1" t="s">
        <v>111</v>
      </c>
      <c r="P81" s="36">
        <v>1</v>
      </c>
      <c r="Q81" s="23" t="s">
        <v>79</v>
      </c>
    </row>
    <row r="82" spans="1:17" x14ac:dyDescent="0.25">
      <c r="A82" t="s">
        <v>87</v>
      </c>
      <c r="B82" s="1">
        <v>1000</v>
      </c>
      <c r="C82" s="1">
        <v>1600</v>
      </c>
      <c r="D82" s="6">
        <v>300</v>
      </c>
      <c r="E82" s="14">
        <f t="shared" si="6"/>
        <v>1000</v>
      </c>
      <c r="F82" s="14">
        <f t="shared" si="6"/>
        <v>1600</v>
      </c>
      <c r="G82" s="19">
        <f t="shared" si="10"/>
        <v>1.6</v>
      </c>
      <c r="H82" s="6">
        <v>200</v>
      </c>
      <c r="I82" s="14">
        <f t="shared" si="7"/>
        <v>1200</v>
      </c>
      <c r="J82" s="14">
        <f t="shared" si="8"/>
        <v>1800</v>
      </c>
      <c r="K82" s="1" t="s">
        <v>82</v>
      </c>
      <c r="L82" s="14" t="str">
        <f t="shared" si="9"/>
        <v>PVC curb - 30/20 Skylux - 1000x1600</v>
      </c>
      <c r="M82" s="1" t="s">
        <v>116</v>
      </c>
      <c r="O82" s="1" t="s">
        <v>111</v>
      </c>
      <c r="P82" s="36">
        <v>1</v>
      </c>
      <c r="Q82" s="23" t="s">
        <v>79</v>
      </c>
    </row>
    <row r="83" spans="1:17" x14ac:dyDescent="0.25">
      <c r="A83" t="s">
        <v>87</v>
      </c>
      <c r="B83" s="1">
        <v>1000</v>
      </c>
      <c r="C83" s="1">
        <v>1900</v>
      </c>
      <c r="D83" s="6">
        <v>300</v>
      </c>
      <c r="E83" s="14">
        <f t="shared" si="6"/>
        <v>1000</v>
      </c>
      <c r="F83" s="14">
        <f t="shared" si="6"/>
        <v>1900</v>
      </c>
      <c r="G83" s="19">
        <f t="shared" si="10"/>
        <v>1.9</v>
      </c>
      <c r="H83" s="6">
        <v>200</v>
      </c>
      <c r="I83" s="14">
        <f t="shared" si="7"/>
        <v>1200</v>
      </c>
      <c r="J83" s="14">
        <f t="shared" si="8"/>
        <v>2100</v>
      </c>
      <c r="K83" s="1" t="s">
        <v>82</v>
      </c>
      <c r="L83" s="14" t="str">
        <f t="shared" si="9"/>
        <v>PVC curb - 30/20 Skylux - 1000x1900</v>
      </c>
      <c r="M83" s="1" t="s">
        <v>116</v>
      </c>
      <c r="O83" s="1" t="s">
        <v>111</v>
      </c>
      <c r="P83" s="36">
        <v>1</v>
      </c>
      <c r="Q83" s="23" t="s">
        <v>79</v>
      </c>
    </row>
    <row r="84" spans="1:17" x14ac:dyDescent="0.25">
      <c r="A84" t="s">
        <v>87</v>
      </c>
      <c r="B84" s="1">
        <v>1000</v>
      </c>
      <c r="C84" s="1">
        <v>2000</v>
      </c>
      <c r="D84" s="6">
        <v>300</v>
      </c>
      <c r="E84" s="14">
        <f t="shared" si="6"/>
        <v>1000</v>
      </c>
      <c r="F84" s="14">
        <f t="shared" si="6"/>
        <v>2000</v>
      </c>
      <c r="G84" s="19">
        <f t="shared" si="10"/>
        <v>2</v>
      </c>
      <c r="H84" s="6">
        <v>200</v>
      </c>
      <c r="I84" s="14">
        <f t="shared" si="7"/>
        <v>1200</v>
      </c>
      <c r="J84" s="14">
        <f t="shared" si="8"/>
        <v>2200</v>
      </c>
      <c r="K84" s="1" t="s">
        <v>82</v>
      </c>
      <c r="L84" s="14" t="str">
        <f t="shared" si="9"/>
        <v>PVC curb - 30/20 Skylux - 1000x2000</v>
      </c>
      <c r="M84" s="1" t="s">
        <v>116</v>
      </c>
      <c r="O84" s="1" t="s">
        <v>111</v>
      </c>
      <c r="P84" s="36">
        <v>1</v>
      </c>
      <c r="Q84" s="23" t="s">
        <v>79</v>
      </c>
    </row>
    <row r="85" spans="1:17" x14ac:dyDescent="0.25">
      <c r="A85" t="s">
        <v>87</v>
      </c>
      <c r="B85" s="1">
        <v>1000</v>
      </c>
      <c r="C85" s="1">
        <v>2200</v>
      </c>
      <c r="D85" s="6">
        <v>300</v>
      </c>
      <c r="E85" s="14">
        <f t="shared" si="6"/>
        <v>1000</v>
      </c>
      <c r="F85" s="14">
        <f t="shared" si="6"/>
        <v>2200</v>
      </c>
      <c r="G85" s="19">
        <f t="shared" si="10"/>
        <v>2.2000000000000002</v>
      </c>
      <c r="H85" s="6">
        <v>200</v>
      </c>
      <c r="I85" s="14">
        <f t="shared" si="7"/>
        <v>1200</v>
      </c>
      <c r="J85" s="14">
        <f t="shared" si="8"/>
        <v>2400</v>
      </c>
      <c r="K85" s="1" t="s">
        <v>82</v>
      </c>
      <c r="L85" s="14" t="str">
        <f t="shared" si="9"/>
        <v>PVC curb - 30/20 Skylux - 1000x2200</v>
      </c>
      <c r="M85" s="1" t="s">
        <v>116</v>
      </c>
      <c r="O85" s="1" t="s">
        <v>111</v>
      </c>
      <c r="P85" s="36">
        <v>1</v>
      </c>
      <c r="Q85" s="23" t="s">
        <v>79</v>
      </c>
    </row>
    <row r="86" spans="1:17" x14ac:dyDescent="0.25">
      <c r="A86" t="s">
        <v>87</v>
      </c>
      <c r="B86" s="1">
        <v>1000</v>
      </c>
      <c r="C86" s="1">
        <v>2300</v>
      </c>
      <c r="D86" s="6">
        <v>300</v>
      </c>
      <c r="E86" s="14">
        <f t="shared" si="6"/>
        <v>1000</v>
      </c>
      <c r="F86" s="14">
        <f t="shared" si="6"/>
        <v>2300</v>
      </c>
      <c r="G86" s="19">
        <f t="shared" si="10"/>
        <v>2.2999999999999998</v>
      </c>
      <c r="H86" s="6">
        <v>200</v>
      </c>
      <c r="I86" s="14">
        <f t="shared" si="7"/>
        <v>1200</v>
      </c>
      <c r="J86" s="14">
        <f t="shared" si="8"/>
        <v>2500</v>
      </c>
      <c r="K86" s="1" t="s">
        <v>82</v>
      </c>
      <c r="L86" s="14" t="str">
        <f t="shared" si="9"/>
        <v>PVC curb - 30/20 Skylux - 1000x2300</v>
      </c>
      <c r="M86" s="1" t="s">
        <v>116</v>
      </c>
      <c r="O86" s="1" t="s">
        <v>111</v>
      </c>
      <c r="P86" s="36">
        <v>1</v>
      </c>
      <c r="Q86" s="23" t="s">
        <v>79</v>
      </c>
    </row>
    <row r="87" spans="1:17" x14ac:dyDescent="0.25">
      <c r="A87" t="s">
        <v>87</v>
      </c>
      <c r="B87" s="1">
        <v>1000</v>
      </c>
      <c r="C87" s="1">
        <v>2500</v>
      </c>
      <c r="D87" s="6">
        <v>300</v>
      </c>
      <c r="E87" s="14">
        <f t="shared" si="6"/>
        <v>1000</v>
      </c>
      <c r="F87" s="14">
        <f t="shared" si="6"/>
        <v>2500</v>
      </c>
      <c r="G87" s="19">
        <f t="shared" si="10"/>
        <v>2.5</v>
      </c>
      <c r="H87" s="6">
        <v>200</v>
      </c>
      <c r="I87" s="14">
        <f t="shared" si="7"/>
        <v>1200</v>
      </c>
      <c r="J87" s="14">
        <f t="shared" si="8"/>
        <v>2700</v>
      </c>
      <c r="K87" s="1" t="s">
        <v>82</v>
      </c>
      <c r="L87" s="14" t="str">
        <f t="shared" si="9"/>
        <v>PVC curb - 30/20 Skylux - 1000x2500</v>
      </c>
      <c r="M87" s="1" t="s">
        <v>116</v>
      </c>
      <c r="O87" s="1" t="s">
        <v>111</v>
      </c>
      <c r="P87" s="36">
        <v>1</v>
      </c>
      <c r="Q87" s="23" t="s">
        <v>79</v>
      </c>
    </row>
    <row r="88" spans="1:17" x14ac:dyDescent="0.25">
      <c r="A88" t="s">
        <v>87</v>
      </c>
      <c r="B88" s="1">
        <v>1000</v>
      </c>
      <c r="C88" s="1">
        <v>2800</v>
      </c>
      <c r="D88" s="6">
        <v>300</v>
      </c>
      <c r="E88" s="14">
        <f t="shared" si="6"/>
        <v>1000</v>
      </c>
      <c r="F88" s="14">
        <f t="shared" si="6"/>
        <v>2800</v>
      </c>
      <c r="G88" s="19">
        <f t="shared" si="10"/>
        <v>2.8</v>
      </c>
      <c r="H88" s="6">
        <v>200</v>
      </c>
      <c r="I88" s="14">
        <f t="shared" si="7"/>
        <v>1200</v>
      </c>
      <c r="J88" s="14">
        <f t="shared" si="8"/>
        <v>3000</v>
      </c>
      <c r="K88" s="1" t="s">
        <v>82</v>
      </c>
      <c r="L88" s="14" t="str">
        <f t="shared" si="9"/>
        <v>PVC curb - 30/20 Skylux - 1000x2800</v>
      </c>
      <c r="M88" s="1" t="s">
        <v>116</v>
      </c>
      <c r="O88" s="1" t="s">
        <v>111</v>
      </c>
      <c r="P88" s="36">
        <v>1</v>
      </c>
      <c r="Q88" s="23" t="s">
        <v>79</v>
      </c>
    </row>
    <row r="89" spans="1:17" x14ac:dyDescent="0.25">
      <c r="A89" t="s">
        <v>87</v>
      </c>
      <c r="B89" s="1">
        <v>1050</v>
      </c>
      <c r="C89" s="1">
        <v>1650</v>
      </c>
      <c r="D89" s="6">
        <v>300</v>
      </c>
      <c r="E89" s="14">
        <f t="shared" si="6"/>
        <v>1050</v>
      </c>
      <c r="F89" s="14">
        <f t="shared" si="6"/>
        <v>1650</v>
      </c>
      <c r="G89" s="19">
        <f t="shared" si="10"/>
        <v>1.7324999999999999</v>
      </c>
      <c r="H89" s="6">
        <v>200</v>
      </c>
      <c r="I89" s="14">
        <f t="shared" si="7"/>
        <v>1250</v>
      </c>
      <c r="J89" s="14">
        <f t="shared" si="8"/>
        <v>1850</v>
      </c>
      <c r="K89" s="1" t="s">
        <v>82</v>
      </c>
      <c r="L89" s="14" t="str">
        <f t="shared" si="9"/>
        <v>PVC curb - 30/20 Skylux - 1050x1650</v>
      </c>
      <c r="M89" s="1" t="s">
        <v>116</v>
      </c>
      <c r="O89" s="1" t="s">
        <v>111</v>
      </c>
      <c r="P89" s="36">
        <v>1</v>
      </c>
      <c r="Q89" s="23" t="s">
        <v>79</v>
      </c>
    </row>
    <row r="90" spans="1:17" x14ac:dyDescent="0.25">
      <c r="A90" t="s">
        <v>87</v>
      </c>
      <c r="B90" s="1">
        <v>1050</v>
      </c>
      <c r="C90" s="1">
        <v>2250</v>
      </c>
      <c r="D90" s="6">
        <v>300</v>
      </c>
      <c r="E90" s="14">
        <f t="shared" si="6"/>
        <v>1050</v>
      </c>
      <c r="F90" s="14">
        <f t="shared" si="6"/>
        <v>2250</v>
      </c>
      <c r="G90" s="19">
        <f t="shared" si="10"/>
        <v>2.3625000000000003</v>
      </c>
      <c r="H90" s="6">
        <v>200</v>
      </c>
      <c r="I90" s="14">
        <f t="shared" si="7"/>
        <v>1250</v>
      </c>
      <c r="J90" s="14">
        <f t="shared" si="8"/>
        <v>2450</v>
      </c>
      <c r="K90" s="1" t="s">
        <v>82</v>
      </c>
      <c r="L90" s="14" t="str">
        <f t="shared" si="9"/>
        <v>PVC curb - 30/20 Skylux - 1050x2250</v>
      </c>
      <c r="M90" s="1" t="s">
        <v>116</v>
      </c>
      <c r="O90" s="1" t="s">
        <v>111</v>
      </c>
      <c r="P90" s="36">
        <v>1</v>
      </c>
      <c r="Q90" s="23" t="s">
        <v>79</v>
      </c>
    </row>
    <row r="91" spans="1:17" x14ac:dyDescent="0.25">
      <c r="A91" t="s">
        <v>87</v>
      </c>
      <c r="B91" s="1">
        <v>1100</v>
      </c>
      <c r="C91" s="1">
        <v>1400</v>
      </c>
      <c r="D91" s="6">
        <v>300</v>
      </c>
      <c r="E91" s="14">
        <f t="shared" si="6"/>
        <v>1100</v>
      </c>
      <c r="F91" s="14">
        <f t="shared" si="6"/>
        <v>1400</v>
      </c>
      <c r="G91" s="19">
        <f t="shared" si="10"/>
        <v>1.54</v>
      </c>
      <c r="H91" s="6">
        <v>200</v>
      </c>
      <c r="I91" s="14">
        <f t="shared" si="7"/>
        <v>1300</v>
      </c>
      <c r="J91" s="14">
        <f t="shared" si="8"/>
        <v>1600</v>
      </c>
      <c r="K91" s="1" t="s">
        <v>82</v>
      </c>
      <c r="L91" s="14" t="str">
        <f t="shared" si="9"/>
        <v>PVC curb - 30/20 Skylux - 1100x1400</v>
      </c>
      <c r="M91" s="1" t="s">
        <v>116</v>
      </c>
      <c r="O91" s="1" t="s">
        <v>111</v>
      </c>
      <c r="P91" s="36">
        <v>1</v>
      </c>
      <c r="Q91" s="23" t="s">
        <v>79</v>
      </c>
    </row>
    <row r="92" spans="1:17" x14ac:dyDescent="0.25">
      <c r="A92" t="s">
        <v>87</v>
      </c>
      <c r="B92" s="1">
        <v>1100</v>
      </c>
      <c r="C92" s="1">
        <v>1700</v>
      </c>
      <c r="D92" s="6">
        <v>300</v>
      </c>
      <c r="E92" s="14">
        <f t="shared" si="6"/>
        <v>1100</v>
      </c>
      <c r="F92" s="14">
        <f t="shared" si="6"/>
        <v>1700</v>
      </c>
      <c r="G92" s="19">
        <f t="shared" si="10"/>
        <v>1.87</v>
      </c>
      <c r="H92" s="6">
        <v>200</v>
      </c>
      <c r="I92" s="14">
        <f t="shared" si="7"/>
        <v>1300</v>
      </c>
      <c r="J92" s="14">
        <f t="shared" si="8"/>
        <v>1900</v>
      </c>
      <c r="K92" s="1" t="s">
        <v>82</v>
      </c>
      <c r="L92" s="14" t="str">
        <f t="shared" si="9"/>
        <v>PVC curb - 30/20 Skylux - 1100x1700</v>
      </c>
      <c r="M92" s="1" t="s">
        <v>116</v>
      </c>
      <c r="O92" s="1" t="s">
        <v>111</v>
      </c>
      <c r="P92" s="36">
        <v>1</v>
      </c>
      <c r="Q92" s="23" t="s">
        <v>79</v>
      </c>
    </row>
    <row r="93" spans="1:17" x14ac:dyDescent="0.25">
      <c r="A93" t="s">
        <v>87</v>
      </c>
      <c r="B93" s="1">
        <v>1100</v>
      </c>
      <c r="C93" s="1">
        <v>2300</v>
      </c>
      <c r="D93" s="6">
        <v>300</v>
      </c>
      <c r="E93" s="14">
        <f t="shared" si="6"/>
        <v>1100</v>
      </c>
      <c r="F93" s="14">
        <f t="shared" si="6"/>
        <v>2300</v>
      </c>
      <c r="G93" s="19">
        <f t="shared" si="10"/>
        <v>2.5299999999999998</v>
      </c>
      <c r="H93" s="6">
        <v>200</v>
      </c>
      <c r="I93" s="14">
        <f t="shared" si="7"/>
        <v>1300</v>
      </c>
      <c r="J93" s="14">
        <f t="shared" si="8"/>
        <v>2500</v>
      </c>
      <c r="K93" s="1" t="s">
        <v>82</v>
      </c>
      <c r="L93" s="14" t="str">
        <f t="shared" si="9"/>
        <v>PVC curb - 30/20 Skylux - 1100x2300</v>
      </c>
      <c r="M93" s="1" t="s">
        <v>116</v>
      </c>
      <c r="O93" s="1" t="s">
        <v>111</v>
      </c>
      <c r="P93" s="36">
        <v>1</v>
      </c>
      <c r="Q93" s="23" t="s">
        <v>79</v>
      </c>
    </row>
    <row r="94" spans="1:17" x14ac:dyDescent="0.25">
      <c r="A94" t="s">
        <v>87</v>
      </c>
      <c r="B94" s="1">
        <v>1200</v>
      </c>
      <c r="C94" s="1">
        <v>1400</v>
      </c>
      <c r="D94" s="6">
        <v>300</v>
      </c>
      <c r="E94" s="14">
        <f t="shared" si="6"/>
        <v>1200</v>
      </c>
      <c r="F94" s="14">
        <f t="shared" si="6"/>
        <v>1400</v>
      </c>
      <c r="G94" s="19">
        <f t="shared" si="10"/>
        <v>1.68</v>
      </c>
      <c r="H94" s="6">
        <v>200</v>
      </c>
      <c r="I94" s="14">
        <f t="shared" ref="I94:I111" si="11">E94+H94</f>
        <v>1400</v>
      </c>
      <c r="J94" s="14">
        <f t="shared" ref="J94:J111" si="12">F94+H94</f>
        <v>1600</v>
      </c>
      <c r="K94" s="1" t="s">
        <v>82</v>
      </c>
      <c r="L94" s="14" t="str">
        <f t="shared" si="9"/>
        <v>PVC curb - 30/20 Skylux - 1200x1400</v>
      </c>
      <c r="M94" s="1" t="s">
        <v>116</v>
      </c>
      <c r="O94" s="1" t="s">
        <v>111</v>
      </c>
      <c r="P94" s="36">
        <v>1</v>
      </c>
      <c r="Q94" s="23" t="s">
        <v>79</v>
      </c>
    </row>
    <row r="95" spans="1:17" x14ac:dyDescent="0.25">
      <c r="A95" t="s">
        <v>87</v>
      </c>
      <c r="B95" s="1">
        <v>1200</v>
      </c>
      <c r="C95" s="1">
        <v>1500</v>
      </c>
      <c r="D95" s="6">
        <v>300</v>
      </c>
      <c r="E95" s="14">
        <f t="shared" si="6"/>
        <v>1200</v>
      </c>
      <c r="F95" s="14">
        <f t="shared" si="6"/>
        <v>1500</v>
      </c>
      <c r="G95" s="19">
        <f t="shared" si="10"/>
        <v>1.7999999999999998</v>
      </c>
      <c r="H95" s="6">
        <v>200</v>
      </c>
      <c r="I95" s="14">
        <f t="shared" si="11"/>
        <v>1400</v>
      </c>
      <c r="J95" s="14">
        <f t="shared" si="12"/>
        <v>1700</v>
      </c>
      <c r="K95" s="1" t="s">
        <v>82</v>
      </c>
      <c r="L95" s="14" t="str">
        <f t="shared" ref="L95:L111" si="13">K95&amp;" - "&amp;M95&amp;" - "&amp;E95&amp;"x"&amp;C95</f>
        <v>PVC curb - 30/20 Skylux - 1200x1500</v>
      </c>
      <c r="M95" s="1" t="s">
        <v>116</v>
      </c>
      <c r="O95" s="1" t="s">
        <v>111</v>
      </c>
      <c r="P95" s="36">
        <v>1</v>
      </c>
      <c r="Q95" s="23" t="s">
        <v>79</v>
      </c>
    </row>
    <row r="96" spans="1:17" x14ac:dyDescent="0.25">
      <c r="A96" t="s">
        <v>87</v>
      </c>
      <c r="B96" s="1">
        <v>1200</v>
      </c>
      <c r="C96" s="1">
        <v>1800</v>
      </c>
      <c r="D96" s="6">
        <v>300</v>
      </c>
      <c r="E96" s="14">
        <f t="shared" si="6"/>
        <v>1200</v>
      </c>
      <c r="F96" s="14">
        <f t="shared" si="6"/>
        <v>1800</v>
      </c>
      <c r="G96" s="19">
        <f t="shared" si="10"/>
        <v>2.16</v>
      </c>
      <c r="H96" s="6">
        <v>200</v>
      </c>
      <c r="I96" s="14">
        <f t="shared" si="11"/>
        <v>1400</v>
      </c>
      <c r="J96" s="14">
        <f t="shared" si="12"/>
        <v>2000</v>
      </c>
      <c r="K96" s="1" t="s">
        <v>82</v>
      </c>
      <c r="L96" s="14" t="str">
        <f t="shared" si="13"/>
        <v>PVC curb - 30/20 Skylux - 1200x1800</v>
      </c>
      <c r="M96" s="1" t="s">
        <v>116</v>
      </c>
      <c r="O96" s="1" t="s">
        <v>111</v>
      </c>
      <c r="P96" s="36">
        <v>1</v>
      </c>
      <c r="Q96" s="23" t="s">
        <v>79</v>
      </c>
    </row>
    <row r="97" spans="1:17" x14ac:dyDescent="0.25">
      <c r="A97" t="s">
        <v>87</v>
      </c>
      <c r="B97" s="1">
        <v>1200</v>
      </c>
      <c r="C97" s="1">
        <v>2100</v>
      </c>
      <c r="D97" s="6">
        <v>300</v>
      </c>
      <c r="E97" s="14">
        <f t="shared" si="6"/>
        <v>1200</v>
      </c>
      <c r="F97" s="14">
        <f t="shared" si="6"/>
        <v>2100</v>
      </c>
      <c r="G97" s="19">
        <f t="shared" si="10"/>
        <v>2.52</v>
      </c>
      <c r="H97" s="6">
        <v>200</v>
      </c>
      <c r="I97" s="14">
        <f t="shared" si="11"/>
        <v>1400</v>
      </c>
      <c r="J97" s="14">
        <f t="shared" si="12"/>
        <v>2300</v>
      </c>
      <c r="K97" s="1" t="s">
        <v>82</v>
      </c>
      <c r="L97" s="14" t="str">
        <f t="shared" si="13"/>
        <v>PVC curb - 30/20 Skylux - 1200x2100</v>
      </c>
      <c r="M97" s="1" t="s">
        <v>116</v>
      </c>
      <c r="O97" s="1" t="s">
        <v>111</v>
      </c>
      <c r="P97" s="36">
        <v>1</v>
      </c>
      <c r="Q97" s="23" t="s">
        <v>79</v>
      </c>
    </row>
    <row r="98" spans="1:17" x14ac:dyDescent="0.25">
      <c r="A98" t="s">
        <v>87</v>
      </c>
      <c r="B98" s="1">
        <v>1200</v>
      </c>
      <c r="C98" s="1">
        <v>2400</v>
      </c>
      <c r="D98" s="6">
        <v>300</v>
      </c>
      <c r="E98" s="14">
        <f t="shared" si="6"/>
        <v>1200</v>
      </c>
      <c r="F98" s="14">
        <f t="shared" si="6"/>
        <v>2400</v>
      </c>
      <c r="G98" s="19">
        <f t="shared" si="10"/>
        <v>2.88</v>
      </c>
      <c r="H98" s="6">
        <v>200</v>
      </c>
      <c r="I98" s="14">
        <f t="shared" si="11"/>
        <v>1400</v>
      </c>
      <c r="J98" s="14">
        <f t="shared" si="12"/>
        <v>2600</v>
      </c>
      <c r="K98" s="1" t="s">
        <v>82</v>
      </c>
      <c r="L98" s="14" t="str">
        <f t="shared" si="13"/>
        <v>PVC curb - 30/20 Skylux - 1200x2400</v>
      </c>
      <c r="M98" s="1" t="s">
        <v>116</v>
      </c>
      <c r="O98" s="1" t="s">
        <v>111</v>
      </c>
      <c r="P98" s="36">
        <v>1</v>
      </c>
      <c r="Q98" s="23" t="s">
        <v>79</v>
      </c>
    </row>
    <row r="99" spans="1:17" x14ac:dyDescent="0.25">
      <c r="A99" t="s">
        <v>87</v>
      </c>
      <c r="B99" s="1">
        <v>1300</v>
      </c>
      <c r="C99" s="1">
        <v>1600</v>
      </c>
      <c r="D99" s="6">
        <v>300</v>
      </c>
      <c r="E99" s="14">
        <f t="shared" si="6"/>
        <v>1300</v>
      </c>
      <c r="F99" s="14">
        <f t="shared" si="6"/>
        <v>1600</v>
      </c>
      <c r="G99" s="19">
        <f t="shared" si="10"/>
        <v>2.08</v>
      </c>
      <c r="H99" s="6">
        <v>200</v>
      </c>
      <c r="I99" s="14">
        <f t="shared" si="11"/>
        <v>1500</v>
      </c>
      <c r="J99" s="14">
        <f t="shared" si="12"/>
        <v>1800</v>
      </c>
      <c r="K99" s="1" t="s">
        <v>82</v>
      </c>
      <c r="L99" s="14" t="str">
        <f t="shared" si="13"/>
        <v>PVC curb - 30/20 Skylux - 1300x1600</v>
      </c>
      <c r="M99" s="1" t="s">
        <v>116</v>
      </c>
      <c r="O99" s="1" t="s">
        <v>111</v>
      </c>
      <c r="P99" s="36">
        <v>1</v>
      </c>
      <c r="Q99" s="23" t="s">
        <v>79</v>
      </c>
    </row>
    <row r="100" spans="1:17" x14ac:dyDescent="0.25">
      <c r="A100" t="s">
        <v>87</v>
      </c>
      <c r="B100" s="1">
        <v>1300</v>
      </c>
      <c r="C100" s="1">
        <v>1900</v>
      </c>
      <c r="D100" s="6">
        <v>300</v>
      </c>
      <c r="E100" s="14">
        <f t="shared" si="6"/>
        <v>1300</v>
      </c>
      <c r="F100" s="14">
        <f t="shared" si="6"/>
        <v>1900</v>
      </c>
      <c r="G100" s="19">
        <f t="shared" si="10"/>
        <v>2.4699999999999998</v>
      </c>
      <c r="H100" s="6">
        <v>200</v>
      </c>
      <c r="I100" s="14">
        <f t="shared" si="11"/>
        <v>1500</v>
      </c>
      <c r="J100" s="14">
        <f t="shared" si="12"/>
        <v>2100</v>
      </c>
      <c r="K100" s="1" t="s">
        <v>82</v>
      </c>
      <c r="L100" s="14" t="str">
        <f t="shared" si="13"/>
        <v>PVC curb - 30/20 Skylux - 1300x1900</v>
      </c>
      <c r="M100" s="1" t="s">
        <v>116</v>
      </c>
      <c r="O100" s="1" t="s">
        <v>111</v>
      </c>
      <c r="P100" s="36">
        <v>1</v>
      </c>
      <c r="Q100" s="23" t="s">
        <v>79</v>
      </c>
    </row>
    <row r="101" spans="1:17" x14ac:dyDescent="0.25">
      <c r="A101" t="s">
        <v>87</v>
      </c>
      <c r="B101" s="1">
        <v>1300</v>
      </c>
      <c r="C101" s="1">
        <v>2000</v>
      </c>
      <c r="D101" s="6">
        <v>300</v>
      </c>
      <c r="E101" s="14">
        <f t="shared" si="6"/>
        <v>1300</v>
      </c>
      <c r="F101" s="14">
        <f t="shared" si="6"/>
        <v>2000</v>
      </c>
      <c r="G101" s="19">
        <f t="shared" si="10"/>
        <v>2.6</v>
      </c>
      <c r="H101" s="6">
        <v>200</v>
      </c>
      <c r="I101" s="14">
        <f t="shared" si="11"/>
        <v>1500</v>
      </c>
      <c r="J101" s="14">
        <f t="shared" si="12"/>
        <v>2200</v>
      </c>
      <c r="K101" s="1" t="s">
        <v>82</v>
      </c>
      <c r="L101" s="14" t="str">
        <f t="shared" si="13"/>
        <v>PVC curb - 30/20 Skylux - 1300x2000</v>
      </c>
      <c r="M101" s="1" t="s">
        <v>116</v>
      </c>
      <c r="O101" s="1" t="s">
        <v>111</v>
      </c>
      <c r="P101" s="36">
        <v>1</v>
      </c>
      <c r="Q101" s="23" t="s">
        <v>79</v>
      </c>
    </row>
    <row r="102" spans="1:17" x14ac:dyDescent="0.25">
      <c r="A102" t="s">
        <v>87</v>
      </c>
      <c r="B102" s="1">
        <v>1300</v>
      </c>
      <c r="C102" s="1">
        <v>2200</v>
      </c>
      <c r="D102" s="6">
        <v>300</v>
      </c>
      <c r="E102" s="14">
        <f t="shared" si="6"/>
        <v>1300</v>
      </c>
      <c r="F102" s="14">
        <f t="shared" si="6"/>
        <v>2200</v>
      </c>
      <c r="G102" s="19">
        <f t="shared" si="10"/>
        <v>2.8600000000000003</v>
      </c>
      <c r="H102" s="6">
        <v>200</v>
      </c>
      <c r="I102" s="14">
        <f t="shared" si="11"/>
        <v>1500</v>
      </c>
      <c r="J102" s="14">
        <f t="shared" si="12"/>
        <v>2400</v>
      </c>
      <c r="K102" s="1" t="s">
        <v>82</v>
      </c>
      <c r="L102" s="14" t="str">
        <f t="shared" si="13"/>
        <v>PVC curb - 30/20 Skylux - 1300x2200</v>
      </c>
      <c r="M102" s="1" t="s">
        <v>116</v>
      </c>
      <c r="O102" s="1" t="s">
        <v>111</v>
      </c>
      <c r="P102" s="36">
        <v>1</v>
      </c>
      <c r="Q102" s="23" t="s">
        <v>79</v>
      </c>
    </row>
    <row r="103" spans="1:17" x14ac:dyDescent="0.25">
      <c r="A103" t="s">
        <v>87</v>
      </c>
      <c r="B103" s="1">
        <v>1300</v>
      </c>
      <c r="C103" s="1">
        <v>2300</v>
      </c>
      <c r="D103" s="6">
        <v>300</v>
      </c>
      <c r="E103" s="14">
        <f t="shared" si="6"/>
        <v>1300</v>
      </c>
      <c r="F103" s="14">
        <f t="shared" si="6"/>
        <v>2300</v>
      </c>
      <c r="G103" s="19">
        <f t="shared" si="10"/>
        <v>2.9899999999999998</v>
      </c>
      <c r="H103" s="6">
        <v>200</v>
      </c>
      <c r="I103" s="14">
        <f t="shared" si="11"/>
        <v>1500</v>
      </c>
      <c r="J103" s="14">
        <f t="shared" si="12"/>
        <v>2500</v>
      </c>
      <c r="K103" s="1" t="s">
        <v>82</v>
      </c>
      <c r="L103" s="14" t="str">
        <f t="shared" si="13"/>
        <v>PVC curb - 30/20 Skylux - 1300x2300</v>
      </c>
      <c r="M103" s="1" t="s">
        <v>116</v>
      </c>
      <c r="O103" s="1" t="s">
        <v>111</v>
      </c>
      <c r="P103" s="36">
        <v>1</v>
      </c>
      <c r="Q103" s="23" t="s">
        <v>79</v>
      </c>
    </row>
    <row r="104" spans="1:17" x14ac:dyDescent="0.25">
      <c r="A104" t="s">
        <v>87</v>
      </c>
      <c r="B104" s="1">
        <v>1300</v>
      </c>
      <c r="C104" s="1">
        <v>2500</v>
      </c>
      <c r="D104" s="6">
        <v>300</v>
      </c>
      <c r="E104" s="14">
        <f t="shared" si="6"/>
        <v>1300</v>
      </c>
      <c r="F104" s="14">
        <f t="shared" si="6"/>
        <v>2500</v>
      </c>
      <c r="G104" s="19">
        <f t="shared" si="10"/>
        <v>3.25</v>
      </c>
      <c r="H104" s="6">
        <v>200</v>
      </c>
      <c r="I104" s="14">
        <f t="shared" si="11"/>
        <v>1500</v>
      </c>
      <c r="J104" s="14">
        <f t="shared" si="12"/>
        <v>2700</v>
      </c>
      <c r="K104" s="1" t="s">
        <v>82</v>
      </c>
      <c r="L104" s="14" t="str">
        <f t="shared" si="13"/>
        <v>PVC curb - 30/20 Skylux - 1300x2500</v>
      </c>
      <c r="M104" s="1" t="s">
        <v>116</v>
      </c>
      <c r="O104" s="1" t="s">
        <v>111</v>
      </c>
      <c r="P104" s="36">
        <v>1</v>
      </c>
      <c r="Q104" s="23" t="s">
        <v>79</v>
      </c>
    </row>
    <row r="105" spans="1:17" x14ac:dyDescent="0.25">
      <c r="A105" t="s">
        <v>87</v>
      </c>
      <c r="B105" s="1">
        <v>1300</v>
      </c>
      <c r="C105" s="1">
        <v>2800</v>
      </c>
      <c r="D105" s="6">
        <v>300</v>
      </c>
      <c r="E105" s="14">
        <f t="shared" si="6"/>
        <v>1300</v>
      </c>
      <c r="F105" s="14">
        <f t="shared" si="6"/>
        <v>2800</v>
      </c>
      <c r="G105" s="19">
        <f t="shared" si="10"/>
        <v>3.6399999999999997</v>
      </c>
      <c r="H105" s="6">
        <v>200</v>
      </c>
      <c r="I105" s="14">
        <f t="shared" si="11"/>
        <v>1500</v>
      </c>
      <c r="J105" s="14">
        <f t="shared" si="12"/>
        <v>3000</v>
      </c>
      <c r="K105" s="1" t="s">
        <v>82</v>
      </c>
      <c r="L105" s="14" t="str">
        <f t="shared" si="13"/>
        <v>PVC curb - 30/20 Skylux - 1300x2800</v>
      </c>
      <c r="M105" s="1" t="s">
        <v>116</v>
      </c>
      <c r="O105" s="1" t="s">
        <v>111</v>
      </c>
      <c r="P105" s="36">
        <v>1</v>
      </c>
      <c r="Q105" s="23" t="s">
        <v>79</v>
      </c>
    </row>
    <row r="106" spans="1:17" x14ac:dyDescent="0.25">
      <c r="A106" t="s">
        <v>87</v>
      </c>
      <c r="B106" s="1">
        <v>1450</v>
      </c>
      <c r="C106" s="1">
        <v>1700</v>
      </c>
      <c r="D106" s="6">
        <v>300</v>
      </c>
      <c r="E106" s="14">
        <f t="shared" si="6"/>
        <v>1450</v>
      </c>
      <c r="F106" s="14">
        <f t="shared" si="6"/>
        <v>1700</v>
      </c>
      <c r="G106" s="19">
        <f t="shared" si="10"/>
        <v>2.4649999999999999</v>
      </c>
      <c r="H106" s="6">
        <v>200</v>
      </c>
      <c r="I106" s="14">
        <f t="shared" si="11"/>
        <v>1650</v>
      </c>
      <c r="J106" s="14">
        <f t="shared" si="12"/>
        <v>1900</v>
      </c>
      <c r="K106" s="1" t="s">
        <v>82</v>
      </c>
      <c r="L106" s="14" t="str">
        <f t="shared" si="13"/>
        <v>PVC curb - 30/20 Skylux - 1450x1700</v>
      </c>
      <c r="M106" s="1" t="s">
        <v>116</v>
      </c>
      <c r="O106" s="1" t="s">
        <v>111</v>
      </c>
      <c r="P106" s="36">
        <v>1</v>
      </c>
      <c r="Q106" s="23" t="s">
        <v>79</v>
      </c>
    </row>
    <row r="107" spans="1:17" x14ac:dyDescent="0.25">
      <c r="A107" t="s">
        <v>87</v>
      </c>
      <c r="B107" s="1">
        <v>1600</v>
      </c>
      <c r="C107" s="1">
        <v>200</v>
      </c>
      <c r="D107" s="6">
        <v>300</v>
      </c>
      <c r="E107" s="14">
        <f t="shared" si="6"/>
        <v>1600</v>
      </c>
      <c r="F107" s="14">
        <f t="shared" si="6"/>
        <v>200</v>
      </c>
      <c r="G107" s="19">
        <f t="shared" si="10"/>
        <v>0.32000000000000006</v>
      </c>
      <c r="H107" s="6">
        <v>200</v>
      </c>
      <c r="I107" s="14">
        <f t="shared" si="11"/>
        <v>1800</v>
      </c>
      <c r="J107" s="14">
        <f t="shared" si="12"/>
        <v>400</v>
      </c>
      <c r="K107" s="1" t="s">
        <v>82</v>
      </c>
      <c r="L107" s="14" t="str">
        <f t="shared" si="13"/>
        <v>PVC curb - 30/20 Skylux - 1600x200</v>
      </c>
      <c r="M107" s="1" t="s">
        <v>116</v>
      </c>
      <c r="O107" s="1" t="s">
        <v>111</v>
      </c>
      <c r="P107" s="36">
        <v>1</v>
      </c>
      <c r="Q107" s="23" t="s">
        <v>79</v>
      </c>
    </row>
    <row r="108" spans="1:17" x14ac:dyDescent="0.25">
      <c r="A108" t="s">
        <v>87</v>
      </c>
      <c r="B108" s="1">
        <v>1600</v>
      </c>
      <c r="C108" s="1">
        <v>2200</v>
      </c>
      <c r="D108" s="6">
        <v>300</v>
      </c>
      <c r="E108" s="14">
        <f t="shared" si="6"/>
        <v>1600</v>
      </c>
      <c r="F108" s="14">
        <f t="shared" si="6"/>
        <v>2200</v>
      </c>
      <c r="G108" s="19">
        <f t="shared" si="10"/>
        <v>3.5200000000000005</v>
      </c>
      <c r="H108" s="6">
        <v>200</v>
      </c>
      <c r="I108" s="14">
        <f t="shared" si="11"/>
        <v>1800</v>
      </c>
      <c r="J108" s="14">
        <f t="shared" si="12"/>
        <v>2400</v>
      </c>
      <c r="K108" s="1" t="s">
        <v>82</v>
      </c>
      <c r="L108" s="14" t="str">
        <f t="shared" si="13"/>
        <v>PVC curb - 30/20 Skylux - 1600x2200</v>
      </c>
      <c r="M108" s="1" t="s">
        <v>116</v>
      </c>
      <c r="O108" s="1" t="s">
        <v>111</v>
      </c>
      <c r="P108" s="36">
        <v>1</v>
      </c>
      <c r="Q108" s="23" t="s">
        <v>79</v>
      </c>
    </row>
    <row r="109" spans="1:17" x14ac:dyDescent="0.25">
      <c r="A109" t="s">
        <v>87</v>
      </c>
      <c r="B109" s="1">
        <v>1600</v>
      </c>
      <c r="C109" s="1">
        <v>2300</v>
      </c>
      <c r="D109" s="6">
        <v>300</v>
      </c>
      <c r="E109" s="14">
        <f t="shared" si="6"/>
        <v>1600</v>
      </c>
      <c r="F109" s="14">
        <f t="shared" si="6"/>
        <v>2300</v>
      </c>
      <c r="G109" s="19">
        <f t="shared" si="10"/>
        <v>3.6799999999999997</v>
      </c>
      <c r="H109" s="6">
        <v>200</v>
      </c>
      <c r="I109" s="14">
        <f t="shared" si="11"/>
        <v>1800</v>
      </c>
      <c r="J109" s="14">
        <f t="shared" si="12"/>
        <v>2500</v>
      </c>
      <c r="K109" s="1" t="s">
        <v>82</v>
      </c>
      <c r="L109" s="14" t="str">
        <f t="shared" si="13"/>
        <v>PVC curb - 30/20 Skylux - 1600x2300</v>
      </c>
      <c r="M109" s="1" t="s">
        <v>116</v>
      </c>
      <c r="O109" s="1" t="s">
        <v>111</v>
      </c>
      <c r="P109" s="36">
        <v>1</v>
      </c>
      <c r="Q109" s="23" t="s">
        <v>79</v>
      </c>
    </row>
    <row r="110" spans="1:17" x14ac:dyDescent="0.25">
      <c r="A110" t="s">
        <v>87</v>
      </c>
      <c r="B110" s="1">
        <v>1600</v>
      </c>
      <c r="C110" s="1">
        <v>2500</v>
      </c>
      <c r="D110" s="6">
        <v>300</v>
      </c>
      <c r="E110" s="14">
        <f t="shared" si="6"/>
        <v>1600</v>
      </c>
      <c r="F110" s="14">
        <f t="shared" si="6"/>
        <v>2500</v>
      </c>
      <c r="G110" s="19">
        <f t="shared" si="10"/>
        <v>4</v>
      </c>
      <c r="H110" s="6">
        <v>200</v>
      </c>
      <c r="I110" s="14">
        <f t="shared" si="11"/>
        <v>1800</v>
      </c>
      <c r="J110" s="14">
        <f t="shared" si="12"/>
        <v>2700</v>
      </c>
      <c r="K110" s="1" t="s">
        <v>82</v>
      </c>
      <c r="L110" s="14" t="str">
        <f t="shared" si="13"/>
        <v>PVC curb - 30/20 Skylux - 1600x2500</v>
      </c>
      <c r="M110" s="1" t="s">
        <v>116</v>
      </c>
      <c r="O110" s="1" t="s">
        <v>111</v>
      </c>
      <c r="P110" s="36">
        <v>1</v>
      </c>
      <c r="Q110" s="23" t="s">
        <v>79</v>
      </c>
    </row>
    <row r="111" spans="1:17" x14ac:dyDescent="0.25">
      <c r="A111" t="s">
        <v>87</v>
      </c>
      <c r="B111" s="1">
        <v>1600</v>
      </c>
      <c r="C111" s="1">
        <v>2800</v>
      </c>
      <c r="D111" s="6">
        <v>300</v>
      </c>
      <c r="E111" s="14">
        <f t="shared" si="6"/>
        <v>1600</v>
      </c>
      <c r="F111" s="14">
        <f t="shared" si="6"/>
        <v>2800</v>
      </c>
      <c r="G111" s="19">
        <f t="shared" si="10"/>
        <v>4.4799999999999995</v>
      </c>
      <c r="H111" s="6">
        <v>200</v>
      </c>
      <c r="I111" s="14">
        <f t="shared" si="11"/>
        <v>1800</v>
      </c>
      <c r="J111" s="14">
        <f t="shared" si="12"/>
        <v>3000</v>
      </c>
      <c r="K111" s="1" t="s">
        <v>82</v>
      </c>
      <c r="L111" s="14" t="str">
        <f t="shared" si="13"/>
        <v>PVC curb - 30/20 Skylux - 1600x2800</v>
      </c>
      <c r="M111" s="1" t="s">
        <v>116</v>
      </c>
      <c r="O111" s="1" t="s">
        <v>111</v>
      </c>
      <c r="P111" s="36">
        <v>1</v>
      </c>
      <c r="Q111" s="23" t="s">
        <v>79</v>
      </c>
    </row>
    <row r="112" spans="1:17" x14ac:dyDescent="0.25">
      <c r="G112" s="19">
        <f t="shared" si="10"/>
        <v>0</v>
      </c>
      <c r="M112" s="2"/>
      <c r="N112" s="2"/>
      <c r="O112" s="2"/>
      <c r="P112" s="75" t="s">
        <v>141</v>
      </c>
    </row>
  </sheetData>
  <hyperlinks>
    <hyperlink ref="Q8" r:id="rId1" display="http://skylux.be"/>
    <hyperlink ref="Q30" r:id="rId2" display="http://skylux.be"/>
    <hyperlink ref="Q31" r:id="rId3" display="http://skylux.be"/>
    <hyperlink ref="Q32" r:id="rId4" display="http://skylux.be"/>
    <hyperlink ref="Q33" r:id="rId5" display="http://skylux.be"/>
    <hyperlink ref="Q34" r:id="rId6" display="http://skylux.be"/>
    <hyperlink ref="Q35" r:id="rId7" display="http://skylux.be"/>
    <hyperlink ref="Q36" r:id="rId8" display="http://skylux.be"/>
    <hyperlink ref="Q37" r:id="rId9" display="http://skylux.be"/>
    <hyperlink ref="Q38" r:id="rId10" display="http://skylux.be"/>
    <hyperlink ref="Q39" r:id="rId11" display="http://skylux.be"/>
    <hyperlink ref="Q40" r:id="rId12" display="http://skylux.be"/>
    <hyperlink ref="Q41" r:id="rId13" display="http://skylux.be"/>
    <hyperlink ref="Q42" r:id="rId14" display="http://skylux.be"/>
    <hyperlink ref="Q43" r:id="rId15" display="http://skylux.be"/>
    <hyperlink ref="Q44" r:id="rId16" display="http://skylux.be"/>
    <hyperlink ref="Q45" r:id="rId17" display="http://skylux.be"/>
    <hyperlink ref="Q46" r:id="rId18" display="http://skylux.be"/>
    <hyperlink ref="Q47" r:id="rId19" display="http://skylux.be"/>
    <hyperlink ref="Q48" r:id="rId20" display="http://skylux.be"/>
    <hyperlink ref="Q49" r:id="rId21" display="http://skylux.be"/>
    <hyperlink ref="Q50" r:id="rId22" display="http://skylux.be"/>
    <hyperlink ref="Q51" r:id="rId23" display="http://skylux.be"/>
    <hyperlink ref="Q52" r:id="rId24" display="http://skylux.be"/>
    <hyperlink ref="Q53" r:id="rId25" display="http://skylux.be"/>
    <hyperlink ref="Q54" r:id="rId26" display="http://skylux.be"/>
    <hyperlink ref="Q55" r:id="rId27" display="http://skylux.be"/>
    <hyperlink ref="Q56" r:id="rId28" display="http://skylux.be"/>
    <hyperlink ref="Q57" r:id="rId29" display="http://skylux.be"/>
    <hyperlink ref="Q58" r:id="rId30" display="http://skylux.be"/>
    <hyperlink ref="Q59" r:id="rId31" display="http://skylux.be"/>
    <hyperlink ref="Q60" r:id="rId32" display="http://skylux.be"/>
    <hyperlink ref="Q61" r:id="rId33" display="http://skylux.be"/>
    <hyperlink ref="Q62" r:id="rId34" display="http://skylux.be"/>
    <hyperlink ref="Q63" r:id="rId35" display="http://skylux.be"/>
    <hyperlink ref="Q64" r:id="rId36" display="http://skylux.be"/>
    <hyperlink ref="Q65" r:id="rId37" display="http://skylux.be"/>
    <hyperlink ref="Q66" r:id="rId38" display="http://skylux.be"/>
    <hyperlink ref="Q67" r:id="rId39" display="http://skylux.be"/>
    <hyperlink ref="Q68" r:id="rId40" display="http://skylux.be"/>
    <hyperlink ref="Q69" r:id="rId41" display="http://skylux.be"/>
    <hyperlink ref="Q70" r:id="rId42" display="http://skylux.be"/>
    <hyperlink ref="Q71" r:id="rId43" display="http://skylux.be"/>
    <hyperlink ref="Q72" r:id="rId44" display="http://skylux.be"/>
    <hyperlink ref="Q73" r:id="rId45" display="http://skylux.be"/>
    <hyperlink ref="Q74" r:id="rId46" display="http://skylux.be"/>
    <hyperlink ref="Q75" r:id="rId47" display="http://skylux.be"/>
    <hyperlink ref="Q76" r:id="rId48" display="http://skylux.be"/>
    <hyperlink ref="Q77" r:id="rId49" display="http://skylux.be"/>
    <hyperlink ref="Q78" r:id="rId50" display="http://skylux.be"/>
    <hyperlink ref="Q79" r:id="rId51" display="http://skylux.be"/>
    <hyperlink ref="Q80" r:id="rId52" display="http://skylux.be"/>
    <hyperlink ref="Q81" r:id="rId53" display="http://skylux.be"/>
    <hyperlink ref="Q82" r:id="rId54" display="http://skylux.be"/>
    <hyperlink ref="Q83" r:id="rId55" display="http://skylux.be"/>
    <hyperlink ref="Q84" r:id="rId56" display="http://skylux.be"/>
    <hyperlink ref="Q85" r:id="rId57" display="http://skylux.be"/>
    <hyperlink ref="Q86" r:id="rId58" display="http://skylux.be"/>
    <hyperlink ref="Q87" r:id="rId59" display="http://skylux.be"/>
    <hyperlink ref="Q88" r:id="rId60" display="http://skylux.be"/>
    <hyperlink ref="Q89" r:id="rId61" display="http://skylux.be"/>
    <hyperlink ref="Q90" r:id="rId62" display="http://skylux.be"/>
    <hyperlink ref="Q91" r:id="rId63" display="http://skylux.be"/>
    <hyperlink ref="Q92" r:id="rId64" display="http://skylux.be"/>
    <hyperlink ref="Q93" r:id="rId65" display="http://skylux.be"/>
    <hyperlink ref="Q94" r:id="rId66" display="http://skylux.be"/>
    <hyperlink ref="Q95" r:id="rId67" display="http://skylux.be"/>
    <hyperlink ref="Q96" r:id="rId68" display="http://skylux.be"/>
    <hyperlink ref="Q97" r:id="rId69" display="http://skylux.be"/>
    <hyperlink ref="Q98" r:id="rId70" display="http://skylux.be"/>
    <hyperlink ref="Q99" r:id="rId71" display="http://skylux.be"/>
    <hyperlink ref="Q100" r:id="rId72" display="http://skylux.be"/>
    <hyperlink ref="Q101" r:id="rId73" display="http://skylux.be"/>
    <hyperlink ref="Q102" r:id="rId74" display="http://skylux.be"/>
    <hyperlink ref="Q103" r:id="rId75" display="http://skylux.be"/>
    <hyperlink ref="Q104" r:id="rId76" display="http://skylux.be"/>
    <hyperlink ref="Q105" r:id="rId77" display="http://skylux.be"/>
    <hyperlink ref="Q106" r:id="rId78" display="http://skylux.be"/>
    <hyperlink ref="Q107" r:id="rId79" display="http://skylux.be"/>
    <hyperlink ref="Q108" r:id="rId80" display="http://skylux.be"/>
    <hyperlink ref="Q109" r:id="rId81" display="http://skylux.be"/>
    <hyperlink ref="Q110" r:id="rId82" display="http://skylux.be"/>
    <hyperlink ref="Q111" r:id="rId83" display="http://skylux.be"/>
    <hyperlink ref="Q9" r:id="rId84" display="http://skylux.be"/>
    <hyperlink ref="Q10" r:id="rId85" display="http://skylux.be"/>
    <hyperlink ref="Q11" r:id="rId86" display="http://skylux.be"/>
    <hyperlink ref="Q12" r:id="rId87" display="http://skylux.be"/>
    <hyperlink ref="Q13" r:id="rId88" display="http://skylux.be"/>
    <hyperlink ref="Q14" r:id="rId89" display="http://skylux.be"/>
    <hyperlink ref="Q15" r:id="rId90" display="http://skylux.be"/>
    <hyperlink ref="Q16" r:id="rId91" display="http://skylux.be"/>
    <hyperlink ref="Q17" r:id="rId92" display="http://skylux.be"/>
    <hyperlink ref="Q18" r:id="rId93" display="http://skylux.be"/>
    <hyperlink ref="Q19" r:id="rId94" display="http://skylux.be"/>
    <hyperlink ref="Q20" r:id="rId95" display="http://skylux.be"/>
    <hyperlink ref="Q21" r:id="rId96" display="http://skylux.be"/>
    <hyperlink ref="Q22" r:id="rId97" display="http://skylux.be"/>
    <hyperlink ref="Q23" r:id="rId98" display="http://skylux.be"/>
    <hyperlink ref="Q24" r:id="rId99" display="http://skylux.be"/>
    <hyperlink ref="Q25" r:id="rId100" display="http://skylux.be"/>
    <hyperlink ref="Q26" r:id="rId101" display="http://skylux.be"/>
    <hyperlink ref="Q27" r:id="rId102" display="http://skylux.be"/>
    <hyperlink ref="Q28" r:id="rId103" display="http://skylux.be"/>
  </hyperlinks>
  <pageMargins left="0.7" right="0.7" top="0.75" bottom="0.75" header="0.3" footer="0.3"/>
  <pageSetup paperSize="9" orientation="portrait" r:id="rId1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24"/>
  <sheetViews>
    <sheetView topLeftCell="N1" workbookViewId="0">
      <selection activeCell="W24" sqref="W24"/>
    </sheetView>
  </sheetViews>
  <sheetFormatPr defaultRowHeight="15" x14ac:dyDescent="0.25"/>
  <cols>
    <col min="1" max="1" width="48.85546875" bestFit="1" customWidth="1"/>
    <col min="2" max="3" width="4.85546875" style="1" bestFit="1" customWidth="1"/>
    <col min="4" max="4" width="4" style="1" bestFit="1" customWidth="1"/>
    <col min="5" max="6" width="4.85546875" style="14" bestFit="1" customWidth="1"/>
    <col min="7" max="7" width="4.42578125" style="14" bestFit="1" customWidth="1"/>
    <col min="8" max="8" width="4.42578125" style="14" customWidth="1"/>
    <col min="9" max="10" width="5" style="14" bestFit="1" customWidth="1"/>
    <col min="11" max="11" width="19.5703125" style="1" bestFit="1" customWidth="1"/>
    <col min="12" max="12" width="74.85546875" style="14" bestFit="1" customWidth="1"/>
    <col min="13" max="13" width="48.42578125" style="1" bestFit="1" customWidth="1"/>
    <col min="14" max="14" width="6.140625" style="10" bestFit="1" customWidth="1"/>
    <col min="15" max="15" width="22" style="1" bestFit="1" customWidth="1"/>
    <col min="16" max="16" width="33.42578125" style="1" bestFit="1" customWidth="1"/>
    <col min="17" max="17" width="37.7109375" style="1" bestFit="1" customWidth="1"/>
    <col min="18" max="18" width="9.28515625" style="1" customWidth="1"/>
    <col min="19" max="19" width="3.7109375" style="1" bestFit="1" customWidth="1"/>
    <col min="20" max="20" width="22" style="1" customWidth="1"/>
    <col min="21" max="22" width="6.85546875" style="1" bestFit="1" customWidth="1"/>
    <col min="23" max="23" width="13" style="1" customWidth="1"/>
    <col min="24" max="24" width="7.140625" style="16" bestFit="1" customWidth="1"/>
    <col min="25" max="25" width="9.42578125" style="1" bestFit="1" customWidth="1"/>
    <col min="27" max="27" width="15.28515625" bestFit="1" customWidth="1"/>
    <col min="28" max="28" width="40.28515625" bestFit="1" customWidth="1"/>
  </cols>
  <sheetData>
    <row r="1" spans="1:30" x14ac:dyDescent="0.25">
      <c r="A1" s="12" t="s">
        <v>97</v>
      </c>
      <c r="C1" s="91"/>
      <c r="D1" s="91"/>
      <c r="E1" s="91" t="s">
        <v>158</v>
      </c>
      <c r="F1" s="91"/>
      <c r="G1" s="91"/>
      <c r="H1" s="91"/>
      <c r="I1" s="91"/>
      <c r="J1" s="62"/>
      <c r="L1" s="1"/>
      <c r="N1" s="1"/>
    </row>
    <row r="2" spans="1:30" x14ac:dyDescent="0.25">
      <c r="A2" s="11" t="s">
        <v>70</v>
      </c>
      <c r="E2" s="1"/>
      <c r="F2" s="1"/>
      <c r="G2" s="1"/>
      <c r="H2" s="1"/>
      <c r="I2" s="1"/>
      <c r="J2" s="1"/>
      <c r="L2" s="1"/>
      <c r="N2" s="1"/>
    </row>
    <row r="3" spans="1:30" x14ac:dyDescent="0.25">
      <c r="A3" s="13" t="s">
        <v>73</v>
      </c>
      <c r="E3" s="1"/>
      <c r="F3" s="1"/>
      <c r="G3" s="1"/>
      <c r="H3" s="1"/>
      <c r="I3" s="1"/>
      <c r="J3" s="1"/>
      <c r="L3" s="1"/>
      <c r="N3" s="1"/>
    </row>
    <row r="4" spans="1:30" x14ac:dyDescent="0.25">
      <c r="A4" s="10" t="s">
        <v>77</v>
      </c>
      <c r="E4" s="1"/>
      <c r="F4" s="1"/>
      <c r="G4" s="1"/>
      <c r="H4" s="1"/>
      <c r="I4" s="1"/>
      <c r="J4" s="1"/>
      <c r="K4" s="6"/>
      <c r="L4" s="6"/>
      <c r="N4" s="1"/>
      <c r="T4" s="2" t="s">
        <v>86</v>
      </c>
      <c r="U4" s="2"/>
      <c r="V4" s="2"/>
      <c r="W4" s="2"/>
    </row>
    <row r="5" spans="1:30" x14ac:dyDescent="0.25">
      <c r="A5" s="14" t="s">
        <v>75</v>
      </c>
      <c r="E5" s="1"/>
      <c r="F5" s="1"/>
      <c r="G5" s="1"/>
      <c r="H5" s="1"/>
      <c r="I5" s="1"/>
      <c r="J5" s="1"/>
      <c r="K5" s="6"/>
      <c r="L5" s="1"/>
      <c r="N5" s="1"/>
    </row>
    <row r="6" spans="1:30" ht="14.25" customHeight="1" x14ac:dyDescent="0.25">
      <c r="A6" s="16" t="s">
        <v>98</v>
      </c>
      <c r="E6" s="1"/>
      <c r="F6" s="6"/>
      <c r="G6" s="6"/>
      <c r="H6" s="6"/>
      <c r="I6" s="6"/>
      <c r="J6" s="6"/>
      <c r="K6" s="6"/>
      <c r="L6" s="1"/>
      <c r="N6" s="1"/>
      <c r="T6" s="37" t="s">
        <v>94</v>
      </c>
      <c r="U6" s="1" t="s">
        <v>91</v>
      </c>
      <c r="V6" s="1" t="s">
        <v>91</v>
      </c>
      <c r="W6" s="14" t="s">
        <v>148</v>
      </c>
    </row>
    <row r="7" spans="1:30" s="29" customFormat="1" ht="195" customHeight="1" x14ac:dyDescent="0.25">
      <c r="A7" s="25" t="s">
        <v>7</v>
      </c>
      <c r="B7" s="26" t="s">
        <v>8</v>
      </c>
      <c r="C7" s="26" t="s">
        <v>9</v>
      </c>
      <c r="D7" s="26" t="s">
        <v>71</v>
      </c>
      <c r="E7" s="27" t="s">
        <v>99</v>
      </c>
      <c r="F7" s="27" t="s">
        <v>100</v>
      </c>
      <c r="G7" s="27" t="s">
        <v>101</v>
      </c>
      <c r="H7" s="28" t="s">
        <v>72</v>
      </c>
      <c r="I7" s="27" t="s">
        <v>109</v>
      </c>
      <c r="J7" s="27" t="s">
        <v>110</v>
      </c>
      <c r="K7" s="26" t="s">
        <v>11</v>
      </c>
      <c r="L7" s="26" t="s">
        <v>12</v>
      </c>
      <c r="M7" s="26" t="s">
        <v>13</v>
      </c>
      <c r="N7" s="26" t="s">
        <v>15</v>
      </c>
      <c r="O7" s="27" t="s">
        <v>96</v>
      </c>
      <c r="P7" s="27" t="s">
        <v>95</v>
      </c>
      <c r="Q7" s="27" t="s">
        <v>112</v>
      </c>
      <c r="R7" s="27" t="s">
        <v>145</v>
      </c>
      <c r="S7" s="27" t="s">
        <v>102</v>
      </c>
      <c r="T7" s="27" t="s">
        <v>123</v>
      </c>
      <c r="U7" s="27" t="s">
        <v>103</v>
      </c>
      <c r="V7" s="27" t="s">
        <v>104</v>
      </c>
      <c r="W7" s="27" t="s">
        <v>105</v>
      </c>
      <c r="X7" s="41" t="s">
        <v>108</v>
      </c>
      <c r="Y7" s="26" t="s">
        <v>43</v>
      </c>
      <c r="AA7" s="81" t="s">
        <v>151</v>
      </c>
      <c r="AB7" s="27" t="s">
        <v>112</v>
      </c>
      <c r="AC7" s="27" t="s">
        <v>103</v>
      </c>
      <c r="AD7" s="27" t="s">
        <v>104</v>
      </c>
    </row>
    <row r="8" spans="1:30" s="82" customFormat="1" x14ac:dyDescent="0.25">
      <c r="A8" s="82" t="s">
        <v>146</v>
      </c>
      <c r="B8" s="83">
        <v>500</v>
      </c>
      <c r="C8" s="83">
        <v>500</v>
      </c>
      <c r="D8" s="65">
        <f>160+50+188</f>
        <v>398</v>
      </c>
      <c r="E8" s="84">
        <f t="shared" ref="E8:F20" si="0">B8</f>
        <v>500</v>
      </c>
      <c r="F8" s="84">
        <f t="shared" si="0"/>
        <v>500</v>
      </c>
      <c r="G8" s="85">
        <f>(E8/1000)*(F8/1000)</f>
        <v>0.25</v>
      </c>
      <c r="H8" s="83">
        <v>200</v>
      </c>
      <c r="I8" s="86">
        <f>E8+H8</f>
        <v>700</v>
      </c>
      <c r="J8" s="86">
        <f>F8+H8</f>
        <v>700</v>
      </c>
      <c r="K8" s="65" t="s">
        <v>144</v>
      </c>
      <c r="L8" s="86" t="str">
        <f>K8&amp;" - "&amp;M8&amp;" - "&amp;E8&amp;"x"&amp;C8</f>
        <v>Rooflight - hybrid - PVC curb 16/20 EP + Skylux iDome + SW PMMA dome - 500x500</v>
      </c>
      <c r="M8" s="65" t="s">
        <v>147</v>
      </c>
      <c r="N8" s="64" t="s">
        <v>69</v>
      </c>
      <c r="O8" s="65" t="s">
        <v>111</v>
      </c>
      <c r="P8" s="65" t="s">
        <v>131</v>
      </c>
      <c r="Q8" s="65" t="s">
        <v>152</v>
      </c>
      <c r="R8" s="65">
        <v>1</v>
      </c>
      <c r="S8" s="65">
        <v>2</v>
      </c>
      <c r="T8" s="87">
        <v>1.03</v>
      </c>
      <c r="U8" s="90">
        <f>77.4*0.9</f>
        <v>69.660000000000011</v>
      </c>
      <c r="V8" s="87">
        <f>0.57*0.87</f>
        <v>0.49589999999999995</v>
      </c>
      <c r="W8" s="65">
        <v>40</v>
      </c>
      <c r="X8" s="89" t="s">
        <v>76</v>
      </c>
      <c r="Y8" s="88" t="s">
        <v>79</v>
      </c>
      <c r="AB8" s="65" t="s">
        <v>153</v>
      </c>
      <c r="AC8" s="90">
        <v>64</v>
      </c>
      <c r="AD8" s="87">
        <v>0.43</v>
      </c>
    </row>
    <row r="9" spans="1:30" x14ac:dyDescent="0.25">
      <c r="A9" t="s">
        <v>146</v>
      </c>
      <c r="B9" s="6">
        <v>600</v>
      </c>
      <c r="C9" s="6">
        <v>600</v>
      </c>
      <c r="D9" s="1">
        <f t="shared" ref="D9:D21" si="1">160+50+188</f>
        <v>398</v>
      </c>
      <c r="E9" s="15">
        <f t="shared" si="0"/>
        <v>600</v>
      </c>
      <c r="F9" s="15">
        <f t="shared" si="0"/>
        <v>600</v>
      </c>
      <c r="G9" s="19">
        <f>(E9/1000)*(F9/1000)</f>
        <v>0.36</v>
      </c>
      <c r="H9" s="6">
        <v>200</v>
      </c>
      <c r="I9" s="14">
        <f t="shared" ref="I9:I21" si="2">E9+H9</f>
        <v>800</v>
      </c>
      <c r="J9" s="14">
        <f t="shared" ref="J9:J21" si="3">F9+H9</f>
        <v>800</v>
      </c>
      <c r="K9" s="1" t="s">
        <v>144</v>
      </c>
      <c r="L9" s="14" t="str">
        <f t="shared" ref="L9:L21" si="4">K9&amp;" - "&amp;M9&amp;" - "&amp;E9&amp;"x"&amp;C9</f>
        <v>Rooflight - hybrid - PVC curb 16/20 EP + Skylux iDome + SW PMMA dome - 600x600</v>
      </c>
      <c r="M9" s="1" t="s">
        <v>147</v>
      </c>
      <c r="O9" s="1" t="s">
        <v>111</v>
      </c>
      <c r="P9" s="1" t="s">
        <v>131</v>
      </c>
      <c r="Q9" s="1" t="s">
        <v>136</v>
      </c>
      <c r="R9" s="1">
        <v>1</v>
      </c>
      <c r="S9" s="1">
        <v>2</v>
      </c>
      <c r="T9" s="37">
        <v>1.03</v>
      </c>
      <c r="U9" s="78">
        <f t="shared" ref="U9:U21" si="5">77.4*0.9</f>
        <v>69.660000000000011</v>
      </c>
      <c r="V9" s="37">
        <f t="shared" ref="V9:V21" si="6">0.57*0.87</f>
        <v>0.49589999999999995</v>
      </c>
      <c r="W9" s="1">
        <v>40</v>
      </c>
      <c r="X9" s="42" t="s">
        <v>76</v>
      </c>
      <c r="Y9" s="23" t="s">
        <v>79</v>
      </c>
      <c r="AB9" s="1" t="s">
        <v>135</v>
      </c>
      <c r="AC9" s="78">
        <v>64</v>
      </c>
      <c r="AD9" s="37">
        <v>0.43</v>
      </c>
    </row>
    <row r="10" spans="1:30" s="82" customFormat="1" x14ac:dyDescent="0.25">
      <c r="A10" s="82" t="s">
        <v>146</v>
      </c>
      <c r="B10" s="83">
        <v>700</v>
      </c>
      <c r="C10" s="83">
        <v>700</v>
      </c>
      <c r="D10" s="65">
        <f t="shared" si="1"/>
        <v>398</v>
      </c>
      <c r="E10" s="84">
        <f t="shared" si="0"/>
        <v>700</v>
      </c>
      <c r="F10" s="84">
        <f t="shared" si="0"/>
        <v>700</v>
      </c>
      <c r="G10" s="85">
        <f>(E10/1000)*(F10/1000)</f>
        <v>0.48999999999999994</v>
      </c>
      <c r="H10" s="83">
        <v>200</v>
      </c>
      <c r="I10" s="86">
        <f t="shared" si="2"/>
        <v>900</v>
      </c>
      <c r="J10" s="86">
        <f t="shared" si="3"/>
        <v>900</v>
      </c>
      <c r="K10" s="65" t="s">
        <v>144</v>
      </c>
      <c r="L10" s="86" t="str">
        <f t="shared" si="4"/>
        <v>Rooflight - hybrid - PVC curb 16/20 EP + Skylux iDome + SW PMMA dome - 700x700</v>
      </c>
      <c r="M10" s="65" t="s">
        <v>147</v>
      </c>
      <c r="N10" s="64"/>
      <c r="O10" s="65" t="s">
        <v>111</v>
      </c>
      <c r="P10" s="65" t="s">
        <v>131</v>
      </c>
      <c r="Q10" s="65" t="s">
        <v>136</v>
      </c>
      <c r="R10" s="65">
        <v>1</v>
      </c>
      <c r="S10" s="65">
        <v>2</v>
      </c>
      <c r="T10" s="87">
        <v>1.02</v>
      </c>
      <c r="U10" s="90">
        <f t="shared" si="5"/>
        <v>69.660000000000011</v>
      </c>
      <c r="V10" s="87">
        <f t="shared" si="6"/>
        <v>0.49589999999999995</v>
      </c>
      <c r="W10" s="65">
        <v>40</v>
      </c>
      <c r="X10" s="89" t="s">
        <v>76</v>
      </c>
      <c r="Y10" s="88" t="s">
        <v>79</v>
      </c>
      <c r="AB10" s="65" t="s">
        <v>135</v>
      </c>
      <c r="AC10" s="90">
        <v>64</v>
      </c>
      <c r="AD10" s="87">
        <v>0.43</v>
      </c>
    </row>
    <row r="11" spans="1:30" x14ac:dyDescent="0.25">
      <c r="A11" t="s">
        <v>146</v>
      </c>
      <c r="B11" s="1">
        <v>800</v>
      </c>
      <c r="C11" s="1">
        <v>800</v>
      </c>
      <c r="D11" s="1">
        <f t="shared" si="1"/>
        <v>398</v>
      </c>
      <c r="E11" s="15">
        <f t="shared" si="0"/>
        <v>800</v>
      </c>
      <c r="F11" s="15">
        <f t="shared" si="0"/>
        <v>800</v>
      </c>
      <c r="G11" s="19">
        <f t="shared" ref="G11:G20" si="7">(E11/1000)*(F11/1000)</f>
        <v>0.64000000000000012</v>
      </c>
      <c r="H11" s="6">
        <v>200</v>
      </c>
      <c r="I11" s="14">
        <f t="shared" si="2"/>
        <v>1000</v>
      </c>
      <c r="J11" s="14">
        <f t="shared" si="3"/>
        <v>1000</v>
      </c>
      <c r="K11" s="1" t="s">
        <v>144</v>
      </c>
      <c r="L11" s="14" t="str">
        <f t="shared" si="4"/>
        <v>Rooflight - hybrid - PVC curb 16/20 EP + Skylux iDome + SW PMMA dome - 800x800</v>
      </c>
      <c r="M11" s="1" t="s">
        <v>147</v>
      </c>
      <c r="O11" s="1" t="s">
        <v>111</v>
      </c>
      <c r="P11" s="1" t="s">
        <v>131</v>
      </c>
      <c r="Q11" s="1" t="s">
        <v>136</v>
      </c>
      <c r="R11" s="1">
        <v>1</v>
      </c>
      <c r="S11" s="1">
        <v>2</v>
      </c>
      <c r="T11" s="37">
        <v>1.02</v>
      </c>
      <c r="U11" s="78">
        <f t="shared" si="5"/>
        <v>69.660000000000011</v>
      </c>
      <c r="V11" s="37">
        <f t="shared" si="6"/>
        <v>0.49589999999999995</v>
      </c>
      <c r="W11" s="1">
        <v>40</v>
      </c>
      <c r="X11" s="42" t="s">
        <v>76</v>
      </c>
      <c r="Y11" s="23" t="s">
        <v>79</v>
      </c>
      <c r="AB11" s="1" t="s">
        <v>135</v>
      </c>
      <c r="AC11" s="78">
        <v>64</v>
      </c>
      <c r="AD11" s="37">
        <v>0.43</v>
      </c>
    </row>
    <row r="12" spans="1:30" x14ac:dyDescent="0.25">
      <c r="A12" t="s">
        <v>146</v>
      </c>
      <c r="B12" s="1">
        <v>900</v>
      </c>
      <c r="C12" s="1">
        <v>900</v>
      </c>
      <c r="D12" s="1">
        <f t="shared" si="1"/>
        <v>398</v>
      </c>
      <c r="E12" s="15">
        <f t="shared" si="0"/>
        <v>900</v>
      </c>
      <c r="F12" s="15">
        <f t="shared" si="0"/>
        <v>900</v>
      </c>
      <c r="G12" s="19">
        <f t="shared" si="7"/>
        <v>0.81</v>
      </c>
      <c r="H12" s="6">
        <v>200</v>
      </c>
      <c r="I12" s="14">
        <f t="shared" si="2"/>
        <v>1100</v>
      </c>
      <c r="J12" s="14">
        <f t="shared" si="3"/>
        <v>1100</v>
      </c>
      <c r="K12" s="1" t="s">
        <v>144</v>
      </c>
      <c r="L12" s="14" t="str">
        <f t="shared" si="4"/>
        <v>Rooflight - hybrid - PVC curb 16/20 EP + Skylux iDome + SW PMMA dome - 900x900</v>
      </c>
      <c r="M12" s="1" t="s">
        <v>147</v>
      </c>
      <c r="O12" s="1" t="s">
        <v>111</v>
      </c>
      <c r="P12" s="1" t="s">
        <v>131</v>
      </c>
      <c r="Q12" s="1" t="s">
        <v>136</v>
      </c>
      <c r="R12" s="1">
        <v>1</v>
      </c>
      <c r="S12" s="1">
        <v>2</v>
      </c>
      <c r="T12" s="37">
        <v>1.01</v>
      </c>
      <c r="U12" s="78">
        <f t="shared" si="5"/>
        <v>69.660000000000011</v>
      </c>
      <c r="V12" s="37">
        <f t="shared" si="6"/>
        <v>0.49589999999999995</v>
      </c>
      <c r="W12" s="1">
        <v>40</v>
      </c>
      <c r="X12" s="42" t="s">
        <v>76</v>
      </c>
      <c r="Y12" s="23" t="s">
        <v>79</v>
      </c>
      <c r="AB12" s="1" t="s">
        <v>135</v>
      </c>
      <c r="AC12" s="78">
        <v>64</v>
      </c>
      <c r="AD12" s="37">
        <v>0.43</v>
      </c>
    </row>
    <row r="13" spans="1:30" x14ac:dyDescent="0.25">
      <c r="A13" s="31" t="s">
        <v>146</v>
      </c>
      <c r="B13" s="32">
        <v>1000</v>
      </c>
      <c r="C13" s="32">
        <v>1000</v>
      </c>
      <c r="D13" s="32">
        <f t="shared" si="1"/>
        <v>398</v>
      </c>
      <c r="E13" s="33">
        <f t="shared" si="0"/>
        <v>1000</v>
      </c>
      <c r="F13" s="33">
        <f t="shared" si="0"/>
        <v>1000</v>
      </c>
      <c r="G13" s="38">
        <f t="shared" si="7"/>
        <v>1</v>
      </c>
      <c r="H13" s="32">
        <v>200</v>
      </c>
      <c r="I13" s="34">
        <f t="shared" si="2"/>
        <v>1200</v>
      </c>
      <c r="J13" s="34">
        <f t="shared" si="3"/>
        <v>1200</v>
      </c>
      <c r="K13" s="32" t="s">
        <v>144</v>
      </c>
      <c r="L13" s="34" t="str">
        <f t="shared" si="4"/>
        <v>Rooflight - hybrid - PVC curb 16/20 EP + Skylux iDome + SW PMMA dome - 1000x1000</v>
      </c>
      <c r="M13" s="32" t="s">
        <v>147</v>
      </c>
      <c r="N13" s="32"/>
      <c r="O13" s="32" t="s">
        <v>111</v>
      </c>
      <c r="P13" s="32" t="s">
        <v>131</v>
      </c>
      <c r="Q13" s="32" t="s">
        <v>136</v>
      </c>
      <c r="R13" s="32">
        <v>1</v>
      </c>
      <c r="S13" s="32">
        <v>2</v>
      </c>
      <c r="T13" s="40">
        <v>1.1000000000000001</v>
      </c>
      <c r="U13" s="79">
        <f t="shared" si="5"/>
        <v>69.660000000000011</v>
      </c>
      <c r="V13" s="40">
        <f t="shared" si="6"/>
        <v>0.49589999999999995</v>
      </c>
      <c r="W13" s="32">
        <v>40</v>
      </c>
      <c r="X13" s="43" t="s">
        <v>76</v>
      </c>
      <c r="Y13" s="35" t="s">
        <v>79</v>
      </c>
      <c r="AB13" s="32" t="s">
        <v>135</v>
      </c>
      <c r="AC13" s="79">
        <v>64</v>
      </c>
      <c r="AD13" s="40">
        <v>0.43</v>
      </c>
    </row>
    <row r="14" spans="1:30" x14ac:dyDescent="0.25">
      <c r="A14" t="s">
        <v>146</v>
      </c>
      <c r="B14" s="1">
        <v>1200</v>
      </c>
      <c r="C14" s="1">
        <v>1200</v>
      </c>
      <c r="D14" s="1">
        <f t="shared" si="1"/>
        <v>398</v>
      </c>
      <c r="E14" s="15">
        <f t="shared" si="0"/>
        <v>1200</v>
      </c>
      <c r="F14" s="15">
        <f t="shared" si="0"/>
        <v>1200</v>
      </c>
      <c r="G14" s="19">
        <f t="shared" si="7"/>
        <v>1.44</v>
      </c>
      <c r="H14" s="6">
        <v>200</v>
      </c>
      <c r="I14" s="14">
        <f t="shared" si="2"/>
        <v>1400</v>
      </c>
      <c r="J14" s="14">
        <f t="shared" si="3"/>
        <v>1400</v>
      </c>
      <c r="K14" s="1" t="s">
        <v>144</v>
      </c>
      <c r="L14" s="14" t="str">
        <f t="shared" si="4"/>
        <v>Rooflight - hybrid - PVC curb 16/20 EP + Skylux iDome + SW PMMA dome - 1200x1200</v>
      </c>
      <c r="M14" s="1" t="s">
        <v>147</v>
      </c>
      <c r="O14" s="1" t="s">
        <v>111</v>
      </c>
      <c r="P14" s="1" t="s">
        <v>131</v>
      </c>
      <c r="Q14" s="1" t="s">
        <v>136</v>
      </c>
      <c r="R14" s="1">
        <v>1</v>
      </c>
      <c r="S14" s="1">
        <v>2</v>
      </c>
      <c r="T14" s="37">
        <v>1</v>
      </c>
      <c r="U14" s="78">
        <f t="shared" si="5"/>
        <v>69.660000000000011</v>
      </c>
      <c r="V14" s="37">
        <f t="shared" si="6"/>
        <v>0.49589999999999995</v>
      </c>
      <c r="W14" s="1">
        <v>40</v>
      </c>
      <c r="X14" s="42" t="s">
        <v>76</v>
      </c>
      <c r="Y14" s="23" t="s">
        <v>79</v>
      </c>
      <c r="AB14" s="1" t="s">
        <v>135</v>
      </c>
      <c r="AC14" s="78">
        <v>64</v>
      </c>
      <c r="AD14" s="37">
        <v>0.43</v>
      </c>
    </row>
    <row r="15" spans="1:30" s="82" customFormat="1" x14ac:dyDescent="0.25">
      <c r="A15" s="82" t="s">
        <v>146</v>
      </c>
      <c r="B15" s="65">
        <v>1300</v>
      </c>
      <c r="C15" s="65">
        <v>1300</v>
      </c>
      <c r="D15" s="65">
        <f t="shared" si="1"/>
        <v>398</v>
      </c>
      <c r="E15" s="84">
        <f t="shared" si="0"/>
        <v>1300</v>
      </c>
      <c r="F15" s="84">
        <f t="shared" si="0"/>
        <v>1300</v>
      </c>
      <c r="G15" s="85">
        <f t="shared" si="7"/>
        <v>1.6900000000000002</v>
      </c>
      <c r="H15" s="83">
        <v>200</v>
      </c>
      <c r="I15" s="86">
        <f t="shared" si="2"/>
        <v>1500</v>
      </c>
      <c r="J15" s="86">
        <f t="shared" si="3"/>
        <v>1500</v>
      </c>
      <c r="K15" s="65" t="s">
        <v>144</v>
      </c>
      <c r="L15" s="86" t="str">
        <f t="shared" si="4"/>
        <v>Rooflight - hybrid - PVC curb 16/20 EP + Skylux iDome + SW PMMA dome - 1300x1300</v>
      </c>
      <c r="M15" s="65" t="s">
        <v>147</v>
      </c>
      <c r="N15" s="64"/>
      <c r="O15" s="65" t="s">
        <v>111</v>
      </c>
      <c r="P15" s="65" t="s">
        <v>131</v>
      </c>
      <c r="Q15" s="65" t="s">
        <v>136</v>
      </c>
      <c r="R15" s="65">
        <v>1</v>
      </c>
      <c r="S15" s="65">
        <v>2</v>
      </c>
      <c r="T15" s="87">
        <v>1</v>
      </c>
      <c r="U15" s="90">
        <f t="shared" si="5"/>
        <v>69.660000000000011</v>
      </c>
      <c r="V15" s="87">
        <f t="shared" si="6"/>
        <v>0.49589999999999995</v>
      </c>
      <c r="W15" s="65">
        <v>40</v>
      </c>
      <c r="X15" s="89" t="s">
        <v>76</v>
      </c>
      <c r="Y15" s="88" t="s">
        <v>79</v>
      </c>
      <c r="AB15" s="65" t="s">
        <v>135</v>
      </c>
      <c r="AC15" s="90">
        <v>64</v>
      </c>
      <c r="AD15" s="87">
        <v>0.43</v>
      </c>
    </row>
    <row r="16" spans="1:30" s="82" customFormat="1" x14ac:dyDescent="0.25">
      <c r="A16" s="82" t="s">
        <v>146</v>
      </c>
      <c r="B16" s="65">
        <v>1400</v>
      </c>
      <c r="C16" s="65">
        <v>1400</v>
      </c>
      <c r="D16" s="65">
        <f t="shared" si="1"/>
        <v>398</v>
      </c>
      <c r="E16" s="84">
        <f t="shared" si="0"/>
        <v>1400</v>
      </c>
      <c r="F16" s="84">
        <f t="shared" si="0"/>
        <v>1400</v>
      </c>
      <c r="G16" s="85">
        <f t="shared" si="7"/>
        <v>1.9599999999999997</v>
      </c>
      <c r="H16" s="83">
        <v>200</v>
      </c>
      <c r="I16" s="86">
        <f t="shared" si="2"/>
        <v>1600</v>
      </c>
      <c r="J16" s="86">
        <f t="shared" si="3"/>
        <v>1600</v>
      </c>
      <c r="K16" s="65" t="s">
        <v>144</v>
      </c>
      <c r="L16" s="86" t="str">
        <f t="shared" si="4"/>
        <v>Rooflight - hybrid - PVC curb 16/20 EP + Skylux iDome + SW PMMA dome - 1400x1400</v>
      </c>
      <c r="M16" s="65" t="s">
        <v>147</v>
      </c>
      <c r="N16" s="64"/>
      <c r="O16" s="65" t="s">
        <v>111</v>
      </c>
      <c r="P16" s="65" t="s">
        <v>131</v>
      </c>
      <c r="Q16" s="65" t="s">
        <v>136</v>
      </c>
      <c r="R16" s="65">
        <v>1</v>
      </c>
      <c r="S16" s="65">
        <v>2</v>
      </c>
      <c r="T16" s="87">
        <v>1</v>
      </c>
      <c r="U16" s="90">
        <f t="shared" si="5"/>
        <v>69.660000000000011</v>
      </c>
      <c r="V16" s="87">
        <f t="shared" si="6"/>
        <v>0.49589999999999995</v>
      </c>
      <c r="W16" s="65">
        <v>40</v>
      </c>
      <c r="X16" s="89" t="s">
        <v>76</v>
      </c>
      <c r="Y16" s="88" t="s">
        <v>79</v>
      </c>
      <c r="AB16" s="65" t="s">
        <v>135</v>
      </c>
      <c r="AC16" s="90">
        <v>64</v>
      </c>
      <c r="AD16" s="87">
        <v>0.43</v>
      </c>
    </row>
    <row r="17" spans="1:30" s="82" customFormat="1" x14ac:dyDescent="0.25">
      <c r="A17" s="82" t="s">
        <v>146</v>
      </c>
      <c r="B17" s="65">
        <v>400</v>
      </c>
      <c r="C17" s="65">
        <v>700</v>
      </c>
      <c r="D17" s="65">
        <f t="shared" si="1"/>
        <v>398</v>
      </c>
      <c r="E17" s="86">
        <f t="shared" si="0"/>
        <v>400</v>
      </c>
      <c r="F17" s="86">
        <f t="shared" si="0"/>
        <v>700</v>
      </c>
      <c r="G17" s="86">
        <f t="shared" si="7"/>
        <v>0.27999999999999997</v>
      </c>
      <c r="H17" s="83">
        <v>200</v>
      </c>
      <c r="I17" s="86">
        <f t="shared" si="2"/>
        <v>600</v>
      </c>
      <c r="J17" s="86">
        <f t="shared" si="3"/>
        <v>900</v>
      </c>
      <c r="K17" s="65" t="s">
        <v>144</v>
      </c>
      <c r="L17" s="86" t="str">
        <f t="shared" si="4"/>
        <v>Rooflight - hybrid - PVC curb 16/20 EP + Skylux iDome + SW PMMA dome - 400x700</v>
      </c>
      <c r="M17" s="65" t="s">
        <v>147</v>
      </c>
      <c r="N17" s="64"/>
      <c r="O17" s="65" t="s">
        <v>111</v>
      </c>
      <c r="P17" s="65" t="s">
        <v>131</v>
      </c>
      <c r="Q17" s="65" t="s">
        <v>136</v>
      </c>
      <c r="R17" s="65">
        <v>1</v>
      </c>
      <c r="S17" s="65">
        <v>2</v>
      </c>
      <c r="T17" s="87">
        <v>1.03</v>
      </c>
      <c r="U17" s="90">
        <f t="shared" si="5"/>
        <v>69.660000000000011</v>
      </c>
      <c r="V17" s="87">
        <f t="shared" si="6"/>
        <v>0.49589999999999995</v>
      </c>
      <c r="W17" s="65">
        <v>40</v>
      </c>
      <c r="X17" s="89" t="s">
        <v>76</v>
      </c>
      <c r="Y17" s="88" t="s">
        <v>79</v>
      </c>
      <c r="AB17" s="65" t="s">
        <v>135</v>
      </c>
      <c r="AC17" s="90">
        <v>64</v>
      </c>
      <c r="AD17" s="87">
        <v>0.43</v>
      </c>
    </row>
    <row r="18" spans="1:30" s="82" customFormat="1" x14ac:dyDescent="0.25">
      <c r="A18" s="82" t="s">
        <v>146</v>
      </c>
      <c r="B18" s="65">
        <v>600</v>
      </c>
      <c r="C18" s="65">
        <v>900</v>
      </c>
      <c r="D18" s="65">
        <f t="shared" si="1"/>
        <v>398</v>
      </c>
      <c r="E18" s="84">
        <f t="shared" si="0"/>
        <v>600</v>
      </c>
      <c r="F18" s="84">
        <f t="shared" si="0"/>
        <v>900</v>
      </c>
      <c r="G18" s="85">
        <f t="shared" si="7"/>
        <v>0.54</v>
      </c>
      <c r="H18" s="83">
        <v>200</v>
      </c>
      <c r="I18" s="86">
        <f t="shared" si="2"/>
        <v>800</v>
      </c>
      <c r="J18" s="86">
        <f t="shared" si="3"/>
        <v>1100</v>
      </c>
      <c r="K18" s="65" t="s">
        <v>144</v>
      </c>
      <c r="L18" s="86" t="str">
        <f t="shared" si="4"/>
        <v>Rooflight - hybrid - PVC curb 16/20 EP + Skylux iDome + SW PMMA dome - 600x900</v>
      </c>
      <c r="M18" s="65" t="s">
        <v>147</v>
      </c>
      <c r="N18" s="64"/>
      <c r="O18" s="65" t="s">
        <v>111</v>
      </c>
      <c r="P18" s="65" t="s">
        <v>131</v>
      </c>
      <c r="Q18" s="65" t="s">
        <v>136</v>
      </c>
      <c r="R18" s="65">
        <v>1</v>
      </c>
      <c r="S18" s="65">
        <v>2</v>
      </c>
      <c r="T18" s="87">
        <v>1.02</v>
      </c>
      <c r="U18" s="90">
        <f t="shared" si="5"/>
        <v>69.660000000000011</v>
      </c>
      <c r="V18" s="87">
        <f t="shared" si="6"/>
        <v>0.49589999999999995</v>
      </c>
      <c r="W18" s="65">
        <v>40</v>
      </c>
      <c r="X18" s="89" t="s">
        <v>76</v>
      </c>
      <c r="Y18" s="88" t="s">
        <v>79</v>
      </c>
      <c r="AB18" s="65" t="s">
        <v>135</v>
      </c>
      <c r="AC18" s="90">
        <v>64</v>
      </c>
      <c r="AD18" s="87">
        <v>0.43</v>
      </c>
    </row>
    <row r="19" spans="1:30" s="82" customFormat="1" x14ac:dyDescent="0.25">
      <c r="A19" s="82" t="s">
        <v>146</v>
      </c>
      <c r="B19" s="65">
        <v>800</v>
      </c>
      <c r="C19" s="65">
        <v>1300</v>
      </c>
      <c r="D19" s="65">
        <f t="shared" si="1"/>
        <v>398</v>
      </c>
      <c r="E19" s="84">
        <f t="shared" si="0"/>
        <v>800</v>
      </c>
      <c r="F19" s="84">
        <f t="shared" si="0"/>
        <v>1300</v>
      </c>
      <c r="G19" s="85">
        <f t="shared" si="7"/>
        <v>1.04</v>
      </c>
      <c r="H19" s="83">
        <v>200</v>
      </c>
      <c r="I19" s="86">
        <f t="shared" si="2"/>
        <v>1000</v>
      </c>
      <c r="J19" s="86">
        <f t="shared" si="3"/>
        <v>1500</v>
      </c>
      <c r="K19" s="65" t="s">
        <v>144</v>
      </c>
      <c r="L19" s="86" t="str">
        <f t="shared" si="4"/>
        <v>Rooflight - hybrid - PVC curb 16/20 EP + Skylux iDome + SW PMMA dome - 800x1300</v>
      </c>
      <c r="M19" s="65" t="s">
        <v>147</v>
      </c>
      <c r="N19" s="64"/>
      <c r="O19" s="65" t="s">
        <v>111</v>
      </c>
      <c r="P19" s="65" t="s">
        <v>131</v>
      </c>
      <c r="Q19" s="65" t="s">
        <v>136</v>
      </c>
      <c r="R19" s="65">
        <v>1</v>
      </c>
      <c r="S19" s="65">
        <v>2</v>
      </c>
      <c r="T19" s="87">
        <v>1.01</v>
      </c>
      <c r="U19" s="90">
        <f t="shared" si="5"/>
        <v>69.660000000000011</v>
      </c>
      <c r="V19" s="87">
        <f t="shared" si="6"/>
        <v>0.49589999999999995</v>
      </c>
      <c r="W19" s="65">
        <v>40</v>
      </c>
      <c r="X19" s="89" t="s">
        <v>76</v>
      </c>
      <c r="Y19" s="88" t="s">
        <v>79</v>
      </c>
      <c r="AB19" s="65" t="s">
        <v>135</v>
      </c>
      <c r="AC19" s="90">
        <v>64</v>
      </c>
      <c r="AD19" s="87">
        <v>0.43</v>
      </c>
    </row>
    <row r="20" spans="1:30" s="82" customFormat="1" x14ac:dyDescent="0.25">
      <c r="A20" s="82" t="s">
        <v>146</v>
      </c>
      <c r="B20" s="65">
        <v>800</v>
      </c>
      <c r="C20" s="65">
        <v>1800</v>
      </c>
      <c r="D20" s="65">
        <f t="shared" si="1"/>
        <v>398</v>
      </c>
      <c r="E20" s="84">
        <f t="shared" si="0"/>
        <v>800</v>
      </c>
      <c r="F20" s="84">
        <f t="shared" si="0"/>
        <v>1800</v>
      </c>
      <c r="G20" s="85">
        <f t="shared" si="7"/>
        <v>1.4400000000000002</v>
      </c>
      <c r="H20" s="83">
        <v>200</v>
      </c>
      <c r="I20" s="86">
        <f t="shared" si="2"/>
        <v>1000</v>
      </c>
      <c r="J20" s="86">
        <f t="shared" si="3"/>
        <v>2000</v>
      </c>
      <c r="K20" s="65" t="s">
        <v>144</v>
      </c>
      <c r="L20" s="86" t="str">
        <f t="shared" si="4"/>
        <v>Rooflight - hybrid - PVC curb 16/20 EP + Skylux iDome + SW PMMA dome - 800x1800</v>
      </c>
      <c r="M20" s="65" t="s">
        <v>147</v>
      </c>
      <c r="N20" s="64"/>
      <c r="O20" s="65" t="s">
        <v>111</v>
      </c>
      <c r="P20" s="65" t="s">
        <v>131</v>
      </c>
      <c r="Q20" s="65" t="s">
        <v>136</v>
      </c>
      <c r="R20" s="65">
        <v>1</v>
      </c>
      <c r="S20" s="65">
        <v>2</v>
      </c>
      <c r="T20" s="87">
        <v>1</v>
      </c>
      <c r="U20" s="90">
        <f t="shared" si="5"/>
        <v>69.660000000000011</v>
      </c>
      <c r="V20" s="87">
        <f t="shared" si="6"/>
        <v>0.49589999999999995</v>
      </c>
      <c r="W20" s="65">
        <v>40</v>
      </c>
      <c r="X20" s="89" t="s">
        <v>76</v>
      </c>
      <c r="Y20" s="88" t="s">
        <v>79</v>
      </c>
      <c r="AB20" s="65" t="s">
        <v>135</v>
      </c>
      <c r="AC20" s="90">
        <v>64</v>
      </c>
      <c r="AD20" s="87">
        <v>0.43</v>
      </c>
    </row>
    <row r="21" spans="1:30" x14ac:dyDescent="0.25">
      <c r="A21" t="s">
        <v>146</v>
      </c>
      <c r="B21" s="1">
        <v>1000</v>
      </c>
      <c r="C21" s="1">
        <v>1500</v>
      </c>
      <c r="D21" s="1">
        <f t="shared" si="1"/>
        <v>398</v>
      </c>
      <c r="E21" s="15">
        <f>B21</f>
        <v>1000</v>
      </c>
      <c r="F21" s="15">
        <f>C21</f>
        <v>1500</v>
      </c>
      <c r="G21" s="19">
        <f>(E21/1000)*(F21/1000)</f>
        <v>1.5</v>
      </c>
      <c r="H21" s="6">
        <v>200</v>
      </c>
      <c r="I21" s="14">
        <f t="shared" si="2"/>
        <v>1200</v>
      </c>
      <c r="J21" s="14">
        <f t="shared" si="3"/>
        <v>1700</v>
      </c>
      <c r="K21" s="1" t="s">
        <v>144</v>
      </c>
      <c r="L21" s="14" t="str">
        <f t="shared" si="4"/>
        <v>Rooflight - hybrid - PVC curb 16/20 EP + Skylux iDome + SW PMMA dome - 1000x1500</v>
      </c>
      <c r="M21" s="1" t="s">
        <v>147</v>
      </c>
      <c r="O21" s="1" t="s">
        <v>111</v>
      </c>
      <c r="P21" s="1" t="s">
        <v>131</v>
      </c>
      <c r="Q21" s="1" t="s">
        <v>136</v>
      </c>
      <c r="R21" s="1">
        <v>1</v>
      </c>
      <c r="S21" s="1">
        <v>2</v>
      </c>
      <c r="T21" s="37">
        <v>1</v>
      </c>
      <c r="U21" s="78">
        <f t="shared" si="5"/>
        <v>69.660000000000011</v>
      </c>
      <c r="V21" s="37">
        <f t="shared" si="6"/>
        <v>0.49589999999999995</v>
      </c>
      <c r="W21" s="1">
        <v>40</v>
      </c>
      <c r="X21" s="42" t="s">
        <v>76</v>
      </c>
      <c r="Y21" s="23" t="s">
        <v>79</v>
      </c>
      <c r="AB21" s="1" t="s">
        <v>135</v>
      </c>
      <c r="AC21" s="78">
        <v>64</v>
      </c>
      <c r="AD21" s="37">
        <v>0.43</v>
      </c>
    </row>
    <row r="22" spans="1:30" x14ac:dyDescent="0.25">
      <c r="B22" s="6"/>
      <c r="C22" s="6"/>
      <c r="E22" s="15"/>
      <c r="F22" s="15"/>
      <c r="G22" s="19"/>
      <c r="H22" s="19"/>
      <c r="I22" s="19"/>
      <c r="J22" s="19"/>
      <c r="Q22" s="2"/>
      <c r="R22" s="2"/>
      <c r="S22" s="2"/>
      <c r="T22" s="75" t="s">
        <v>129</v>
      </c>
      <c r="X22" s="42"/>
      <c r="Y22" s="23"/>
    </row>
    <row r="23" spans="1:30" x14ac:dyDescent="0.25">
      <c r="T23" s="2"/>
      <c r="U23" s="24" t="s">
        <v>93</v>
      </c>
      <c r="V23" s="2"/>
      <c r="W23" s="2"/>
    </row>
    <row r="24" spans="1:30" s="1" customFormat="1" x14ac:dyDescent="0.25">
      <c r="A24"/>
      <c r="E24" s="14"/>
      <c r="F24" s="14"/>
      <c r="G24" s="14"/>
      <c r="H24" s="14"/>
      <c r="I24" s="14"/>
      <c r="J24" s="14"/>
      <c r="L24" s="14"/>
      <c r="N24" s="10"/>
      <c r="T24" s="2"/>
      <c r="U24" s="2"/>
      <c r="V24" s="2"/>
      <c r="W24" s="24" t="s">
        <v>149</v>
      </c>
      <c r="X24" s="16"/>
      <c r="Z24"/>
    </row>
  </sheetData>
  <hyperlinks>
    <hyperlink ref="Y8" r:id="rId1" display="http://skylux.be"/>
    <hyperlink ref="Y9" r:id="rId2" display="http://skylux.be"/>
    <hyperlink ref="Y10" r:id="rId3" display="http://skylux.be"/>
    <hyperlink ref="Y11" r:id="rId4" display="http://skylux.be"/>
    <hyperlink ref="Y12" r:id="rId5" display="http://skylux.be"/>
    <hyperlink ref="Y13" r:id="rId6" display="http://skylux.be"/>
    <hyperlink ref="Y14" r:id="rId7" display="http://skylux.be"/>
    <hyperlink ref="Y15" r:id="rId8" display="http://skylux.be"/>
    <hyperlink ref="Y16" r:id="rId9" display="http://skylux.be"/>
    <hyperlink ref="Y17" r:id="rId10" display="http://skylux.be"/>
    <hyperlink ref="Y18" r:id="rId11" display="http://skylux.be"/>
    <hyperlink ref="Y19" r:id="rId12" display="http://skylux.be"/>
    <hyperlink ref="Y20" r:id="rId13" display="http://skylux.be"/>
    <hyperlink ref="Y21" r:id="rId14" display="http://skylux.be"/>
  </hyperlinks>
  <pageMargins left="0.70866141732283472" right="0.70866141732283472" top="0.74803149606299213" bottom="0.74803149606299213" header="0.31496062992125984" footer="0.31496062992125984"/>
  <pageSetup paperSize="8" scale="38" orientation="landscape"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G327"/>
  <sheetViews>
    <sheetView tabSelected="1" workbookViewId="0">
      <selection activeCell="K6" sqref="K6"/>
    </sheetView>
  </sheetViews>
  <sheetFormatPr defaultRowHeight="15" x14ac:dyDescent="0.25"/>
  <cols>
    <col min="1" max="1" width="27.5703125" bestFit="1" customWidth="1"/>
    <col min="2" max="2" width="4.85546875" bestFit="1" customWidth="1"/>
    <col min="3" max="3" width="6.28515625" bestFit="1" customWidth="1"/>
    <col min="4" max="4" width="4" bestFit="1" customWidth="1"/>
    <col min="5" max="6" width="4.85546875" bestFit="1" customWidth="1"/>
    <col min="7" max="7" width="4.85546875" customWidth="1"/>
    <col min="8" max="8" width="4.5703125" style="14" bestFit="1" customWidth="1"/>
    <col min="9" max="10" width="4.85546875" customWidth="1"/>
    <col min="11" max="11" width="28.28515625" customWidth="1"/>
    <col min="12" max="12" width="88.28515625" customWidth="1"/>
    <col min="13" max="13" width="51.28515625" customWidth="1"/>
    <col min="14" max="14" width="5.85546875" style="20" customWidth="1"/>
    <col min="15" max="15" width="22.28515625" style="20" customWidth="1"/>
    <col min="16" max="16" width="41.5703125" customWidth="1"/>
    <col min="17" max="17" width="3.28515625" style="21" bestFit="1" customWidth="1"/>
    <col min="18" max="18" width="8.7109375" customWidth="1"/>
    <col min="19" max="21" width="3.42578125" bestFit="1" customWidth="1"/>
    <col min="22" max="22" width="9.42578125" bestFit="1" customWidth="1"/>
    <col min="26" max="26" width="7.5703125" customWidth="1"/>
    <col min="27" max="27" width="108.85546875" bestFit="1" customWidth="1"/>
    <col min="28" max="28" width="73.85546875" bestFit="1" customWidth="1"/>
  </cols>
  <sheetData>
    <row r="1" spans="1:28" x14ac:dyDescent="0.25">
      <c r="A1" s="12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"/>
      <c r="R1" s="1"/>
      <c r="S1" s="1"/>
      <c r="T1" s="1"/>
      <c r="U1" s="1"/>
      <c r="V1" s="1"/>
    </row>
    <row r="2" spans="1:28" x14ac:dyDescent="0.25">
      <c r="A2" s="11" t="s">
        <v>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80" t="s">
        <v>150</v>
      </c>
      <c r="Q2" s="6"/>
      <c r="R2" s="1"/>
      <c r="S2" s="1"/>
      <c r="T2" s="1"/>
      <c r="U2" s="1"/>
      <c r="V2" s="1"/>
    </row>
    <row r="3" spans="1:28" x14ac:dyDescent="0.25">
      <c r="A3" s="13" t="s">
        <v>73</v>
      </c>
      <c r="B3" s="1"/>
      <c r="C3" s="1"/>
      <c r="D3" s="1"/>
      <c r="E3" s="1"/>
      <c r="F3" s="1"/>
      <c r="G3" s="1"/>
      <c r="H3" s="1"/>
      <c r="I3" s="1"/>
      <c r="J3" s="1"/>
      <c r="K3" s="1"/>
      <c r="L3" s="6"/>
      <c r="M3" s="1"/>
      <c r="N3" s="1"/>
      <c r="O3" s="1"/>
      <c r="P3" s="1"/>
      <c r="Q3" s="45" t="s">
        <v>86</v>
      </c>
      <c r="R3" s="24"/>
      <c r="S3" s="24"/>
      <c r="T3" s="24"/>
      <c r="U3" s="1"/>
      <c r="V3" s="1"/>
    </row>
    <row r="4" spans="1:28" x14ac:dyDescent="0.25">
      <c r="A4" s="10" t="s">
        <v>77</v>
      </c>
      <c r="B4" s="1"/>
      <c r="C4" s="1"/>
      <c r="D4" s="24" t="s">
        <v>169</v>
      </c>
      <c r="E4" s="2"/>
      <c r="F4" s="2"/>
      <c r="G4" s="2"/>
      <c r="H4" s="2"/>
      <c r="I4" s="2"/>
      <c r="J4" s="2"/>
      <c r="K4" s="1"/>
      <c r="L4" s="6"/>
      <c r="M4" s="1"/>
      <c r="N4" s="1"/>
      <c r="O4" s="1"/>
      <c r="P4" s="1"/>
      <c r="Q4" s="6"/>
      <c r="R4" s="1"/>
      <c r="S4" s="1"/>
      <c r="T4" s="1"/>
      <c r="U4" s="1"/>
      <c r="V4" s="1"/>
    </row>
    <row r="5" spans="1:28" x14ac:dyDescent="0.25">
      <c r="A5" s="14" t="s">
        <v>75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  <c r="R5" s="1"/>
      <c r="S5" s="1"/>
      <c r="T5" s="1"/>
      <c r="U5" s="1"/>
      <c r="V5" s="1"/>
    </row>
    <row r="6" spans="1:28" ht="103.5" x14ac:dyDescent="0.25">
      <c r="A6" s="16" t="s">
        <v>98</v>
      </c>
      <c r="B6" s="1"/>
      <c r="C6" s="1"/>
      <c r="D6" s="1"/>
      <c r="E6" s="1"/>
      <c r="F6" s="1"/>
      <c r="G6" s="1"/>
      <c r="H6" s="6"/>
      <c r="I6" s="1"/>
      <c r="J6" s="1"/>
      <c r="K6" s="1"/>
      <c r="L6" s="1"/>
      <c r="M6" s="1"/>
      <c r="N6" s="1"/>
      <c r="O6" s="1"/>
      <c r="P6" s="1"/>
      <c r="Q6" s="6"/>
      <c r="R6" s="93" t="s">
        <v>163</v>
      </c>
      <c r="S6" s="1"/>
      <c r="T6" s="1"/>
      <c r="U6" s="1"/>
      <c r="V6" s="1"/>
      <c r="Y6" s="2"/>
      <c r="Z6" s="94" t="s">
        <v>164</v>
      </c>
    </row>
    <row r="7" spans="1:28" s="29" customFormat="1" ht="165" customHeight="1" x14ac:dyDescent="0.25">
      <c r="A7" s="25" t="s">
        <v>7</v>
      </c>
      <c r="B7" s="26" t="s">
        <v>8</v>
      </c>
      <c r="C7" s="26" t="s">
        <v>9</v>
      </c>
      <c r="D7" s="26" t="s">
        <v>71</v>
      </c>
      <c r="E7" s="27" t="s">
        <v>99</v>
      </c>
      <c r="F7" s="27" t="s">
        <v>100</v>
      </c>
      <c r="G7" s="28" t="s">
        <v>72</v>
      </c>
      <c r="H7" s="27" t="s">
        <v>101</v>
      </c>
      <c r="I7" s="27" t="s">
        <v>109</v>
      </c>
      <c r="J7" s="27" t="s">
        <v>110</v>
      </c>
      <c r="K7" s="26" t="s">
        <v>11</v>
      </c>
      <c r="L7" s="26" t="s">
        <v>12</v>
      </c>
      <c r="M7" s="26" t="s">
        <v>13</v>
      </c>
      <c r="N7" s="26" t="s">
        <v>15</v>
      </c>
      <c r="O7" s="27" t="s">
        <v>96</v>
      </c>
      <c r="P7" s="27" t="s">
        <v>112</v>
      </c>
      <c r="Q7" s="95" t="s">
        <v>113</v>
      </c>
      <c r="R7" s="27" t="s">
        <v>123</v>
      </c>
      <c r="S7" s="27" t="s">
        <v>103</v>
      </c>
      <c r="T7" s="27" t="s">
        <v>104</v>
      </c>
      <c r="U7" s="27" t="s">
        <v>105</v>
      </c>
      <c r="V7" s="26" t="s">
        <v>43</v>
      </c>
      <c r="Y7" s="27" t="s">
        <v>106</v>
      </c>
      <c r="Z7" s="27" t="s">
        <v>123</v>
      </c>
      <c r="AA7" s="26" t="s">
        <v>12</v>
      </c>
      <c r="AB7" s="26" t="s">
        <v>13</v>
      </c>
    </row>
    <row r="8" spans="1:28" x14ac:dyDescent="0.25">
      <c r="A8" t="s">
        <v>159</v>
      </c>
      <c r="B8" s="50">
        <v>400</v>
      </c>
      <c r="C8" s="53">
        <v>400</v>
      </c>
      <c r="D8" s="1">
        <v>348</v>
      </c>
      <c r="E8" s="15">
        <f t="shared" ref="E8:F23" si="0">B8</f>
        <v>400</v>
      </c>
      <c r="F8" s="15">
        <f t="shared" si="0"/>
        <v>400</v>
      </c>
      <c r="G8" s="6">
        <v>160</v>
      </c>
      <c r="H8" s="19">
        <f t="shared" ref="H8:H110" si="1">(E8/1000)*(F8/1000)</f>
        <v>0.16000000000000003</v>
      </c>
      <c r="I8" s="14">
        <f t="shared" ref="I8:I68" si="2">E8+G8</f>
        <v>560</v>
      </c>
      <c r="J8" s="14">
        <f t="shared" ref="J8:J68" si="3">F8+G8</f>
        <v>560</v>
      </c>
      <c r="K8" s="1" t="s">
        <v>134</v>
      </c>
      <c r="L8" s="14" t="str">
        <f>$K8&amp;" - "&amp;$M8&amp;" - "&amp;$E8&amp;"x"&amp;$C8</f>
        <v>Rooflight - Spherical Dome -  PVC curb 16/20 EP + Skylux SW PMMA Acrylate Opaque  - 400x400</v>
      </c>
      <c r="M8" s="1" t="s">
        <v>160</v>
      </c>
      <c r="N8" s="10" t="s">
        <v>69</v>
      </c>
      <c r="O8" s="1" t="s">
        <v>111</v>
      </c>
      <c r="P8" s="1" t="s">
        <v>135</v>
      </c>
      <c r="Q8" s="6">
        <v>1</v>
      </c>
      <c r="R8">
        <v>3.14</v>
      </c>
      <c r="S8" s="1">
        <v>83</v>
      </c>
      <c r="T8" s="1">
        <v>76</v>
      </c>
      <c r="U8" s="1">
        <v>12</v>
      </c>
      <c r="V8" s="23" t="s">
        <v>79</v>
      </c>
      <c r="Y8" s="92" t="s">
        <v>76</v>
      </c>
      <c r="Z8">
        <v>2.5299999999999998</v>
      </c>
      <c r="AA8" s="14" t="str">
        <f>$K8&amp;" - "&amp;$AB8&amp;" - "&amp;$E8&amp;"x"&amp;$C8</f>
        <v>Rooflight - Spherical Dome -  PVC curb 16/20 EP + PVC frame  + Skylux SW PMMA Acrylate Opaque (openable)  - 400x400</v>
      </c>
      <c r="AB8" s="1" t="s">
        <v>165</v>
      </c>
    </row>
    <row r="9" spans="1:28" x14ac:dyDescent="0.25">
      <c r="A9" t="s">
        <v>159</v>
      </c>
      <c r="B9" s="50">
        <v>450</v>
      </c>
      <c r="C9" s="53">
        <v>450</v>
      </c>
      <c r="D9" s="1">
        <v>348</v>
      </c>
      <c r="E9" s="15">
        <f t="shared" si="0"/>
        <v>450</v>
      </c>
      <c r="F9" s="15">
        <f t="shared" si="0"/>
        <v>450</v>
      </c>
      <c r="G9" s="6">
        <v>160</v>
      </c>
      <c r="H9" s="19">
        <f t="shared" si="1"/>
        <v>0.20250000000000001</v>
      </c>
      <c r="I9" s="14">
        <f t="shared" si="2"/>
        <v>610</v>
      </c>
      <c r="J9" s="14">
        <f t="shared" si="3"/>
        <v>610</v>
      </c>
      <c r="K9" s="1" t="s">
        <v>134</v>
      </c>
      <c r="L9" s="14" t="str">
        <f t="shared" ref="L9:L72" si="4">K9&amp;" - "&amp;M9&amp;" - "&amp;E9&amp;"x"&amp;C9</f>
        <v>Rooflight - Spherical Dome -  PVC curb 16/20 EP + Skylux SW PMMA Acrylate Opaque  - 450x450</v>
      </c>
      <c r="M9" s="1" t="s">
        <v>160</v>
      </c>
      <c r="N9" s="10" t="s">
        <v>69</v>
      </c>
      <c r="O9" s="1" t="s">
        <v>111</v>
      </c>
      <c r="P9" s="1" t="s">
        <v>135</v>
      </c>
      <c r="Q9" s="6">
        <v>1</v>
      </c>
      <c r="R9">
        <v>3.29</v>
      </c>
      <c r="S9" s="1">
        <v>83</v>
      </c>
      <c r="T9" s="1">
        <v>76</v>
      </c>
      <c r="U9" s="1">
        <v>12</v>
      </c>
      <c r="V9" s="23" t="s">
        <v>79</v>
      </c>
      <c r="Y9" s="92" t="s">
        <v>76</v>
      </c>
      <c r="Z9">
        <v>2.66</v>
      </c>
      <c r="AA9" s="14" t="str">
        <f>$K9&amp;" - "&amp;$AB9&amp;" - "&amp;$E9&amp;"x"&amp;$C9</f>
        <v>Rooflight - Spherical Dome -  PVC curb 16/20 EP + PVC frame  + Skylux SW PMMA Acrylate Opaque (openable)  - 450x450</v>
      </c>
      <c r="AB9" s="1" t="s">
        <v>165</v>
      </c>
    </row>
    <row r="10" spans="1:28" x14ac:dyDescent="0.25">
      <c r="A10" t="s">
        <v>159</v>
      </c>
      <c r="B10" s="50">
        <v>500</v>
      </c>
      <c r="C10" s="53">
        <v>500</v>
      </c>
      <c r="D10" s="1">
        <v>348</v>
      </c>
      <c r="E10" s="15">
        <f t="shared" si="0"/>
        <v>500</v>
      </c>
      <c r="F10" s="15">
        <f t="shared" si="0"/>
        <v>500</v>
      </c>
      <c r="G10" s="6">
        <v>160</v>
      </c>
      <c r="H10" s="19">
        <f t="shared" si="1"/>
        <v>0.25</v>
      </c>
      <c r="I10" s="14">
        <f t="shared" si="2"/>
        <v>660</v>
      </c>
      <c r="J10" s="14">
        <f t="shared" si="3"/>
        <v>660</v>
      </c>
      <c r="K10" s="1" t="s">
        <v>134</v>
      </c>
      <c r="L10" s="14" t="str">
        <f t="shared" si="4"/>
        <v>Rooflight - Spherical Dome -  PVC curb 16/20 EP + Skylux SW PMMA Acrylate Opaque  - 500x500</v>
      </c>
      <c r="M10" s="1" t="s">
        <v>160</v>
      </c>
      <c r="N10" s="10"/>
      <c r="O10" s="1" t="s">
        <v>111</v>
      </c>
      <c r="P10" s="1" t="s">
        <v>135</v>
      </c>
      <c r="Q10" s="6">
        <v>1</v>
      </c>
      <c r="R10">
        <v>3.39</v>
      </c>
      <c r="S10" s="1">
        <v>83</v>
      </c>
      <c r="T10" s="1">
        <v>76</v>
      </c>
      <c r="U10" s="1">
        <v>12</v>
      </c>
      <c r="V10" s="23" t="s">
        <v>79</v>
      </c>
      <c r="Y10" s="92" t="s">
        <v>76</v>
      </c>
      <c r="Z10">
        <v>2.75</v>
      </c>
      <c r="AA10" s="14" t="str">
        <f t="shared" ref="AA10:AA73" si="5">$K10&amp;" - "&amp;$AB10&amp;" - "&amp;$E10&amp;"x"&amp;$C10</f>
        <v>Rooflight - Spherical Dome -  PVC curb 16/20 EP + PVC frame  + Skylux SW PMMA Acrylate Opaque (openable)  - 500x500</v>
      </c>
      <c r="AB10" s="1" t="s">
        <v>165</v>
      </c>
    </row>
    <row r="11" spans="1:28" x14ac:dyDescent="0.25">
      <c r="A11" t="s">
        <v>159</v>
      </c>
      <c r="B11" s="50">
        <v>550</v>
      </c>
      <c r="C11" s="53">
        <v>550</v>
      </c>
      <c r="D11" s="1">
        <v>348</v>
      </c>
      <c r="E11" s="15">
        <f t="shared" si="0"/>
        <v>550</v>
      </c>
      <c r="F11" s="15">
        <f t="shared" si="0"/>
        <v>550</v>
      </c>
      <c r="G11" s="6">
        <v>160</v>
      </c>
      <c r="H11" s="19">
        <f t="shared" si="1"/>
        <v>0.30250000000000005</v>
      </c>
      <c r="I11" s="14">
        <f t="shared" si="2"/>
        <v>710</v>
      </c>
      <c r="J11" s="14">
        <f t="shared" si="3"/>
        <v>710</v>
      </c>
      <c r="K11" s="1" t="s">
        <v>134</v>
      </c>
      <c r="L11" s="14" t="str">
        <f t="shared" si="4"/>
        <v>Rooflight - Spherical Dome -  PVC curb 16/20 EP + Skylux SW PMMA Acrylate Opaque  - 550x550</v>
      </c>
      <c r="M11" s="1" t="s">
        <v>160</v>
      </c>
      <c r="N11" s="10"/>
      <c r="O11" s="1" t="s">
        <v>111</v>
      </c>
      <c r="P11" s="1" t="s">
        <v>135</v>
      </c>
      <c r="Q11" s="6">
        <v>1</v>
      </c>
      <c r="R11">
        <v>3.51</v>
      </c>
      <c r="S11" s="1">
        <v>83</v>
      </c>
      <c r="T11" s="1">
        <v>76</v>
      </c>
      <c r="U11" s="1">
        <v>12</v>
      </c>
      <c r="V11" s="23" t="s">
        <v>79</v>
      </c>
      <c r="Y11" s="92" t="s">
        <v>76</v>
      </c>
      <c r="Z11">
        <v>2.86</v>
      </c>
      <c r="AA11" s="14" t="str">
        <f t="shared" si="5"/>
        <v>Rooflight - Spherical Dome -  PVC curb 16/20 EP + PVC frame  + Skylux SW PMMA Acrylate Opaque (openable)  - 550x550</v>
      </c>
      <c r="AB11" s="1" t="s">
        <v>165</v>
      </c>
    </row>
    <row r="12" spans="1:28" x14ac:dyDescent="0.25">
      <c r="A12" t="s">
        <v>159</v>
      </c>
      <c r="B12" s="51">
        <v>600</v>
      </c>
      <c r="C12" s="54">
        <v>600</v>
      </c>
      <c r="D12" s="1">
        <v>348</v>
      </c>
      <c r="E12" s="15">
        <f t="shared" si="0"/>
        <v>600</v>
      </c>
      <c r="F12" s="15">
        <f t="shared" si="0"/>
        <v>600</v>
      </c>
      <c r="G12" s="6">
        <v>160</v>
      </c>
      <c r="H12" s="19">
        <f t="shared" si="1"/>
        <v>0.36</v>
      </c>
      <c r="I12" s="14">
        <f t="shared" si="2"/>
        <v>760</v>
      </c>
      <c r="J12" s="14">
        <f t="shared" si="3"/>
        <v>760</v>
      </c>
      <c r="K12" s="1" t="s">
        <v>134</v>
      </c>
      <c r="L12" s="14" t="str">
        <f t="shared" si="4"/>
        <v>Rooflight - Spherical Dome -  PVC curb 16/20 EP + Skylux SW PMMA Acrylate Opaque  - 600x600</v>
      </c>
      <c r="M12" s="1" t="s">
        <v>160</v>
      </c>
      <c r="N12" s="10"/>
      <c r="O12" s="1" t="s">
        <v>111</v>
      </c>
      <c r="P12" s="1" t="s">
        <v>135</v>
      </c>
      <c r="Q12" s="6">
        <v>1</v>
      </c>
      <c r="R12">
        <v>3.58</v>
      </c>
      <c r="S12" s="1">
        <v>83</v>
      </c>
      <c r="T12" s="1">
        <v>76</v>
      </c>
      <c r="U12" s="1">
        <v>12</v>
      </c>
      <c r="V12" s="23" t="s">
        <v>79</v>
      </c>
      <c r="Y12" s="92" t="s">
        <v>76</v>
      </c>
      <c r="Z12">
        <v>2.93</v>
      </c>
      <c r="AA12" s="14" t="str">
        <f t="shared" si="5"/>
        <v>Rooflight - Spherical Dome -  PVC curb 16/20 EP + PVC frame  + Skylux SW PMMA Acrylate Opaque (openable)  - 600x600</v>
      </c>
      <c r="AB12" s="1" t="s">
        <v>165</v>
      </c>
    </row>
    <row r="13" spans="1:28" x14ac:dyDescent="0.25">
      <c r="A13" t="s">
        <v>159</v>
      </c>
      <c r="B13" s="50">
        <v>700</v>
      </c>
      <c r="C13" s="53">
        <v>700</v>
      </c>
      <c r="D13" s="1">
        <v>348</v>
      </c>
      <c r="E13" s="15">
        <f t="shared" si="0"/>
        <v>700</v>
      </c>
      <c r="F13" s="15">
        <f t="shared" si="0"/>
        <v>700</v>
      </c>
      <c r="G13" s="6">
        <v>160</v>
      </c>
      <c r="H13" s="19">
        <f t="shared" si="1"/>
        <v>0.48999999999999994</v>
      </c>
      <c r="I13" s="14">
        <f t="shared" si="2"/>
        <v>860</v>
      </c>
      <c r="J13" s="14">
        <f t="shared" si="3"/>
        <v>860</v>
      </c>
      <c r="K13" s="1" t="s">
        <v>134</v>
      </c>
      <c r="L13" s="14" t="str">
        <f t="shared" si="4"/>
        <v>Rooflight - Spherical Dome -  PVC curb 16/20 EP + Skylux SW PMMA Acrylate Opaque  - 700x700</v>
      </c>
      <c r="M13" s="1" t="s">
        <v>160</v>
      </c>
      <c r="N13" s="10"/>
      <c r="O13" s="1" t="s">
        <v>111</v>
      </c>
      <c r="P13" s="1" t="s">
        <v>135</v>
      </c>
      <c r="Q13" s="6">
        <v>1</v>
      </c>
      <c r="R13">
        <v>3.74</v>
      </c>
      <c r="S13" s="1">
        <v>83</v>
      </c>
      <c r="T13" s="1">
        <v>76</v>
      </c>
      <c r="U13" s="1">
        <v>12</v>
      </c>
      <c r="V13" s="23" t="s">
        <v>79</v>
      </c>
      <c r="Y13" s="92" t="s">
        <v>76</v>
      </c>
      <c r="Z13">
        <v>3.09</v>
      </c>
      <c r="AA13" s="14" t="str">
        <f t="shared" si="5"/>
        <v>Rooflight - Spherical Dome -  PVC curb 16/20 EP + PVC frame  + Skylux SW PMMA Acrylate Opaque (openable)  - 700x700</v>
      </c>
      <c r="AB13" s="1" t="s">
        <v>165</v>
      </c>
    </row>
    <row r="14" spans="1:28" x14ac:dyDescent="0.25">
      <c r="A14" t="s">
        <v>159</v>
      </c>
      <c r="B14" s="50">
        <v>750</v>
      </c>
      <c r="C14" s="53">
        <v>750</v>
      </c>
      <c r="D14" s="1">
        <v>348</v>
      </c>
      <c r="E14" s="15">
        <f t="shared" si="0"/>
        <v>750</v>
      </c>
      <c r="F14" s="15">
        <f t="shared" si="0"/>
        <v>750</v>
      </c>
      <c r="G14" s="6">
        <v>160</v>
      </c>
      <c r="H14" s="19">
        <f t="shared" si="1"/>
        <v>0.5625</v>
      </c>
      <c r="I14" s="14">
        <f t="shared" si="2"/>
        <v>910</v>
      </c>
      <c r="J14" s="14">
        <f t="shared" si="3"/>
        <v>910</v>
      </c>
      <c r="K14" s="1" t="s">
        <v>134</v>
      </c>
      <c r="L14" s="14" t="str">
        <f t="shared" si="4"/>
        <v>Rooflight - Spherical Dome -  PVC curb 16/20 EP + Skylux SW PMMA Acrylate Opaque  - 750x750</v>
      </c>
      <c r="M14" s="1" t="s">
        <v>160</v>
      </c>
      <c r="N14" s="10"/>
      <c r="O14" s="1" t="s">
        <v>111</v>
      </c>
      <c r="P14" s="1" t="s">
        <v>135</v>
      </c>
      <c r="Q14" s="6">
        <v>1</v>
      </c>
      <c r="R14">
        <v>3.8</v>
      </c>
      <c r="S14" s="1">
        <v>83</v>
      </c>
      <c r="T14" s="1">
        <v>76</v>
      </c>
      <c r="U14" s="1">
        <v>12</v>
      </c>
      <c r="V14" s="23" t="s">
        <v>79</v>
      </c>
      <c r="Y14" s="92" t="s">
        <v>76</v>
      </c>
      <c r="Z14">
        <v>3.15</v>
      </c>
      <c r="AA14" s="14" t="str">
        <f t="shared" si="5"/>
        <v>Rooflight - Spherical Dome -  PVC curb 16/20 EP + PVC frame  + Skylux SW PMMA Acrylate Opaque (openable)  - 750x750</v>
      </c>
      <c r="AB14" s="1" t="s">
        <v>165</v>
      </c>
    </row>
    <row r="15" spans="1:28" x14ac:dyDescent="0.25">
      <c r="A15" t="s">
        <v>159</v>
      </c>
      <c r="B15" s="50">
        <v>800</v>
      </c>
      <c r="C15" s="53">
        <v>800</v>
      </c>
      <c r="D15" s="1">
        <v>348</v>
      </c>
      <c r="E15" s="15">
        <f t="shared" si="0"/>
        <v>800</v>
      </c>
      <c r="F15" s="15">
        <f t="shared" si="0"/>
        <v>800</v>
      </c>
      <c r="G15" s="6">
        <v>160</v>
      </c>
      <c r="H15" s="19">
        <f t="shared" si="1"/>
        <v>0.64000000000000012</v>
      </c>
      <c r="I15" s="14">
        <f t="shared" si="2"/>
        <v>960</v>
      </c>
      <c r="J15" s="14">
        <f t="shared" si="3"/>
        <v>960</v>
      </c>
      <c r="K15" s="1" t="s">
        <v>134</v>
      </c>
      <c r="L15" s="14" t="str">
        <f t="shared" si="4"/>
        <v>Rooflight - Spherical Dome -  PVC curb 16/20 EP + Skylux SW PMMA Acrylate Opaque  - 800x800</v>
      </c>
      <c r="M15" s="1" t="s">
        <v>160</v>
      </c>
      <c r="N15" s="10"/>
      <c r="O15" s="1" t="s">
        <v>111</v>
      </c>
      <c r="P15" s="1" t="s">
        <v>135</v>
      </c>
      <c r="Q15" s="6">
        <v>1</v>
      </c>
      <c r="R15">
        <v>3.85</v>
      </c>
      <c r="S15" s="1">
        <v>83</v>
      </c>
      <c r="T15" s="1">
        <v>76</v>
      </c>
      <c r="U15" s="1">
        <v>12</v>
      </c>
      <c r="V15" s="23" t="s">
        <v>79</v>
      </c>
      <c r="Y15" s="92" t="s">
        <v>76</v>
      </c>
      <c r="Z15">
        <v>3.21</v>
      </c>
      <c r="AA15" s="14" t="str">
        <f t="shared" si="5"/>
        <v>Rooflight - Spherical Dome -  PVC curb 16/20 EP + PVC frame  + Skylux SW PMMA Acrylate Opaque (openable)  - 800x800</v>
      </c>
      <c r="AB15" s="1" t="s">
        <v>165</v>
      </c>
    </row>
    <row r="16" spans="1:28" x14ac:dyDescent="0.25">
      <c r="A16" t="s">
        <v>159</v>
      </c>
      <c r="B16" s="50">
        <v>900</v>
      </c>
      <c r="C16" s="53">
        <v>900</v>
      </c>
      <c r="D16" s="1">
        <v>348</v>
      </c>
      <c r="E16" s="15">
        <f t="shared" si="0"/>
        <v>900</v>
      </c>
      <c r="F16" s="15">
        <f t="shared" si="0"/>
        <v>900</v>
      </c>
      <c r="G16" s="6">
        <v>160</v>
      </c>
      <c r="H16" s="19">
        <f t="shared" si="1"/>
        <v>0.81</v>
      </c>
      <c r="I16" s="14">
        <f t="shared" si="2"/>
        <v>1060</v>
      </c>
      <c r="J16" s="14">
        <f t="shared" si="3"/>
        <v>1060</v>
      </c>
      <c r="K16" s="1" t="s">
        <v>134</v>
      </c>
      <c r="L16" s="14" t="str">
        <f t="shared" si="4"/>
        <v>Rooflight - Spherical Dome -  PVC curb 16/20 EP + Skylux SW PMMA Acrylate Opaque  - 900x900</v>
      </c>
      <c r="M16" s="1" t="s">
        <v>160</v>
      </c>
      <c r="N16" s="10"/>
      <c r="O16" s="1" t="s">
        <v>111</v>
      </c>
      <c r="P16" s="1" t="s">
        <v>135</v>
      </c>
      <c r="Q16" s="6">
        <v>1</v>
      </c>
      <c r="R16">
        <v>3.95</v>
      </c>
      <c r="S16" s="1">
        <v>83</v>
      </c>
      <c r="T16" s="1">
        <v>76</v>
      </c>
      <c r="U16" s="1">
        <v>12</v>
      </c>
      <c r="V16" s="23" t="s">
        <v>79</v>
      </c>
      <c r="Y16" s="92" t="s">
        <v>76</v>
      </c>
      <c r="Z16">
        <v>3.31</v>
      </c>
      <c r="AA16" s="14" t="str">
        <f t="shared" si="5"/>
        <v>Rooflight - Spherical Dome -  PVC curb 16/20 EP + PVC frame  + Skylux SW PMMA Acrylate Opaque (openable)  - 900x900</v>
      </c>
      <c r="AB16" s="1" t="s">
        <v>165</v>
      </c>
    </row>
    <row r="17" spans="1:28" s="31" customFormat="1" x14ac:dyDescent="0.25">
      <c r="A17" s="31" t="s">
        <v>159</v>
      </c>
      <c r="B17" s="59">
        <v>1000</v>
      </c>
      <c r="C17" s="60">
        <v>1000</v>
      </c>
      <c r="D17" s="32">
        <v>348</v>
      </c>
      <c r="E17" s="33">
        <f t="shared" si="0"/>
        <v>1000</v>
      </c>
      <c r="F17" s="33">
        <f t="shared" si="0"/>
        <v>1000</v>
      </c>
      <c r="G17" s="32">
        <v>160</v>
      </c>
      <c r="H17" s="38">
        <f t="shared" si="1"/>
        <v>1</v>
      </c>
      <c r="I17" s="34">
        <f t="shared" si="2"/>
        <v>1160</v>
      </c>
      <c r="J17" s="34">
        <f t="shared" si="3"/>
        <v>1160</v>
      </c>
      <c r="K17" s="32" t="s">
        <v>134</v>
      </c>
      <c r="L17" s="34" t="str">
        <f t="shared" si="4"/>
        <v>Rooflight - Spherical Dome -  PVC curb 16/20 EP + Skylux SW PMMA Acrylate Opaque  - 1000x1000</v>
      </c>
      <c r="M17" s="32" t="s">
        <v>160</v>
      </c>
      <c r="N17" s="32"/>
      <c r="O17" s="32" t="s">
        <v>111</v>
      </c>
      <c r="P17" s="32" t="s">
        <v>135</v>
      </c>
      <c r="Q17" s="6">
        <v>1</v>
      </c>
      <c r="R17" s="31">
        <v>4.04</v>
      </c>
      <c r="S17" s="32">
        <v>83</v>
      </c>
      <c r="T17" s="32">
        <v>76</v>
      </c>
      <c r="U17" s="32">
        <v>12</v>
      </c>
      <c r="V17" s="35" t="s">
        <v>79</v>
      </c>
      <c r="Y17" s="92" t="s">
        <v>76</v>
      </c>
      <c r="Z17" s="31">
        <v>3.41</v>
      </c>
      <c r="AA17" s="14" t="str">
        <f t="shared" si="5"/>
        <v>Rooflight - Spherical Dome -  PVC curb 16/20 EP + PVC frame  + Skylux SW PMMA Acrylate Opaque (openable)  - 1000x1000</v>
      </c>
      <c r="AB17" s="1" t="s">
        <v>165</v>
      </c>
    </row>
    <row r="18" spans="1:28" x14ac:dyDescent="0.25">
      <c r="A18" t="s">
        <v>159</v>
      </c>
      <c r="B18" s="51">
        <v>1050</v>
      </c>
      <c r="C18" s="54">
        <v>1050</v>
      </c>
      <c r="D18" s="1">
        <v>348</v>
      </c>
      <c r="E18" s="15">
        <f t="shared" si="0"/>
        <v>1050</v>
      </c>
      <c r="F18" s="15">
        <f t="shared" si="0"/>
        <v>1050</v>
      </c>
      <c r="G18" s="6">
        <v>160</v>
      </c>
      <c r="H18" s="19">
        <f t="shared" si="1"/>
        <v>1.1025</v>
      </c>
      <c r="I18" s="14">
        <f t="shared" si="2"/>
        <v>1210</v>
      </c>
      <c r="J18" s="14">
        <f t="shared" si="3"/>
        <v>1210</v>
      </c>
      <c r="K18" s="1" t="s">
        <v>134</v>
      </c>
      <c r="L18" s="14" t="str">
        <f t="shared" si="4"/>
        <v>Rooflight - Spherical Dome -  PVC curb 16/20 EP + Skylux SW PMMA Acrylate Opaque  - 1050x1050</v>
      </c>
      <c r="M18" s="1" t="s">
        <v>160</v>
      </c>
      <c r="N18" s="10"/>
      <c r="O18" s="1" t="s">
        <v>111</v>
      </c>
      <c r="P18" s="1" t="s">
        <v>135</v>
      </c>
      <c r="Q18" s="6">
        <v>1</v>
      </c>
      <c r="R18">
        <v>4.07</v>
      </c>
      <c r="S18" s="1">
        <v>83</v>
      </c>
      <c r="T18" s="1">
        <v>76</v>
      </c>
      <c r="U18" s="1">
        <v>12</v>
      </c>
      <c r="V18" s="23" t="s">
        <v>79</v>
      </c>
      <c r="Y18" s="92" t="s">
        <v>76</v>
      </c>
      <c r="Z18">
        <v>3.45</v>
      </c>
      <c r="AA18" s="14" t="str">
        <f t="shared" si="5"/>
        <v>Rooflight - Spherical Dome -  PVC curb 16/20 EP + PVC frame  + Skylux SW PMMA Acrylate Opaque (openable)  - 1050x1050</v>
      </c>
      <c r="AB18" s="1" t="s">
        <v>165</v>
      </c>
    </row>
    <row r="19" spans="1:28" x14ac:dyDescent="0.25">
      <c r="A19" t="s">
        <v>159</v>
      </c>
      <c r="B19" s="50">
        <v>1100</v>
      </c>
      <c r="C19" s="53">
        <v>1100</v>
      </c>
      <c r="D19" s="1">
        <v>348</v>
      </c>
      <c r="E19" s="15">
        <f t="shared" si="0"/>
        <v>1100</v>
      </c>
      <c r="F19" s="15">
        <f t="shared" si="0"/>
        <v>1100</v>
      </c>
      <c r="G19" s="6">
        <v>160</v>
      </c>
      <c r="H19" s="19">
        <f t="shared" si="1"/>
        <v>1.2100000000000002</v>
      </c>
      <c r="I19" s="14">
        <f t="shared" si="2"/>
        <v>1260</v>
      </c>
      <c r="J19" s="14">
        <f t="shared" si="3"/>
        <v>1260</v>
      </c>
      <c r="K19" s="1" t="s">
        <v>134</v>
      </c>
      <c r="L19" s="14" t="str">
        <f t="shared" si="4"/>
        <v>Rooflight - Spherical Dome -  PVC curb 16/20 EP + Skylux SW PMMA Acrylate Opaque  - 1100x1100</v>
      </c>
      <c r="M19" s="1" t="s">
        <v>160</v>
      </c>
      <c r="N19" s="10"/>
      <c r="O19" s="1" t="s">
        <v>111</v>
      </c>
      <c r="P19" s="1" t="s">
        <v>135</v>
      </c>
      <c r="Q19" s="6">
        <v>1</v>
      </c>
      <c r="R19">
        <v>4.1100000000000003</v>
      </c>
      <c r="S19" s="1">
        <v>83</v>
      </c>
      <c r="T19" s="1">
        <v>76</v>
      </c>
      <c r="U19" s="1">
        <v>12</v>
      </c>
      <c r="V19" s="23" t="s">
        <v>79</v>
      </c>
      <c r="Y19" s="92" t="s">
        <v>76</v>
      </c>
      <c r="Z19">
        <v>3.49</v>
      </c>
      <c r="AA19" s="14" t="str">
        <f t="shared" si="5"/>
        <v>Rooflight - Spherical Dome -  PVC curb 16/20 EP + PVC frame  + Skylux SW PMMA Acrylate Opaque (openable)  - 1100x1100</v>
      </c>
      <c r="AB19" s="1" t="s">
        <v>165</v>
      </c>
    </row>
    <row r="20" spans="1:28" x14ac:dyDescent="0.25">
      <c r="A20" t="s">
        <v>159</v>
      </c>
      <c r="B20" s="50">
        <v>1200</v>
      </c>
      <c r="C20" s="53">
        <v>1200</v>
      </c>
      <c r="D20" s="1">
        <v>348</v>
      </c>
      <c r="E20" s="15">
        <f t="shared" si="0"/>
        <v>1200</v>
      </c>
      <c r="F20" s="15">
        <f t="shared" si="0"/>
        <v>1200</v>
      </c>
      <c r="G20" s="6">
        <v>160</v>
      </c>
      <c r="H20" s="19">
        <f t="shared" si="1"/>
        <v>1.44</v>
      </c>
      <c r="I20" s="14">
        <f t="shared" si="2"/>
        <v>1360</v>
      </c>
      <c r="J20" s="14">
        <f t="shared" si="3"/>
        <v>1360</v>
      </c>
      <c r="K20" s="1" t="s">
        <v>134</v>
      </c>
      <c r="L20" s="14" t="str">
        <f t="shared" si="4"/>
        <v>Rooflight - Spherical Dome -  PVC curb 16/20 EP + Skylux SW PMMA Acrylate Opaque  - 1200x1200</v>
      </c>
      <c r="M20" s="1" t="s">
        <v>160</v>
      </c>
      <c r="N20" s="10"/>
      <c r="O20" s="1" t="s">
        <v>111</v>
      </c>
      <c r="P20" s="1" t="s">
        <v>135</v>
      </c>
      <c r="Q20" s="6">
        <v>1</v>
      </c>
      <c r="R20">
        <v>4.18</v>
      </c>
      <c r="S20" s="1">
        <v>83</v>
      </c>
      <c r="T20" s="1">
        <v>76</v>
      </c>
      <c r="U20" s="1">
        <v>12</v>
      </c>
      <c r="V20" s="23" t="s">
        <v>79</v>
      </c>
      <c r="Y20" s="92" t="s">
        <v>76</v>
      </c>
      <c r="Z20">
        <v>3.58</v>
      </c>
      <c r="AA20" s="14" t="str">
        <f t="shared" si="5"/>
        <v>Rooflight - Spherical Dome -  PVC curb 16/20 EP + PVC frame  + Skylux SW PMMA Acrylate Opaque (openable)  - 1200x1200</v>
      </c>
      <c r="AB20" s="1" t="s">
        <v>165</v>
      </c>
    </row>
    <row r="21" spans="1:28" x14ac:dyDescent="0.25">
      <c r="A21" t="s">
        <v>159</v>
      </c>
      <c r="B21" s="50">
        <v>1300</v>
      </c>
      <c r="C21" s="53">
        <v>1300</v>
      </c>
      <c r="D21" s="1">
        <v>348</v>
      </c>
      <c r="E21" s="15">
        <f t="shared" si="0"/>
        <v>1300</v>
      </c>
      <c r="F21" s="15">
        <f t="shared" si="0"/>
        <v>1300</v>
      </c>
      <c r="G21" s="6">
        <v>160</v>
      </c>
      <c r="H21" s="19">
        <f t="shared" si="1"/>
        <v>1.6900000000000002</v>
      </c>
      <c r="I21" s="14">
        <f t="shared" si="2"/>
        <v>1460</v>
      </c>
      <c r="J21" s="14">
        <f t="shared" si="3"/>
        <v>1460</v>
      </c>
      <c r="K21" s="1" t="s">
        <v>134</v>
      </c>
      <c r="L21" s="14" t="str">
        <f t="shared" si="4"/>
        <v>Rooflight - Spherical Dome -  PVC curb 16/20 EP + Skylux SW PMMA Acrylate Opaque  - 1300x1300</v>
      </c>
      <c r="M21" s="1" t="s">
        <v>160</v>
      </c>
      <c r="N21" s="10"/>
      <c r="O21" s="1" t="s">
        <v>111</v>
      </c>
      <c r="P21" s="1" t="s">
        <v>135</v>
      </c>
      <c r="Q21" s="6">
        <v>1</v>
      </c>
      <c r="R21">
        <v>4.24</v>
      </c>
      <c r="S21" s="1">
        <v>83</v>
      </c>
      <c r="T21" s="1">
        <v>76</v>
      </c>
      <c r="U21" s="1">
        <v>12</v>
      </c>
      <c r="V21" s="23" t="s">
        <v>79</v>
      </c>
      <c r="Y21" s="92" t="s">
        <v>76</v>
      </c>
      <c r="Z21">
        <v>3.66</v>
      </c>
      <c r="AA21" s="14" t="str">
        <f t="shared" si="5"/>
        <v>Rooflight - Spherical Dome -  PVC curb 16/20 EP + PVC frame  + Skylux SW PMMA Acrylate Opaque (openable)  - 1300x1300</v>
      </c>
      <c r="AB21" s="1" t="s">
        <v>165</v>
      </c>
    </row>
    <row r="22" spans="1:28" x14ac:dyDescent="0.25">
      <c r="A22" t="s">
        <v>159</v>
      </c>
      <c r="B22" s="50">
        <v>1400</v>
      </c>
      <c r="C22" s="53">
        <v>1400</v>
      </c>
      <c r="D22" s="1">
        <v>348</v>
      </c>
      <c r="E22" s="15">
        <f t="shared" si="0"/>
        <v>1400</v>
      </c>
      <c r="F22" s="15">
        <f t="shared" si="0"/>
        <v>1400</v>
      </c>
      <c r="G22" s="6">
        <v>160</v>
      </c>
      <c r="H22" s="19">
        <f t="shared" si="1"/>
        <v>1.9599999999999997</v>
      </c>
      <c r="I22" s="14">
        <f t="shared" si="2"/>
        <v>1560</v>
      </c>
      <c r="J22" s="14">
        <f t="shared" si="3"/>
        <v>1560</v>
      </c>
      <c r="K22" s="1" t="s">
        <v>134</v>
      </c>
      <c r="L22" s="14" t="str">
        <f t="shared" si="4"/>
        <v>Rooflight - Spherical Dome -  PVC curb 16/20 EP + Skylux SW PMMA Acrylate Opaque  - 1400x1400</v>
      </c>
      <c r="M22" s="1" t="s">
        <v>160</v>
      </c>
      <c r="N22" s="10"/>
      <c r="O22" s="1" t="s">
        <v>111</v>
      </c>
      <c r="P22" s="1" t="s">
        <v>135</v>
      </c>
      <c r="Q22" s="6">
        <v>1</v>
      </c>
      <c r="R22">
        <v>4.3</v>
      </c>
      <c r="S22" s="1">
        <v>83</v>
      </c>
      <c r="T22" s="1">
        <v>76</v>
      </c>
      <c r="U22" s="1">
        <v>12</v>
      </c>
      <c r="V22" s="23" t="s">
        <v>79</v>
      </c>
      <c r="Y22" s="92" t="s">
        <v>76</v>
      </c>
      <c r="Z22">
        <v>3.73</v>
      </c>
      <c r="AA22" s="14" t="str">
        <f t="shared" si="5"/>
        <v>Rooflight - Spherical Dome -  PVC curb 16/20 EP + PVC frame  + Skylux SW PMMA Acrylate Opaque (openable)  - 1400x1400</v>
      </c>
      <c r="AB22" s="1" t="s">
        <v>165</v>
      </c>
    </row>
    <row r="23" spans="1:28" x14ac:dyDescent="0.25">
      <c r="A23" t="s">
        <v>159</v>
      </c>
      <c r="B23" s="50">
        <v>1500</v>
      </c>
      <c r="C23" s="53">
        <v>1500</v>
      </c>
      <c r="D23" s="1">
        <v>348</v>
      </c>
      <c r="E23" s="15">
        <f t="shared" si="0"/>
        <v>1500</v>
      </c>
      <c r="F23" s="15">
        <f t="shared" si="0"/>
        <v>1500</v>
      </c>
      <c r="G23" s="6">
        <v>160</v>
      </c>
      <c r="H23" s="19">
        <f t="shared" si="1"/>
        <v>2.25</v>
      </c>
      <c r="I23" s="14">
        <f t="shared" si="2"/>
        <v>1660</v>
      </c>
      <c r="J23" s="14">
        <f t="shared" si="3"/>
        <v>1660</v>
      </c>
      <c r="K23" s="1" t="s">
        <v>134</v>
      </c>
      <c r="L23" s="14" t="str">
        <f t="shared" si="4"/>
        <v>Rooflight - Spherical Dome -  PVC curb 16/20 EP + Skylux SW PMMA Acrylate Opaque  - 1500x1500</v>
      </c>
      <c r="M23" s="1" t="s">
        <v>160</v>
      </c>
      <c r="N23" s="10"/>
      <c r="O23" s="1" t="s">
        <v>111</v>
      </c>
      <c r="P23" s="1" t="s">
        <v>135</v>
      </c>
      <c r="Q23" s="6">
        <v>1</v>
      </c>
      <c r="R23">
        <v>4.34</v>
      </c>
      <c r="S23" s="1">
        <v>83</v>
      </c>
      <c r="T23" s="1">
        <v>76</v>
      </c>
      <c r="U23" s="1">
        <v>12</v>
      </c>
      <c r="V23" s="23" t="s">
        <v>79</v>
      </c>
      <c r="Y23" s="92" t="s">
        <v>76</v>
      </c>
      <c r="Z23">
        <v>3.79</v>
      </c>
      <c r="AA23" s="14" t="str">
        <f t="shared" si="5"/>
        <v>Rooflight - Spherical Dome -  PVC curb 16/20 EP + PVC frame  + Skylux SW PMMA Acrylate Opaque (openable)  - 1500x1500</v>
      </c>
      <c r="AB23" s="1" t="s">
        <v>165</v>
      </c>
    </row>
    <row r="24" spans="1:28" x14ac:dyDescent="0.25">
      <c r="A24" t="s">
        <v>159</v>
      </c>
      <c r="B24" s="51">
        <v>1550</v>
      </c>
      <c r="C24" s="54">
        <v>1550</v>
      </c>
      <c r="D24" s="1">
        <v>348</v>
      </c>
      <c r="E24" s="15">
        <f t="shared" ref="E24:F84" si="6">B24</f>
        <v>1550</v>
      </c>
      <c r="F24" s="15">
        <f t="shared" si="6"/>
        <v>1550</v>
      </c>
      <c r="G24" s="6">
        <v>160</v>
      </c>
      <c r="H24" s="19">
        <f t="shared" si="1"/>
        <v>2.4025000000000003</v>
      </c>
      <c r="I24" s="14">
        <f t="shared" si="2"/>
        <v>1710</v>
      </c>
      <c r="J24" s="14">
        <f t="shared" si="3"/>
        <v>1710</v>
      </c>
      <c r="K24" s="1" t="s">
        <v>134</v>
      </c>
      <c r="L24" s="14" t="str">
        <f t="shared" si="4"/>
        <v>Rooflight - Spherical Dome -  PVC curb 16/20 EP + Skylux SW PMMA Acrylate Opaque  - 1550x1550</v>
      </c>
      <c r="M24" s="1" t="s">
        <v>160</v>
      </c>
      <c r="N24" s="10"/>
      <c r="O24" s="1" t="s">
        <v>111</v>
      </c>
      <c r="P24" s="1" t="s">
        <v>135</v>
      </c>
      <c r="Q24" s="6">
        <v>1</v>
      </c>
      <c r="R24">
        <v>4.37</v>
      </c>
      <c r="S24" s="1">
        <v>83</v>
      </c>
      <c r="T24" s="1">
        <v>76</v>
      </c>
      <c r="U24" s="1">
        <v>12</v>
      </c>
      <c r="V24" s="23" t="s">
        <v>79</v>
      </c>
      <c r="Y24" s="92" t="s">
        <v>76</v>
      </c>
      <c r="Z24">
        <v>3.82</v>
      </c>
      <c r="AA24" s="14" t="str">
        <f t="shared" si="5"/>
        <v>Rooflight - Spherical Dome -  PVC curb 16/20 EP + PVC frame  + Skylux SW PMMA Acrylate Opaque (openable)  - 1550x1550</v>
      </c>
      <c r="AB24" s="1" t="s">
        <v>165</v>
      </c>
    </row>
    <row r="25" spans="1:28" x14ac:dyDescent="0.25">
      <c r="A25" t="s">
        <v>159</v>
      </c>
      <c r="B25" s="50">
        <v>1600</v>
      </c>
      <c r="C25" s="53">
        <v>1600</v>
      </c>
      <c r="D25" s="1">
        <v>348</v>
      </c>
      <c r="E25" s="15">
        <f t="shared" si="6"/>
        <v>1600</v>
      </c>
      <c r="F25" s="15">
        <f t="shared" si="6"/>
        <v>1600</v>
      </c>
      <c r="G25" s="6">
        <v>160</v>
      </c>
      <c r="H25" s="19">
        <f t="shared" si="1"/>
        <v>2.5600000000000005</v>
      </c>
      <c r="I25" s="14">
        <f t="shared" si="2"/>
        <v>1760</v>
      </c>
      <c r="J25" s="14">
        <f t="shared" si="3"/>
        <v>1760</v>
      </c>
      <c r="K25" s="1" t="s">
        <v>134</v>
      </c>
      <c r="L25" s="14" t="str">
        <f t="shared" si="4"/>
        <v>Rooflight - Spherical Dome -  PVC curb 16/20 EP + Skylux SW PMMA Acrylate Opaque  - 1600x1600</v>
      </c>
      <c r="M25" s="1" t="s">
        <v>160</v>
      </c>
      <c r="N25" s="10"/>
      <c r="O25" s="1" t="s">
        <v>111</v>
      </c>
      <c r="P25" s="1" t="s">
        <v>135</v>
      </c>
      <c r="Q25" s="6">
        <v>1</v>
      </c>
      <c r="R25">
        <v>4.3899999999999997</v>
      </c>
      <c r="S25" s="1">
        <v>83</v>
      </c>
      <c r="T25" s="1">
        <v>76</v>
      </c>
      <c r="U25" s="1">
        <v>12</v>
      </c>
      <c r="V25" s="23" t="s">
        <v>79</v>
      </c>
      <c r="Y25" s="92" t="s">
        <v>76</v>
      </c>
      <c r="Z25">
        <v>3.85</v>
      </c>
      <c r="AA25" s="14" t="str">
        <f t="shared" si="5"/>
        <v>Rooflight - Spherical Dome -  PVC curb 16/20 EP + PVC frame  + Skylux SW PMMA Acrylate Opaque (openable)  - 1600x1600</v>
      </c>
      <c r="AB25" s="1" t="s">
        <v>165</v>
      </c>
    </row>
    <row r="26" spans="1:28" x14ac:dyDescent="0.25">
      <c r="A26" t="s">
        <v>159</v>
      </c>
      <c r="B26" s="50">
        <v>1700</v>
      </c>
      <c r="C26" s="53">
        <v>1700</v>
      </c>
      <c r="D26" s="1">
        <v>348</v>
      </c>
      <c r="E26" s="15">
        <f t="shared" si="6"/>
        <v>1700</v>
      </c>
      <c r="F26" s="15">
        <f t="shared" si="6"/>
        <v>1700</v>
      </c>
      <c r="G26" s="6">
        <v>160</v>
      </c>
      <c r="H26" s="19">
        <f t="shared" si="1"/>
        <v>2.8899999999999997</v>
      </c>
      <c r="I26" s="14">
        <f t="shared" si="2"/>
        <v>1860</v>
      </c>
      <c r="J26" s="14">
        <f t="shared" si="3"/>
        <v>1860</v>
      </c>
      <c r="K26" s="1" t="s">
        <v>134</v>
      </c>
      <c r="L26" s="14" t="str">
        <f t="shared" si="4"/>
        <v>Rooflight - Spherical Dome -  PVC curb 16/20 EP + Skylux SW PMMA Acrylate Opaque  - 1700x1700</v>
      </c>
      <c r="M26" s="1" t="s">
        <v>160</v>
      </c>
      <c r="N26" s="10"/>
      <c r="O26" s="1" t="s">
        <v>111</v>
      </c>
      <c r="P26" s="1" t="s">
        <v>135</v>
      </c>
      <c r="Q26" s="6">
        <v>1</v>
      </c>
      <c r="R26">
        <v>4.42</v>
      </c>
      <c r="S26" s="1">
        <v>83</v>
      </c>
      <c r="T26" s="1">
        <v>76</v>
      </c>
      <c r="U26" s="1">
        <v>12</v>
      </c>
      <c r="V26" s="23" t="s">
        <v>79</v>
      </c>
      <c r="Y26" s="92" t="s">
        <v>76</v>
      </c>
      <c r="Z26">
        <v>3.9</v>
      </c>
      <c r="AA26" s="14" t="str">
        <f t="shared" si="5"/>
        <v>Rooflight - Spherical Dome -  PVC curb 16/20 EP + PVC frame  + Skylux SW PMMA Acrylate Opaque (openable)  - 1700x1700</v>
      </c>
      <c r="AB26" s="1" t="s">
        <v>165</v>
      </c>
    </row>
    <row r="27" spans="1:28" x14ac:dyDescent="0.25">
      <c r="A27" t="s">
        <v>159</v>
      </c>
      <c r="B27" s="50">
        <v>1800</v>
      </c>
      <c r="C27" s="53">
        <v>1800</v>
      </c>
      <c r="D27" s="1">
        <v>348</v>
      </c>
      <c r="E27" s="15">
        <f t="shared" si="6"/>
        <v>1800</v>
      </c>
      <c r="F27" s="15">
        <f t="shared" si="6"/>
        <v>1800</v>
      </c>
      <c r="G27" s="6">
        <v>160</v>
      </c>
      <c r="H27" s="19">
        <f t="shared" si="1"/>
        <v>3.24</v>
      </c>
      <c r="I27" s="14">
        <f t="shared" si="2"/>
        <v>1960</v>
      </c>
      <c r="J27" s="14">
        <f t="shared" si="3"/>
        <v>1960</v>
      </c>
      <c r="K27" s="1" t="s">
        <v>134</v>
      </c>
      <c r="L27" s="14" t="str">
        <f t="shared" si="4"/>
        <v>Rooflight - Spherical Dome -  PVC curb 16/20 EP + Skylux SW PMMA Acrylate Opaque  - 1800x1800</v>
      </c>
      <c r="M27" s="1" t="s">
        <v>160</v>
      </c>
      <c r="N27" s="10"/>
      <c r="O27" s="1" t="s">
        <v>111</v>
      </c>
      <c r="P27" s="1" t="s">
        <v>135</v>
      </c>
      <c r="Q27" s="6">
        <v>1</v>
      </c>
      <c r="R27">
        <v>4.46</v>
      </c>
      <c r="S27" s="1">
        <v>83</v>
      </c>
      <c r="T27" s="1">
        <v>76</v>
      </c>
      <c r="U27" s="1">
        <v>12</v>
      </c>
      <c r="V27" s="23" t="s">
        <v>79</v>
      </c>
      <c r="Y27" s="92" t="s">
        <v>76</v>
      </c>
      <c r="Z27">
        <v>3.94</v>
      </c>
      <c r="AA27" s="14" t="str">
        <f t="shared" si="5"/>
        <v>Rooflight - Spherical Dome -  PVC curb 16/20 EP + PVC frame  + Skylux SW PMMA Acrylate Opaque (openable)  - 1800x1800</v>
      </c>
      <c r="AB27" s="1" t="s">
        <v>165</v>
      </c>
    </row>
    <row r="28" spans="1:28" x14ac:dyDescent="0.25">
      <c r="A28" t="s">
        <v>159</v>
      </c>
      <c r="B28" s="50">
        <v>2000</v>
      </c>
      <c r="C28" s="53">
        <v>2000</v>
      </c>
      <c r="D28" s="1">
        <v>348</v>
      </c>
      <c r="E28" s="15">
        <f t="shared" si="6"/>
        <v>2000</v>
      </c>
      <c r="F28" s="15">
        <f t="shared" si="6"/>
        <v>2000</v>
      </c>
      <c r="G28" s="6">
        <v>160</v>
      </c>
      <c r="H28" s="19">
        <f t="shared" si="1"/>
        <v>4</v>
      </c>
      <c r="I28" s="14">
        <f t="shared" si="2"/>
        <v>2160</v>
      </c>
      <c r="J28" s="14">
        <f t="shared" si="3"/>
        <v>2160</v>
      </c>
      <c r="K28" s="1" t="s">
        <v>134</v>
      </c>
      <c r="L28" s="14" t="str">
        <f t="shared" si="4"/>
        <v>Rooflight - Spherical Dome -  PVC curb 16/20 EP + Skylux SW PMMA Acrylate Opaque  - 2000x2000</v>
      </c>
      <c r="M28" s="1" t="s">
        <v>160</v>
      </c>
      <c r="N28" s="10"/>
      <c r="O28" s="1" t="s">
        <v>111</v>
      </c>
      <c r="P28" s="1" t="s">
        <v>135</v>
      </c>
      <c r="Q28" s="6">
        <v>1</v>
      </c>
      <c r="R28">
        <v>4.5199999999999996</v>
      </c>
      <c r="S28" s="1">
        <v>83</v>
      </c>
      <c r="T28" s="1">
        <v>76</v>
      </c>
      <c r="U28" s="1">
        <v>12</v>
      </c>
      <c r="V28" s="23" t="s">
        <v>79</v>
      </c>
      <c r="Y28" s="92" t="s">
        <v>76</v>
      </c>
      <c r="Z28">
        <v>4.04</v>
      </c>
      <c r="AA28" s="14" t="str">
        <f t="shared" si="5"/>
        <v>Rooflight - Spherical Dome -  PVC curb 16/20 EP + PVC frame  + Skylux SW PMMA Acrylate Opaque (openable)  - 2000x2000</v>
      </c>
      <c r="AB28" s="1" t="s">
        <v>165</v>
      </c>
    </row>
    <row r="29" spans="1:28" x14ac:dyDescent="0.25">
      <c r="A29" t="s">
        <v>159</v>
      </c>
      <c r="B29" s="50">
        <v>400</v>
      </c>
      <c r="C29" s="53">
        <v>700</v>
      </c>
      <c r="D29" s="1">
        <v>348</v>
      </c>
      <c r="E29" s="15">
        <f t="shared" si="6"/>
        <v>400</v>
      </c>
      <c r="F29" s="15">
        <f t="shared" si="6"/>
        <v>700</v>
      </c>
      <c r="G29" s="6">
        <v>160</v>
      </c>
      <c r="H29" s="19">
        <f t="shared" si="1"/>
        <v>0.27999999999999997</v>
      </c>
      <c r="I29" s="14">
        <f t="shared" si="2"/>
        <v>560</v>
      </c>
      <c r="J29" s="14">
        <f t="shared" si="3"/>
        <v>860</v>
      </c>
      <c r="K29" s="1" t="s">
        <v>134</v>
      </c>
      <c r="L29" s="14" t="str">
        <f t="shared" si="4"/>
        <v>Rooflight - Spherical Dome -  PVC curb 16/20 EP + Skylux SW PMMA Acrylate Opaque  - 400x700</v>
      </c>
      <c r="M29" s="1" t="s">
        <v>160</v>
      </c>
      <c r="N29" s="10"/>
      <c r="O29" s="1" t="s">
        <v>111</v>
      </c>
      <c r="P29" s="1" t="s">
        <v>135</v>
      </c>
      <c r="Q29" s="6">
        <v>1</v>
      </c>
      <c r="R29">
        <v>3.46</v>
      </c>
      <c r="S29" s="1">
        <v>83</v>
      </c>
      <c r="T29" s="1">
        <v>76</v>
      </c>
      <c r="U29" s="1">
        <v>12</v>
      </c>
      <c r="V29" s="23" t="s">
        <v>79</v>
      </c>
      <c r="Y29" s="92" t="s">
        <v>76</v>
      </c>
      <c r="Z29">
        <v>2.81</v>
      </c>
      <c r="AA29" s="14" t="str">
        <f t="shared" si="5"/>
        <v>Rooflight - Spherical Dome -  PVC curb 16/20 EP + PVC frame  + Skylux SW PMMA Acrylate Opaque (openable)  - 400x700</v>
      </c>
      <c r="AB29" s="1" t="s">
        <v>165</v>
      </c>
    </row>
    <row r="30" spans="1:28" x14ac:dyDescent="0.25">
      <c r="A30" t="s">
        <v>159</v>
      </c>
      <c r="B30" s="50">
        <v>400</v>
      </c>
      <c r="C30" s="53">
        <v>1000</v>
      </c>
      <c r="D30" s="1">
        <v>348</v>
      </c>
      <c r="E30" s="15">
        <f t="shared" si="6"/>
        <v>400</v>
      </c>
      <c r="F30" s="15">
        <f t="shared" si="6"/>
        <v>1000</v>
      </c>
      <c r="G30" s="6">
        <v>160</v>
      </c>
      <c r="H30" s="19">
        <f t="shared" si="1"/>
        <v>0.4</v>
      </c>
      <c r="I30" s="14">
        <f t="shared" si="2"/>
        <v>560</v>
      </c>
      <c r="J30" s="14">
        <f t="shared" si="3"/>
        <v>1160</v>
      </c>
      <c r="K30" s="1" t="s">
        <v>134</v>
      </c>
      <c r="L30" s="14" t="str">
        <f t="shared" si="4"/>
        <v>Rooflight - Spherical Dome -  PVC curb 16/20 EP + Skylux SW PMMA Acrylate Opaque  - 400x1000</v>
      </c>
      <c r="M30" s="1" t="s">
        <v>160</v>
      </c>
      <c r="N30" s="10"/>
      <c r="O30" s="1" t="s">
        <v>111</v>
      </c>
      <c r="P30" s="1" t="s">
        <v>135</v>
      </c>
      <c r="Q30" s="6">
        <v>1</v>
      </c>
      <c r="R30">
        <v>3.63</v>
      </c>
      <c r="S30" s="1">
        <v>83</v>
      </c>
      <c r="T30" s="1">
        <v>76</v>
      </c>
      <c r="U30" s="1">
        <v>12</v>
      </c>
      <c r="V30" s="23" t="s">
        <v>79</v>
      </c>
      <c r="Y30" s="92" t="s">
        <v>76</v>
      </c>
      <c r="Z30">
        <v>2.96</v>
      </c>
      <c r="AA30" s="14" t="str">
        <f t="shared" si="5"/>
        <v>Rooflight - Spherical Dome -  PVC curb 16/20 EP + PVC frame  + Skylux SW PMMA Acrylate Opaque (openable)  - 400x1000</v>
      </c>
      <c r="AB30" s="1" t="s">
        <v>165</v>
      </c>
    </row>
    <row r="31" spans="1:28" x14ac:dyDescent="0.25">
      <c r="A31" t="s">
        <v>159</v>
      </c>
      <c r="B31" s="50">
        <v>400</v>
      </c>
      <c r="C31" s="53">
        <v>1300</v>
      </c>
      <c r="D31" s="1">
        <v>348</v>
      </c>
      <c r="E31" s="15">
        <f t="shared" si="6"/>
        <v>400</v>
      </c>
      <c r="F31" s="15">
        <f t="shared" si="6"/>
        <v>1300</v>
      </c>
      <c r="G31" s="6">
        <v>160</v>
      </c>
      <c r="H31" s="19">
        <f t="shared" si="1"/>
        <v>0.52</v>
      </c>
      <c r="I31" s="14">
        <f t="shared" si="2"/>
        <v>560</v>
      </c>
      <c r="J31" s="14">
        <f t="shared" si="3"/>
        <v>1460</v>
      </c>
      <c r="K31" s="1" t="s">
        <v>134</v>
      </c>
      <c r="L31" s="14" t="str">
        <f t="shared" si="4"/>
        <v>Rooflight - Spherical Dome -  PVC curb 16/20 EP + Skylux SW PMMA Acrylate Opaque  - 400x1300</v>
      </c>
      <c r="M31" s="1" t="s">
        <v>160</v>
      </c>
      <c r="N31" s="10"/>
      <c r="O31" s="1" t="s">
        <v>111</v>
      </c>
      <c r="P31" s="1" t="s">
        <v>135</v>
      </c>
      <c r="Q31" s="6">
        <v>1</v>
      </c>
      <c r="R31">
        <v>3.73</v>
      </c>
      <c r="S31" s="1">
        <v>83</v>
      </c>
      <c r="T31" s="1">
        <v>76</v>
      </c>
      <c r="U31" s="1">
        <v>12</v>
      </c>
      <c r="V31" s="23" t="s">
        <v>79</v>
      </c>
      <c r="Y31" s="92" t="s">
        <v>76</v>
      </c>
      <c r="Z31">
        <v>3.06</v>
      </c>
      <c r="AA31" s="14" t="str">
        <f t="shared" si="5"/>
        <v>Rooflight - Spherical Dome -  PVC curb 16/20 EP + PVC frame  + Skylux SW PMMA Acrylate Opaque (openable)  - 400x1300</v>
      </c>
      <c r="AB31" s="1" t="s">
        <v>165</v>
      </c>
    </row>
    <row r="32" spans="1:28" x14ac:dyDescent="0.25">
      <c r="A32" t="s">
        <v>159</v>
      </c>
      <c r="B32" s="50">
        <v>400</v>
      </c>
      <c r="C32" s="53">
        <v>1600</v>
      </c>
      <c r="D32" s="1">
        <v>348</v>
      </c>
      <c r="E32" s="15">
        <f t="shared" si="6"/>
        <v>400</v>
      </c>
      <c r="F32" s="15">
        <f t="shared" si="6"/>
        <v>1600</v>
      </c>
      <c r="G32" s="6">
        <v>160</v>
      </c>
      <c r="H32" s="19">
        <f t="shared" si="1"/>
        <v>0.64000000000000012</v>
      </c>
      <c r="I32" s="14">
        <f t="shared" si="2"/>
        <v>560</v>
      </c>
      <c r="J32" s="14">
        <f t="shared" si="3"/>
        <v>1760</v>
      </c>
      <c r="K32" s="1" t="s">
        <v>134</v>
      </c>
      <c r="L32" s="14" t="str">
        <f t="shared" si="4"/>
        <v>Rooflight - Spherical Dome -  PVC curb 16/20 EP + Skylux SW PMMA Acrylate Opaque  - 400x1600</v>
      </c>
      <c r="M32" s="1" t="s">
        <v>160</v>
      </c>
      <c r="N32" s="10"/>
      <c r="O32" s="1" t="s">
        <v>111</v>
      </c>
      <c r="P32" s="1" t="s">
        <v>135</v>
      </c>
      <c r="Q32" s="6">
        <v>1</v>
      </c>
      <c r="R32">
        <v>3.8</v>
      </c>
      <c r="S32" s="1">
        <v>83</v>
      </c>
      <c r="T32" s="1">
        <v>76</v>
      </c>
      <c r="U32" s="1">
        <v>12</v>
      </c>
      <c r="V32" s="23" t="s">
        <v>79</v>
      </c>
      <c r="Y32" s="92" t="s">
        <v>76</v>
      </c>
      <c r="Z32">
        <v>3.13</v>
      </c>
      <c r="AA32" s="14" t="str">
        <f t="shared" si="5"/>
        <v>Rooflight - Spherical Dome -  PVC curb 16/20 EP + PVC frame  + Skylux SW PMMA Acrylate Opaque (openable)  - 400x1600</v>
      </c>
      <c r="AB32" s="1" t="s">
        <v>165</v>
      </c>
    </row>
    <row r="33" spans="1:28" x14ac:dyDescent="0.25">
      <c r="A33" t="s">
        <v>159</v>
      </c>
      <c r="B33" s="51">
        <v>400</v>
      </c>
      <c r="C33" s="54">
        <v>1900</v>
      </c>
      <c r="D33" s="1">
        <v>348</v>
      </c>
      <c r="E33" s="15">
        <f t="shared" si="6"/>
        <v>400</v>
      </c>
      <c r="F33" s="15">
        <f t="shared" si="6"/>
        <v>1900</v>
      </c>
      <c r="G33" s="6">
        <v>160</v>
      </c>
      <c r="H33" s="19">
        <f t="shared" si="1"/>
        <v>0.76</v>
      </c>
      <c r="I33" s="14">
        <f t="shared" si="2"/>
        <v>560</v>
      </c>
      <c r="J33" s="14">
        <f t="shared" si="3"/>
        <v>2060</v>
      </c>
      <c r="K33" s="1" t="s">
        <v>134</v>
      </c>
      <c r="L33" s="14" t="str">
        <f t="shared" si="4"/>
        <v>Rooflight - Spherical Dome -  PVC curb 16/20 EP + Skylux SW PMMA Acrylate Opaque  - 400x1900</v>
      </c>
      <c r="M33" s="1" t="s">
        <v>160</v>
      </c>
      <c r="N33" s="10"/>
      <c r="O33" s="1" t="s">
        <v>111</v>
      </c>
      <c r="P33" s="1" t="s">
        <v>135</v>
      </c>
      <c r="Q33" s="6">
        <v>1</v>
      </c>
      <c r="R33">
        <v>3.86</v>
      </c>
      <c r="S33" s="1">
        <v>83</v>
      </c>
      <c r="T33" s="1">
        <v>76</v>
      </c>
      <c r="U33" s="1">
        <v>12</v>
      </c>
      <c r="V33" s="23" t="s">
        <v>79</v>
      </c>
      <c r="Y33" s="92" t="s">
        <v>76</v>
      </c>
      <c r="Z33">
        <v>3.18</v>
      </c>
      <c r="AA33" s="14" t="str">
        <f t="shared" si="5"/>
        <v>Rooflight - Spherical Dome -  PVC curb 16/20 EP + PVC frame  + Skylux SW PMMA Acrylate Opaque (openable)  - 400x1900</v>
      </c>
      <c r="AB33" s="1" t="s">
        <v>165</v>
      </c>
    </row>
    <row r="34" spans="1:28" x14ac:dyDescent="0.25">
      <c r="A34" t="s">
        <v>159</v>
      </c>
      <c r="B34" s="50">
        <v>400</v>
      </c>
      <c r="C34" s="53">
        <v>2200</v>
      </c>
      <c r="D34" s="1">
        <v>348</v>
      </c>
      <c r="E34" s="15">
        <f t="shared" si="6"/>
        <v>400</v>
      </c>
      <c r="F34" s="15">
        <f t="shared" si="6"/>
        <v>2200</v>
      </c>
      <c r="G34" s="6">
        <v>160</v>
      </c>
      <c r="H34" s="19">
        <f t="shared" si="1"/>
        <v>0.88000000000000012</v>
      </c>
      <c r="I34" s="14">
        <f t="shared" si="2"/>
        <v>560</v>
      </c>
      <c r="J34" s="14">
        <f t="shared" si="3"/>
        <v>2360</v>
      </c>
      <c r="K34" s="1" t="s">
        <v>134</v>
      </c>
      <c r="L34" s="14" t="str">
        <f t="shared" si="4"/>
        <v>Rooflight - Spherical Dome -  PVC curb 16/20 EP + Skylux SW PMMA Acrylate Opaque  - 400x2200</v>
      </c>
      <c r="M34" s="1" t="s">
        <v>160</v>
      </c>
      <c r="N34" s="10"/>
      <c r="O34" s="1" t="s">
        <v>111</v>
      </c>
      <c r="P34" s="1" t="s">
        <v>135</v>
      </c>
      <c r="Q34" s="6">
        <v>1</v>
      </c>
      <c r="R34">
        <v>3.9</v>
      </c>
      <c r="S34" s="1">
        <v>83</v>
      </c>
      <c r="T34" s="1">
        <v>76</v>
      </c>
      <c r="U34" s="1">
        <v>12</v>
      </c>
      <c r="V34" s="23" t="s">
        <v>79</v>
      </c>
      <c r="Y34" s="92" t="s">
        <v>76</v>
      </c>
      <c r="Z34">
        <v>3.22</v>
      </c>
      <c r="AA34" s="14" t="str">
        <f t="shared" si="5"/>
        <v>Rooflight - Spherical Dome -  PVC curb 16/20 EP + PVC frame  + Skylux SW PMMA Acrylate Opaque (openable)  - 400x2200</v>
      </c>
      <c r="AB34" s="1" t="s">
        <v>165</v>
      </c>
    </row>
    <row r="35" spans="1:28" x14ac:dyDescent="0.25">
      <c r="A35" t="s">
        <v>159</v>
      </c>
      <c r="B35" s="50">
        <v>400</v>
      </c>
      <c r="C35" s="53">
        <v>2800</v>
      </c>
      <c r="D35" s="1">
        <v>348</v>
      </c>
      <c r="E35" s="15">
        <f t="shared" si="6"/>
        <v>400</v>
      </c>
      <c r="F35" s="15">
        <f t="shared" si="6"/>
        <v>2800</v>
      </c>
      <c r="G35" s="6">
        <v>160</v>
      </c>
      <c r="H35" s="19">
        <f t="shared" si="1"/>
        <v>1.1199999999999999</v>
      </c>
      <c r="I35" s="14">
        <f t="shared" si="2"/>
        <v>560</v>
      </c>
      <c r="J35" s="14">
        <f t="shared" si="3"/>
        <v>2960</v>
      </c>
      <c r="K35" s="1" t="s">
        <v>134</v>
      </c>
      <c r="L35" s="14" t="str">
        <f t="shared" si="4"/>
        <v>Rooflight - Spherical Dome -  PVC curb 16/20 EP + Skylux SW PMMA Acrylate Opaque  - 400x2800</v>
      </c>
      <c r="M35" s="1" t="s">
        <v>160</v>
      </c>
      <c r="N35" s="10"/>
      <c r="O35" s="1" t="s">
        <v>111</v>
      </c>
      <c r="P35" s="1" t="s">
        <v>135</v>
      </c>
      <c r="Q35" s="6">
        <v>1</v>
      </c>
      <c r="R35">
        <v>3.95</v>
      </c>
      <c r="S35" s="1">
        <v>83</v>
      </c>
      <c r="T35" s="1">
        <v>76</v>
      </c>
      <c r="U35" s="1">
        <v>12</v>
      </c>
      <c r="V35" s="23" t="s">
        <v>79</v>
      </c>
      <c r="Y35" s="92" t="s">
        <v>76</v>
      </c>
      <c r="Z35">
        <v>3.27</v>
      </c>
      <c r="AA35" s="14" t="str">
        <f t="shared" si="5"/>
        <v>Rooflight - Spherical Dome -  PVC curb 16/20 EP + PVC frame  + Skylux SW PMMA Acrylate Opaque (openable)  - 400x2800</v>
      </c>
      <c r="AB35" s="1" t="s">
        <v>165</v>
      </c>
    </row>
    <row r="36" spans="1:28" x14ac:dyDescent="0.25">
      <c r="A36" t="s">
        <v>159</v>
      </c>
      <c r="B36" s="50">
        <v>450</v>
      </c>
      <c r="C36" s="53">
        <v>750</v>
      </c>
      <c r="D36" s="1">
        <v>348</v>
      </c>
      <c r="E36" s="15">
        <f t="shared" si="6"/>
        <v>450</v>
      </c>
      <c r="F36" s="15">
        <f t="shared" si="6"/>
        <v>750</v>
      </c>
      <c r="G36" s="6">
        <v>160</v>
      </c>
      <c r="H36" s="19">
        <f t="shared" si="1"/>
        <v>0.33750000000000002</v>
      </c>
      <c r="I36" s="14">
        <f t="shared" si="2"/>
        <v>610</v>
      </c>
      <c r="J36" s="14">
        <f t="shared" si="3"/>
        <v>910</v>
      </c>
      <c r="K36" s="1" t="s">
        <v>134</v>
      </c>
      <c r="L36" s="14" t="str">
        <f t="shared" si="4"/>
        <v>Rooflight - Spherical Dome -  PVC curb 16/20 EP + Skylux SW PMMA Acrylate Opaque  - 450x750</v>
      </c>
      <c r="M36" s="1" t="s">
        <v>160</v>
      </c>
      <c r="N36" s="10"/>
      <c r="O36" s="1" t="s">
        <v>111</v>
      </c>
      <c r="P36" s="1" t="s">
        <v>135</v>
      </c>
      <c r="Q36" s="6">
        <v>1</v>
      </c>
      <c r="R36">
        <v>3.57</v>
      </c>
      <c r="S36" s="1">
        <v>83</v>
      </c>
      <c r="T36" s="1">
        <v>76</v>
      </c>
      <c r="U36" s="1">
        <v>12</v>
      </c>
      <c r="V36" s="23" t="s">
        <v>79</v>
      </c>
      <c r="Y36" s="92" t="s">
        <v>76</v>
      </c>
      <c r="Z36">
        <v>2.92</v>
      </c>
      <c r="AA36" s="14" t="str">
        <f t="shared" si="5"/>
        <v>Rooflight - Spherical Dome -  PVC curb 16/20 EP + PVC frame  + Skylux SW PMMA Acrylate Opaque (openable)  - 450x750</v>
      </c>
      <c r="AB36" s="1" t="s">
        <v>165</v>
      </c>
    </row>
    <row r="37" spans="1:28" x14ac:dyDescent="0.25">
      <c r="A37" t="s">
        <v>159</v>
      </c>
      <c r="B37" s="50">
        <v>450</v>
      </c>
      <c r="C37" s="53">
        <v>1050</v>
      </c>
      <c r="D37" s="1">
        <v>348</v>
      </c>
      <c r="E37" s="15">
        <f t="shared" si="6"/>
        <v>450</v>
      </c>
      <c r="F37" s="15">
        <f t="shared" si="6"/>
        <v>1050</v>
      </c>
      <c r="G37" s="6">
        <v>160</v>
      </c>
      <c r="H37" s="19">
        <f t="shared" si="1"/>
        <v>0.47250000000000003</v>
      </c>
      <c r="I37" s="14">
        <f t="shared" si="2"/>
        <v>610</v>
      </c>
      <c r="J37" s="14">
        <f t="shared" si="3"/>
        <v>1210</v>
      </c>
      <c r="K37" s="1" t="s">
        <v>134</v>
      </c>
      <c r="L37" s="14" t="str">
        <f t="shared" si="4"/>
        <v>Rooflight - Spherical Dome -  PVC curb 16/20 EP + Skylux SW PMMA Acrylate Opaque  - 450x1050</v>
      </c>
      <c r="M37" s="1" t="s">
        <v>160</v>
      </c>
      <c r="N37" s="10"/>
      <c r="O37" s="1" t="s">
        <v>111</v>
      </c>
      <c r="P37" s="1" t="s">
        <v>135</v>
      </c>
      <c r="Q37" s="6">
        <v>1</v>
      </c>
      <c r="R37">
        <v>3.73</v>
      </c>
      <c r="S37" s="1">
        <v>83</v>
      </c>
      <c r="T37" s="1">
        <v>76</v>
      </c>
      <c r="U37" s="1">
        <v>12</v>
      </c>
      <c r="V37" s="23" t="s">
        <v>79</v>
      </c>
      <c r="Y37" s="92" t="s">
        <v>76</v>
      </c>
      <c r="Z37">
        <v>3.07</v>
      </c>
      <c r="AA37" s="14" t="str">
        <f t="shared" si="5"/>
        <v>Rooflight - Spherical Dome -  PVC curb 16/20 EP + PVC frame  + Skylux SW PMMA Acrylate Opaque (openable)  - 450x1050</v>
      </c>
      <c r="AB37" s="1" t="s">
        <v>165</v>
      </c>
    </row>
    <row r="38" spans="1:28" x14ac:dyDescent="0.25">
      <c r="A38" t="s">
        <v>159</v>
      </c>
      <c r="B38" s="50">
        <v>500</v>
      </c>
      <c r="C38" s="53">
        <v>700</v>
      </c>
      <c r="D38" s="1">
        <v>348</v>
      </c>
      <c r="E38" s="15">
        <f t="shared" si="6"/>
        <v>500</v>
      </c>
      <c r="F38" s="15">
        <f t="shared" si="6"/>
        <v>700</v>
      </c>
      <c r="G38" s="6">
        <v>160</v>
      </c>
      <c r="H38" s="19">
        <f t="shared" si="1"/>
        <v>0.35</v>
      </c>
      <c r="I38" s="14">
        <f t="shared" si="2"/>
        <v>660</v>
      </c>
      <c r="J38" s="14">
        <f t="shared" si="3"/>
        <v>860</v>
      </c>
      <c r="K38" s="1" t="s">
        <v>134</v>
      </c>
      <c r="L38" s="14" t="str">
        <f t="shared" si="4"/>
        <v>Rooflight - Spherical Dome -  PVC curb 16/20 EP + Skylux SW PMMA Acrylate Opaque  - 500x700</v>
      </c>
      <c r="M38" s="1" t="s">
        <v>160</v>
      </c>
      <c r="N38" s="10"/>
      <c r="O38" s="1" t="s">
        <v>111</v>
      </c>
      <c r="P38" s="1" t="s">
        <v>135</v>
      </c>
      <c r="Q38" s="6">
        <v>1</v>
      </c>
      <c r="R38">
        <v>3.57</v>
      </c>
      <c r="S38" s="1">
        <v>83</v>
      </c>
      <c r="T38" s="1">
        <v>76</v>
      </c>
      <c r="U38" s="1">
        <v>12</v>
      </c>
      <c r="V38" s="23" t="s">
        <v>79</v>
      </c>
      <c r="Y38" s="92" t="s">
        <v>76</v>
      </c>
      <c r="Z38">
        <v>2.92</v>
      </c>
      <c r="AA38" s="14" t="str">
        <f t="shared" si="5"/>
        <v>Rooflight - Spherical Dome -  PVC curb 16/20 EP + PVC frame  + Skylux SW PMMA Acrylate Opaque (openable)  - 500x700</v>
      </c>
      <c r="AB38" s="1" t="s">
        <v>165</v>
      </c>
    </row>
    <row r="39" spans="1:28" x14ac:dyDescent="0.25">
      <c r="A39" t="s">
        <v>159</v>
      </c>
      <c r="B39" s="51">
        <v>500</v>
      </c>
      <c r="C39" s="54">
        <v>800</v>
      </c>
      <c r="D39" s="1">
        <v>348</v>
      </c>
      <c r="E39" s="15">
        <f t="shared" si="6"/>
        <v>500</v>
      </c>
      <c r="F39" s="15">
        <f t="shared" si="6"/>
        <v>800</v>
      </c>
      <c r="G39" s="6">
        <v>160</v>
      </c>
      <c r="H39" s="19">
        <f t="shared" si="1"/>
        <v>0.4</v>
      </c>
      <c r="I39" s="14">
        <f t="shared" si="2"/>
        <v>660</v>
      </c>
      <c r="J39" s="14">
        <f t="shared" si="3"/>
        <v>960</v>
      </c>
      <c r="K39" s="1" t="s">
        <v>134</v>
      </c>
      <c r="L39" s="14" t="str">
        <f t="shared" si="4"/>
        <v>Rooflight - Spherical Dome -  PVC curb 16/20 EP + Skylux SW PMMA Acrylate Opaque  - 500x800</v>
      </c>
      <c r="M39" s="1" t="s">
        <v>160</v>
      </c>
      <c r="N39" s="10"/>
      <c r="O39" s="1" t="s">
        <v>111</v>
      </c>
      <c r="P39" s="1" t="s">
        <v>135</v>
      </c>
      <c r="Q39" s="6">
        <v>1</v>
      </c>
      <c r="R39">
        <v>3.64</v>
      </c>
      <c r="S39" s="1">
        <v>83</v>
      </c>
      <c r="T39" s="1">
        <v>76</v>
      </c>
      <c r="U39" s="1">
        <v>12</v>
      </c>
      <c r="V39" s="23" t="s">
        <v>79</v>
      </c>
      <c r="Y39" s="92" t="s">
        <v>76</v>
      </c>
      <c r="Z39">
        <v>2.99</v>
      </c>
      <c r="AA39" s="14" t="str">
        <f t="shared" si="5"/>
        <v>Rooflight - Spherical Dome -  PVC curb 16/20 EP + PVC frame  + Skylux SW PMMA Acrylate Opaque (openable)  - 500x800</v>
      </c>
      <c r="AB39" s="1" t="s">
        <v>165</v>
      </c>
    </row>
    <row r="40" spans="1:28" x14ac:dyDescent="0.25">
      <c r="A40" t="s">
        <v>159</v>
      </c>
      <c r="B40" s="50">
        <v>500</v>
      </c>
      <c r="C40" s="53">
        <v>1000</v>
      </c>
      <c r="D40" s="1">
        <v>348</v>
      </c>
      <c r="E40" s="15">
        <f t="shared" si="6"/>
        <v>500</v>
      </c>
      <c r="F40" s="15">
        <f t="shared" si="6"/>
        <v>1000</v>
      </c>
      <c r="G40" s="6">
        <v>160</v>
      </c>
      <c r="H40" s="19">
        <f t="shared" si="1"/>
        <v>0.5</v>
      </c>
      <c r="I40" s="14">
        <f t="shared" si="2"/>
        <v>660</v>
      </c>
      <c r="J40" s="14">
        <f t="shared" si="3"/>
        <v>1160</v>
      </c>
      <c r="K40" s="1" t="s">
        <v>134</v>
      </c>
      <c r="L40" s="14" t="str">
        <f t="shared" si="4"/>
        <v>Rooflight - Spherical Dome -  PVC curb 16/20 EP + Skylux SW PMMA Acrylate Opaque  - 500x1000</v>
      </c>
      <c r="M40" s="1" t="s">
        <v>160</v>
      </c>
      <c r="N40" s="10"/>
      <c r="O40" s="1" t="s">
        <v>111</v>
      </c>
      <c r="P40" s="1" t="s">
        <v>135</v>
      </c>
      <c r="Q40" s="6">
        <v>1</v>
      </c>
      <c r="R40">
        <v>3.75</v>
      </c>
      <c r="S40" s="1">
        <v>83</v>
      </c>
      <c r="T40" s="1">
        <v>76</v>
      </c>
      <c r="U40" s="1">
        <v>12</v>
      </c>
      <c r="V40" s="23" t="s">
        <v>79</v>
      </c>
      <c r="Y40" s="92" t="s">
        <v>76</v>
      </c>
      <c r="Z40">
        <v>3.09</v>
      </c>
      <c r="AA40" s="14" t="str">
        <f t="shared" si="5"/>
        <v>Rooflight - Spherical Dome -  PVC curb 16/20 EP + PVC frame  + Skylux SW PMMA Acrylate Opaque (openable)  - 500x1000</v>
      </c>
      <c r="AB40" s="1" t="s">
        <v>165</v>
      </c>
    </row>
    <row r="41" spans="1:28" x14ac:dyDescent="0.25">
      <c r="A41" t="s">
        <v>159</v>
      </c>
      <c r="B41" s="50">
        <v>500</v>
      </c>
      <c r="C41" s="53">
        <v>1100</v>
      </c>
      <c r="D41" s="1">
        <v>348</v>
      </c>
      <c r="E41" s="15">
        <f t="shared" si="6"/>
        <v>500</v>
      </c>
      <c r="F41" s="15">
        <f t="shared" si="6"/>
        <v>1100</v>
      </c>
      <c r="G41" s="6">
        <v>160</v>
      </c>
      <c r="H41" s="19">
        <f t="shared" si="1"/>
        <v>0.55000000000000004</v>
      </c>
      <c r="I41" s="14">
        <f t="shared" si="2"/>
        <v>660</v>
      </c>
      <c r="J41" s="14">
        <f t="shared" si="3"/>
        <v>1260</v>
      </c>
      <c r="K41" s="1" t="s">
        <v>134</v>
      </c>
      <c r="L41" s="14" t="str">
        <f t="shared" si="4"/>
        <v>Rooflight - Spherical Dome -  PVC curb 16/20 EP + Skylux SW PMMA Acrylate Opaque  - 500x1100</v>
      </c>
      <c r="M41" s="1" t="s">
        <v>160</v>
      </c>
      <c r="N41" s="10"/>
      <c r="O41" s="1" t="s">
        <v>111</v>
      </c>
      <c r="P41" s="1" t="s">
        <v>135</v>
      </c>
      <c r="Q41" s="6">
        <v>1</v>
      </c>
      <c r="R41">
        <v>3.79</v>
      </c>
      <c r="S41" s="1">
        <v>83</v>
      </c>
      <c r="T41" s="1">
        <v>76</v>
      </c>
      <c r="U41" s="1">
        <v>12</v>
      </c>
      <c r="V41" s="23" t="s">
        <v>79</v>
      </c>
      <c r="Y41" s="92" t="s">
        <v>76</v>
      </c>
      <c r="Z41">
        <v>3.13</v>
      </c>
      <c r="AA41" s="14" t="str">
        <f t="shared" si="5"/>
        <v>Rooflight - Spherical Dome -  PVC curb 16/20 EP + PVC frame  + Skylux SW PMMA Acrylate Opaque (openable)  - 500x1100</v>
      </c>
      <c r="AB41" s="1" t="s">
        <v>165</v>
      </c>
    </row>
    <row r="42" spans="1:28" x14ac:dyDescent="0.25">
      <c r="A42" t="s">
        <v>159</v>
      </c>
      <c r="B42" s="50">
        <v>500</v>
      </c>
      <c r="C42" s="53">
        <v>1400</v>
      </c>
      <c r="D42" s="1">
        <v>348</v>
      </c>
      <c r="E42" s="15">
        <f t="shared" si="6"/>
        <v>500</v>
      </c>
      <c r="F42" s="15">
        <f t="shared" si="6"/>
        <v>1400</v>
      </c>
      <c r="G42" s="6">
        <v>160</v>
      </c>
      <c r="H42" s="19">
        <f t="shared" si="1"/>
        <v>0.7</v>
      </c>
      <c r="I42" s="14">
        <f t="shared" si="2"/>
        <v>660</v>
      </c>
      <c r="J42" s="14">
        <f t="shared" si="3"/>
        <v>1560</v>
      </c>
      <c r="K42" s="1" t="s">
        <v>134</v>
      </c>
      <c r="L42" s="14" t="str">
        <f t="shared" si="4"/>
        <v>Rooflight - Spherical Dome -  PVC curb 16/20 EP + Skylux SW PMMA Acrylate Opaque  - 500x1400</v>
      </c>
      <c r="M42" s="1" t="s">
        <v>160</v>
      </c>
      <c r="N42" s="10"/>
      <c r="O42" s="1" t="s">
        <v>111</v>
      </c>
      <c r="P42" s="1" t="s">
        <v>135</v>
      </c>
      <c r="Q42" s="6">
        <v>1</v>
      </c>
      <c r="R42">
        <v>3.88</v>
      </c>
      <c r="S42" s="1">
        <v>83</v>
      </c>
      <c r="T42" s="1">
        <v>76</v>
      </c>
      <c r="U42" s="1">
        <v>12</v>
      </c>
      <c r="V42" s="23" t="s">
        <v>79</v>
      </c>
      <c r="Y42" s="92" t="s">
        <v>76</v>
      </c>
      <c r="Z42">
        <v>3.22</v>
      </c>
      <c r="AA42" s="14" t="str">
        <f t="shared" si="5"/>
        <v>Rooflight - Spherical Dome -  PVC curb 16/20 EP + PVC frame  + Skylux SW PMMA Acrylate Opaque (openable)  - 500x1400</v>
      </c>
      <c r="AB42" s="1" t="s">
        <v>165</v>
      </c>
    </row>
    <row r="43" spans="1:28" x14ac:dyDescent="0.25">
      <c r="A43" t="s">
        <v>159</v>
      </c>
      <c r="B43" s="50">
        <v>500</v>
      </c>
      <c r="C43" s="53">
        <v>1700</v>
      </c>
      <c r="D43" s="1">
        <v>348</v>
      </c>
      <c r="E43" s="15">
        <f t="shared" si="6"/>
        <v>500</v>
      </c>
      <c r="F43" s="15">
        <f t="shared" si="6"/>
        <v>1700</v>
      </c>
      <c r="G43" s="6">
        <v>160</v>
      </c>
      <c r="H43" s="19">
        <f t="shared" si="1"/>
        <v>0.85</v>
      </c>
      <c r="I43" s="14">
        <f t="shared" si="2"/>
        <v>660</v>
      </c>
      <c r="J43" s="14">
        <f t="shared" si="3"/>
        <v>1860</v>
      </c>
      <c r="K43" s="1" t="s">
        <v>134</v>
      </c>
      <c r="L43" s="14" t="str">
        <f t="shared" si="4"/>
        <v>Rooflight - Spherical Dome -  PVC curb 16/20 EP + Skylux SW PMMA Acrylate Opaque  - 500x1700</v>
      </c>
      <c r="M43" s="1" t="s">
        <v>160</v>
      </c>
      <c r="N43" s="10"/>
      <c r="O43" s="1" t="s">
        <v>111</v>
      </c>
      <c r="P43" s="1" t="s">
        <v>135</v>
      </c>
      <c r="Q43" s="6">
        <v>1</v>
      </c>
      <c r="R43">
        <v>3.94</v>
      </c>
      <c r="S43" s="1">
        <v>83</v>
      </c>
      <c r="T43" s="1">
        <v>76</v>
      </c>
      <c r="U43" s="1">
        <v>12</v>
      </c>
      <c r="V43" s="23" t="s">
        <v>79</v>
      </c>
      <c r="Y43" s="92" t="s">
        <v>76</v>
      </c>
      <c r="Z43">
        <v>3.29</v>
      </c>
      <c r="AA43" s="14" t="str">
        <f t="shared" si="5"/>
        <v>Rooflight - Spherical Dome -  PVC curb 16/20 EP + PVC frame  + Skylux SW PMMA Acrylate Opaque (openable)  - 500x1700</v>
      </c>
      <c r="AB43" s="1" t="s">
        <v>165</v>
      </c>
    </row>
    <row r="44" spans="1:28" x14ac:dyDescent="0.25">
      <c r="A44" t="s">
        <v>159</v>
      </c>
      <c r="B44" s="50">
        <v>500</v>
      </c>
      <c r="C44" s="53">
        <v>2000</v>
      </c>
      <c r="D44" s="1">
        <v>348</v>
      </c>
      <c r="E44" s="15">
        <f t="shared" si="6"/>
        <v>500</v>
      </c>
      <c r="F44" s="15">
        <f t="shared" si="6"/>
        <v>2000</v>
      </c>
      <c r="G44" s="6">
        <v>160</v>
      </c>
      <c r="H44" s="19">
        <f t="shared" si="1"/>
        <v>1</v>
      </c>
      <c r="I44" s="14">
        <f t="shared" si="2"/>
        <v>660</v>
      </c>
      <c r="J44" s="14">
        <f t="shared" si="3"/>
        <v>2160</v>
      </c>
      <c r="K44" s="1" t="s">
        <v>134</v>
      </c>
      <c r="L44" s="14" t="str">
        <f t="shared" si="4"/>
        <v>Rooflight - Spherical Dome -  PVC curb 16/20 EP + Skylux SW PMMA Acrylate Opaque  - 500x2000</v>
      </c>
      <c r="M44" s="1" t="s">
        <v>160</v>
      </c>
      <c r="N44" s="10"/>
      <c r="O44" s="1" t="s">
        <v>111</v>
      </c>
      <c r="P44" s="1" t="s">
        <v>135</v>
      </c>
      <c r="Q44" s="6">
        <v>1</v>
      </c>
      <c r="R44">
        <v>3.99</v>
      </c>
      <c r="S44" s="1">
        <v>83</v>
      </c>
      <c r="T44" s="1">
        <v>76</v>
      </c>
      <c r="U44" s="1">
        <v>12</v>
      </c>
      <c r="V44" s="23" t="s">
        <v>79</v>
      </c>
      <c r="Y44" s="92" t="s">
        <v>76</v>
      </c>
      <c r="Z44">
        <v>3.34</v>
      </c>
      <c r="AA44" s="14" t="str">
        <f t="shared" si="5"/>
        <v>Rooflight - Spherical Dome -  PVC curb 16/20 EP + PVC frame  + Skylux SW PMMA Acrylate Opaque (openable)  - 500x2000</v>
      </c>
      <c r="AB44" s="1" t="s">
        <v>165</v>
      </c>
    </row>
    <row r="45" spans="1:28" x14ac:dyDescent="0.25">
      <c r="A45" t="s">
        <v>159</v>
      </c>
      <c r="B45" s="51">
        <v>500</v>
      </c>
      <c r="C45" s="54">
        <v>2300</v>
      </c>
      <c r="D45" s="1">
        <v>348</v>
      </c>
      <c r="E45" s="15">
        <f t="shared" si="6"/>
        <v>500</v>
      </c>
      <c r="F45" s="15">
        <f t="shared" si="6"/>
        <v>2300</v>
      </c>
      <c r="G45" s="6">
        <v>160</v>
      </c>
      <c r="H45" s="19">
        <f t="shared" si="1"/>
        <v>1.1499999999999999</v>
      </c>
      <c r="I45" s="14">
        <f t="shared" si="2"/>
        <v>660</v>
      </c>
      <c r="J45" s="14">
        <f t="shared" si="3"/>
        <v>2460</v>
      </c>
      <c r="K45" s="1" t="s">
        <v>134</v>
      </c>
      <c r="L45" s="14" t="str">
        <f t="shared" si="4"/>
        <v>Rooflight - Spherical Dome -  PVC curb 16/20 EP + Skylux SW PMMA Acrylate Opaque  - 500x2300</v>
      </c>
      <c r="M45" s="1" t="s">
        <v>160</v>
      </c>
      <c r="N45" s="10"/>
      <c r="O45" s="1" t="s">
        <v>111</v>
      </c>
      <c r="P45" s="1" t="s">
        <v>135</v>
      </c>
      <c r="Q45" s="6">
        <v>1</v>
      </c>
      <c r="R45">
        <v>4.03</v>
      </c>
      <c r="S45" s="1">
        <v>83</v>
      </c>
      <c r="T45" s="1">
        <v>76</v>
      </c>
      <c r="U45" s="1">
        <v>12</v>
      </c>
      <c r="V45" s="23" t="s">
        <v>79</v>
      </c>
      <c r="Y45" s="92" t="s">
        <v>76</v>
      </c>
      <c r="Z45">
        <v>3.37</v>
      </c>
      <c r="AA45" s="14" t="str">
        <f t="shared" si="5"/>
        <v>Rooflight - Spherical Dome -  PVC curb 16/20 EP + PVC frame  + Skylux SW PMMA Acrylate Opaque (openable)  - 500x2300</v>
      </c>
      <c r="AB45" s="1" t="s">
        <v>165</v>
      </c>
    </row>
    <row r="46" spans="1:28" x14ac:dyDescent="0.25">
      <c r="A46" t="s">
        <v>159</v>
      </c>
      <c r="B46" s="50">
        <v>600</v>
      </c>
      <c r="C46" s="53">
        <v>800</v>
      </c>
      <c r="D46" s="1">
        <v>348</v>
      </c>
      <c r="E46" s="15">
        <f t="shared" si="6"/>
        <v>600</v>
      </c>
      <c r="F46" s="15">
        <f t="shared" si="6"/>
        <v>800</v>
      </c>
      <c r="G46" s="6">
        <v>160</v>
      </c>
      <c r="H46" s="19">
        <f t="shared" si="1"/>
        <v>0.48</v>
      </c>
      <c r="I46" s="14">
        <f t="shared" si="2"/>
        <v>760</v>
      </c>
      <c r="J46" s="14">
        <f t="shared" si="3"/>
        <v>960</v>
      </c>
      <c r="K46" s="1" t="s">
        <v>134</v>
      </c>
      <c r="L46" s="14" t="str">
        <f t="shared" si="4"/>
        <v>Rooflight - Spherical Dome -  PVC curb 16/20 EP + Skylux SW PMMA Acrylate Opaque  - 600x800</v>
      </c>
      <c r="M46" s="1" t="s">
        <v>160</v>
      </c>
      <c r="N46" s="10"/>
      <c r="O46" s="1" t="s">
        <v>111</v>
      </c>
      <c r="P46" s="1" t="s">
        <v>135</v>
      </c>
      <c r="Q46" s="6">
        <v>1</v>
      </c>
      <c r="R46">
        <v>3.74</v>
      </c>
      <c r="S46" s="1">
        <v>83</v>
      </c>
      <c r="T46" s="1">
        <v>76</v>
      </c>
      <c r="U46" s="1">
        <v>12</v>
      </c>
      <c r="V46" s="23" t="s">
        <v>79</v>
      </c>
      <c r="Y46" s="92" t="s">
        <v>76</v>
      </c>
      <c r="Z46">
        <v>3.08</v>
      </c>
      <c r="AA46" s="14" t="str">
        <f t="shared" si="5"/>
        <v>Rooflight - Spherical Dome -  PVC curb 16/20 EP + PVC frame  + Skylux SW PMMA Acrylate Opaque (openable)  - 600x800</v>
      </c>
      <c r="AB46" s="1" t="s">
        <v>165</v>
      </c>
    </row>
    <row r="47" spans="1:28" x14ac:dyDescent="0.25">
      <c r="A47" t="s">
        <v>159</v>
      </c>
      <c r="B47" s="50">
        <v>600</v>
      </c>
      <c r="C47" s="53">
        <v>900</v>
      </c>
      <c r="D47" s="1">
        <v>348</v>
      </c>
      <c r="E47" s="15">
        <f t="shared" si="6"/>
        <v>600</v>
      </c>
      <c r="F47" s="15">
        <f t="shared" si="6"/>
        <v>900</v>
      </c>
      <c r="G47" s="6">
        <v>160</v>
      </c>
      <c r="H47" s="19">
        <f t="shared" si="1"/>
        <v>0.54</v>
      </c>
      <c r="I47" s="14">
        <f t="shared" si="2"/>
        <v>760</v>
      </c>
      <c r="J47" s="14">
        <f t="shared" si="3"/>
        <v>1060</v>
      </c>
      <c r="K47" s="1" t="s">
        <v>134</v>
      </c>
      <c r="L47" s="14" t="str">
        <f t="shared" si="4"/>
        <v>Rooflight - Spherical Dome -  PVC curb 16/20 EP + Skylux SW PMMA Acrylate Opaque  - 600x900</v>
      </c>
      <c r="M47" s="1" t="s">
        <v>160</v>
      </c>
      <c r="N47" s="10"/>
      <c r="O47" s="1" t="s">
        <v>111</v>
      </c>
      <c r="P47" s="1" t="s">
        <v>135</v>
      </c>
      <c r="Q47" s="6">
        <v>1</v>
      </c>
      <c r="R47">
        <v>3.79</v>
      </c>
      <c r="S47" s="1">
        <v>83</v>
      </c>
      <c r="T47" s="1">
        <v>76</v>
      </c>
      <c r="U47" s="1">
        <v>12</v>
      </c>
      <c r="V47" s="23" t="s">
        <v>79</v>
      </c>
      <c r="Y47" s="92" t="s">
        <v>76</v>
      </c>
      <c r="Z47">
        <v>3.14</v>
      </c>
      <c r="AA47" s="14" t="str">
        <f t="shared" si="5"/>
        <v>Rooflight - Spherical Dome -  PVC curb 16/20 EP + PVC frame  + Skylux SW PMMA Acrylate Opaque (openable)  - 600x900</v>
      </c>
      <c r="AB47" s="1" t="s">
        <v>165</v>
      </c>
    </row>
    <row r="48" spans="1:28" x14ac:dyDescent="0.25">
      <c r="A48" t="s">
        <v>159</v>
      </c>
      <c r="B48" s="50">
        <v>600</v>
      </c>
      <c r="C48" s="53">
        <v>1200</v>
      </c>
      <c r="D48" s="1">
        <v>348</v>
      </c>
      <c r="E48" s="15">
        <f t="shared" si="6"/>
        <v>600</v>
      </c>
      <c r="F48" s="15">
        <f t="shared" si="6"/>
        <v>1200</v>
      </c>
      <c r="G48" s="6">
        <v>160</v>
      </c>
      <c r="H48" s="19">
        <f t="shared" si="1"/>
        <v>0.72</v>
      </c>
      <c r="I48" s="14">
        <f t="shared" si="2"/>
        <v>760</v>
      </c>
      <c r="J48" s="14">
        <f t="shared" si="3"/>
        <v>1360</v>
      </c>
      <c r="K48" s="1" t="s">
        <v>134</v>
      </c>
      <c r="L48" s="14" t="str">
        <f t="shared" si="4"/>
        <v>Rooflight - Spherical Dome -  PVC curb 16/20 EP + Skylux SW PMMA Acrylate Opaque  - 600x1200</v>
      </c>
      <c r="M48" s="1" t="s">
        <v>160</v>
      </c>
      <c r="N48" s="10"/>
      <c r="O48" s="1" t="s">
        <v>111</v>
      </c>
      <c r="P48" s="1" t="s">
        <v>135</v>
      </c>
      <c r="Q48" s="6">
        <v>1</v>
      </c>
      <c r="R48">
        <v>3.91</v>
      </c>
      <c r="S48" s="1">
        <v>83</v>
      </c>
      <c r="T48" s="1">
        <v>76</v>
      </c>
      <c r="U48" s="1">
        <v>12</v>
      </c>
      <c r="V48" s="23" t="s">
        <v>79</v>
      </c>
      <c r="Y48" s="92" t="s">
        <v>76</v>
      </c>
      <c r="Z48">
        <v>3.27</v>
      </c>
      <c r="AA48" s="14" t="str">
        <f t="shared" si="5"/>
        <v>Rooflight - Spherical Dome -  PVC curb 16/20 EP + PVC frame  + Skylux SW PMMA Acrylate Opaque (openable)  - 600x1200</v>
      </c>
      <c r="AB48" s="1" t="s">
        <v>165</v>
      </c>
    </row>
    <row r="49" spans="1:28" x14ac:dyDescent="0.25">
      <c r="A49" t="s">
        <v>159</v>
      </c>
      <c r="B49" s="50">
        <v>600</v>
      </c>
      <c r="C49" s="53">
        <v>1300</v>
      </c>
      <c r="D49" s="1">
        <v>348</v>
      </c>
      <c r="E49" s="15">
        <f t="shared" si="6"/>
        <v>600</v>
      </c>
      <c r="F49" s="15">
        <f t="shared" si="6"/>
        <v>1300</v>
      </c>
      <c r="G49" s="6">
        <v>160</v>
      </c>
      <c r="H49" s="19">
        <f t="shared" si="1"/>
        <v>0.78</v>
      </c>
      <c r="I49" s="14">
        <f t="shared" si="2"/>
        <v>760</v>
      </c>
      <c r="J49" s="14">
        <f t="shared" si="3"/>
        <v>1460</v>
      </c>
      <c r="K49" s="1" t="s">
        <v>134</v>
      </c>
      <c r="L49" s="14" t="str">
        <f t="shared" si="4"/>
        <v>Rooflight - Spherical Dome -  PVC curb 16/20 EP + Skylux SW PMMA Acrylate Opaque  - 600x1300</v>
      </c>
      <c r="M49" s="1" t="s">
        <v>160</v>
      </c>
      <c r="N49" s="10"/>
      <c r="O49" s="1" t="s">
        <v>111</v>
      </c>
      <c r="P49" s="1" t="s">
        <v>135</v>
      </c>
      <c r="Q49" s="6">
        <v>1</v>
      </c>
      <c r="R49">
        <v>3.95</v>
      </c>
      <c r="S49" s="1">
        <v>83</v>
      </c>
      <c r="T49" s="1">
        <v>76</v>
      </c>
      <c r="U49" s="1">
        <v>12</v>
      </c>
      <c r="V49" s="23" t="s">
        <v>79</v>
      </c>
      <c r="Y49" s="92" t="s">
        <v>76</v>
      </c>
      <c r="Z49">
        <v>3.3</v>
      </c>
      <c r="AA49" s="14" t="str">
        <f t="shared" si="5"/>
        <v>Rooflight - Spherical Dome -  PVC curb 16/20 EP + PVC frame  + Skylux SW PMMA Acrylate Opaque (openable)  - 600x1300</v>
      </c>
      <c r="AB49" s="1" t="s">
        <v>165</v>
      </c>
    </row>
    <row r="50" spans="1:28" x14ac:dyDescent="0.25">
      <c r="A50" t="s">
        <v>159</v>
      </c>
      <c r="B50" s="50">
        <v>600</v>
      </c>
      <c r="C50" s="53">
        <v>1500</v>
      </c>
      <c r="D50" s="1">
        <v>348</v>
      </c>
      <c r="E50" s="15">
        <f t="shared" si="6"/>
        <v>600</v>
      </c>
      <c r="F50" s="15">
        <f t="shared" si="6"/>
        <v>1500</v>
      </c>
      <c r="G50" s="6">
        <v>160</v>
      </c>
      <c r="H50" s="19">
        <f t="shared" si="1"/>
        <v>0.89999999999999991</v>
      </c>
      <c r="I50" s="14">
        <f t="shared" si="2"/>
        <v>760</v>
      </c>
      <c r="J50" s="14">
        <f t="shared" si="3"/>
        <v>1660</v>
      </c>
      <c r="K50" s="1" t="s">
        <v>134</v>
      </c>
      <c r="L50" s="14" t="str">
        <f t="shared" si="4"/>
        <v>Rooflight - Spherical Dome -  PVC curb 16/20 EP + Skylux SW PMMA Acrylate Opaque  - 600x1500</v>
      </c>
      <c r="M50" s="1" t="s">
        <v>160</v>
      </c>
      <c r="N50" s="10"/>
      <c r="O50" s="1" t="s">
        <v>111</v>
      </c>
      <c r="P50" s="1" t="s">
        <v>135</v>
      </c>
      <c r="Q50" s="6">
        <v>1</v>
      </c>
      <c r="R50">
        <v>4</v>
      </c>
      <c r="S50" s="1">
        <v>83</v>
      </c>
      <c r="T50" s="1">
        <v>76</v>
      </c>
      <c r="U50" s="1">
        <v>12</v>
      </c>
      <c r="V50" s="23" t="s">
        <v>79</v>
      </c>
      <c r="Y50" s="92" t="s">
        <v>76</v>
      </c>
      <c r="Z50">
        <v>3.36</v>
      </c>
      <c r="AA50" s="14" t="str">
        <f t="shared" si="5"/>
        <v>Rooflight - Spherical Dome -  PVC curb 16/20 EP + PVC frame  + Skylux SW PMMA Acrylate Opaque (openable)  - 600x1500</v>
      </c>
      <c r="AB50" s="1" t="s">
        <v>165</v>
      </c>
    </row>
    <row r="51" spans="1:28" x14ac:dyDescent="0.25">
      <c r="A51" t="s">
        <v>159</v>
      </c>
      <c r="B51" s="51">
        <v>600</v>
      </c>
      <c r="C51" s="54">
        <v>1800</v>
      </c>
      <c r="D51" s="1">
        <v>348</v>
      </c>
      <c r="E51" s="15">
        <f t="shared" si="6"/>
        <v>600</v>
      </c>
      <c r="F51" s="15">
        <f t="shared" si="6"/>
        <v>1800</v>
      </c>
      <c r="G51" s="6">
        <v>160</v>
      </c>
      <c r="H51" s="19">
        <f t="shared" si="1"/>
        <v>1.08</v>
      </c>
      <c r="I51" s="14">
        <f t="shared" si="2"/>
        <v>760</v>
      </c>
      <c r="J51" s="14">
        <f t="shared" si="3"/>
        <v>1960</v>
      </c>
      <c r="K51" s="1" t="s">
        <v>134</v>
      </c>
      <c r="L51" s="14" t="str">
        <f t="shared" si="4"/>
        <v>Rooflight - Spherical Dome -  PVC curb 16/20 EP + Skylux SW PMMA Acrylate Opaque  - 600x1800</v>
      </c>
      <c r="M51" s="1" t="s">
        <v>160</v>
      </c>
      <c r="N51" s="10"/>
      <c r="O51" s="1" t="s">
        <v>111</v>
      </c>
      <c r="P51" s="1" t="s">
        <v>135</v>
      </c>
      <c r="Q51" s="6">
        <v>1</v>
      </c>
      <c r="R51">
        <v>4.05</v>
      </c>
      <c r="S51" s="1">
        <v>83</v>
      </c>
      <c r="T51" s="1">
        <v>76</v>
      </c>
      <c r="U51" s="1">
        <v>12</v>
      </c>
      <c r="V51" s="23" t="s">
        <v>79</v>
      </c>
      <c r="Y51" s="92" t="s">
        <v>76</v>
      </c>
      <c r="Z51">
        <v>3.42</v>
      </c>
      <c r="AA51" s="14" t="str">
        <f t="shared" si="5"/>
        <v>Rooflight - Spherical Dome -  PVC curb 16/20 EP + PVC frame  + Skylux SW PMMA Acrylate Opaque (openable)  - 600x1800</v>
      </c>
      <c r="AB51" s="1" t="s">
        <v>165</v>
      </c>
    </row>
    <row r="52" spans="1:28" x14ac:dyDescent="0.25">
      <c r="A52" t="s">
        <v>159</v>
      </c>
      <c r="B52" s="50">
        <v>600</v>
      </c>
      <c r="C52" s="53">
        <v>2000</v>
      </c>
      <c r="D52" s="1">
        <v>348</v>
      </c>
      <c r="E52" s="15">
        <f t="shared" si="6"/>
        <v>600</v>
      </c>
      <c r="F52" s="15">
        <f t="shared" si="6"/>
        <v>2000</v>
      </c>
      <c r="G52" s="6">
        <v>160</v>
      </c>
      <c r="H52" s="19">
        <f t="shared" si="1"/>
        <v>1.2</v>
      </c>
      <c r="I52" s="14">
        <f t="shared" si="2"/>
        <v>760</v>
      </c>
      <c r="J52" s="14">
        <f t="shared" si="3"/>
        <v>2160</v>
      </c>
      <c r="K52" s="1" t="s">
        <v>134</v>
      </c>
      <c r="L52" s="14" t="str">
        <f t="shared" si="4"/>
        <v>Rooflight - Spherical Dome -  PVC curb 16/20 EP + Skylux SW PMMA Acrylate Opaque  - 600x2000</v>
      </c>
      <c r="M52" s="1" t="s">
        <v>160</v>
      </c>
      <c r="N52" s="10"/>
      <c r="O52" s="1" t="s">
        <v>111</v>
      </c>
      <c r="P52" s="1" t="s">
        <v>135</v>
      </c>
      <c r="Q52" s="6">
        <v>1</v>
      </c>
      <c r="R52">
        <v>4.09</v>
      </c>
      <c r="S52" s="1">
        <v>83</v>
      </c>
      <c r="T52" s="1">
        <v>76</v>
      </c>
      <c r="U52" s="1">
        <v>12</v>
      </c>
      <c r="V52" s="23" t="s">
        <v>79</v>
      </c>
      <c r="Y52" s="92" t="s">
        <v>76</v>
      </c>
      <c r="Z52">
        <v>3.45</v>
      </c>
      <c r="AA52" s="14" t="str">
        <f t="shared" si="5"/>
        <v>Rooflight - Spherical Dome -  PVC curb 16/20 EP + PVC frame  + Skylux SW PMMA Acrylate Opaque (openable)  - 600x2000</v>
      </c>
      <c r="AB52" s="1" t="s">
        <v>165</v>
      </c>
    </row>
    <row r="53" spans="1:28" x14ac:dyDescent="0.25">
      <c r="A53" t="s">
        <v>159</v>
      </c>
      <c r="B53" s="50">
        <v>700</v>
      </c>
      <c r="C53" s="53">
        <v>1000</v>
      </c>
      <c r="D53" s="1">
        <v>348</v>
      </c>
      <c r="E53" s="15">
        <f t="shared" si="6"/>
        <v>700</v>
      </c>
      <c r="F53" s="15">
        <f t="shared" si="6"/>
        <v>1000</v>
      </c>
      <c r="G53" s="6">
        <v>160</v>
      </c>
      <c r="H53" s="19">
        <f t="shared" si="1"/>
        <v>0.7</v>
      </c>
      <c r="I53" s="14">
        <f t="shared" si="2"/>
        <v>860</v>
      </c>
      <c r="J53" s="14">
        <f t="shared" si="3"/>
        <v>1160</v>
      </c>
      <c r="K53" s="1" t="s">
        <v>134</v>
      </c>
      <c r="L53" s="14" t="str">
        <f t="shared" si="4"/>
        <v>Rooflight - Spherical Dome -  PVC curb 16/20 EP + Skylux SW PMMA Acrylate Opaque  - 700x1000</v>
      </c>
      <c r="M53" s="1" t="s">
        <v>160</v>
      </c>
      <c r="N53" s="10"/>
      <c r="O53" s="1" t="s">
        <v>111</v>
      </c>
      <c r="P53" s="1" t="s">
        <v>135</v>
      </c>
      <c r="Q53" s="6">
        <v>1</v>
      </c>
      <c r="R53">
        <v>3.92</v>
      </c>
      <c r="S53" s="1">
        <v>83</v>
      </c>
      <c r="T53" s="1">
        <v>76</v>
      </c>
      <c r="U53" s="1">
        <v>12</v>
      </c>
      <c r="V53" s="23" t="s">
        <v>79</v>
      </c>
      <c r="Y53" s="92" t="s">
        <v>76</v>
      </c>
      <c r="Z53">
        <v>3.27</v>
      </c>
      <c r="AA53" s="14" t="str">
        <f t="shared" si="5"/>
        <v>Rooflight - Spherical Dome -  PVC curb 16/20 EP + PVC frame  + Skylux SW PMMA Acrylate Opaque (openable)  - 700x1000</v>
      </c>
      <c r="AB53" s="1" t="s">
        <v>165</v>
      </c>
    </row>
    <row r="54" spans="1:28" x14ac:dyDescent="0.25">
      <c r="A54" t="s">
        <v>159</v>
      </c>
      <c r="B54" s="50">
        <v>700</v>
      </c>
      <c r="C54" s="53">
        <v>1300</v>
      </c>
      <c r="D54" s="1">
        <v>348</v>
      </c>
      <c r="E54" s="15">
        <f t="shared" si="6"/>
        <v>700</v>
      </c>
      <c r="F54" s="15">
        <f t="shared" si="6"/>
        <v>1300</v>
      </c>
      <c r="G54" s="6">
        <v>160</v>
      </c>
      <c r="H54" s="19">
        <f t="shared" si="1"/>
        <v>0.90999999999999992</v>
      </c>
      <c r="I54" s="14">
        <f t="shared" si="2"/>
        <v>860</v>
      </c>
      <c r="J54" s="14">
        <f t="shared" si="3"/>
        <v>1460</v>
      </c>
      <c r="K54" s="1" t="s">
        <v>134</v>
      </c>
      <c r="L54" s="14" t="str">
        <f t="shared" si="4"/>
        <v>Rooflight - Spherical Dome -  PVC curb 16/20 EP + Skylux SW PMMA Acrylate Opaque  - 700x1300</v>
      </c>
      <c r="M54" s="1" t="s">
        <v>160</v>
      </c>
      <c r="N54" s="10"/>
      <c r="O54" s="1" t="s">
        <v>111</v>
      </c>
      <c r="P54" s="1" t="s">
        <v>135</v>
      </c>
      <c r="Q54" s="6">
        <v>1</v>
      </c>
      <c r="R54">
        <v>4.0199999999999996</v>
      </c>
      <c r="S54" s="1">
        <v>83</v>
      </c>
      <c r="T54" s="1">
        <v>76</v>
      </c>
      <c r="U54" s="1">
        <v>12</v>
      </c>
      <c r="V54" s="23" t="s">
        <v>79</v>
      </c>
      <c r="Y54" s="92" t="s">
        <v>76</v>
      </c>
      <c r="Z54">
        <v>3.39</v>
      </c>
      <c r="AA54" s="14" t="str">
        <f t="shared" si="5"/>
        <v>Rooflight - Spherical Dome -  PVC curb 16/20 EP + PVC frame  + Skylux SW PMMA Acrylate Opaque (openable)  - 700x1300</v>
      </c>
      <c r="AB54" s="1" t="s">
        <v>165</v>
      </c>
    </row>
    <row r="55" spans="1:28" x14ac:dyDescent="0.25">
      <c r="A55" t="s">
        <v>159</v>
      </c>
      <c r="B55" s="50">
        <v>700</v>
      </c>
      <c r="C55" s="53">
        <v>1500</v>
      </c>
      <c r="D55" s="1">
        <v>348</v>
      </c>
      <c r="E55" s="15">
        <f t="shared" si="6"/>
        <v>700</v>
      </c>
      <c r="F55" s="15">
        <f t="shared" si="6"/>
        <v>1500</v>
      </c>
      <c r="G55" s="6">
        <v>160</v>
      </c>
      <c r="H55" s="19">
        <f t="shared" si="1"/>
        <v>1.0499999999999998</v>
      </c>
      <c r="I55" s="14">
        <f t="shared" si="2"/>
        <v>860</v>
      </c>
      <c r="J55" s="14">
        <f t="shared" si="3"/>
        <v>1660</v>
      </c>
      <c r="K55" s="1" t="s">
        <v>134</v>
      </c>
      <c r="L55" s="14" t="str">
        <f t="shared" si="4"/>
        <v>Rooflight - Spherical Dome -  PVC curb 16/20 EP + Skylux SW PMMA Acrylate Opaque  - 700x1500</v>
      </c>
      <c r="M55" s="1" t="s">
        <v>160</v>
      </c>
      <c r="N55" s="10"/>
      <c r="O55" s="1" t="s">
        <v>111</v>
      </c>
      <c r="P55" s="1" t="s">
        <v>135</v>
      </c>
      <c r="Q55" s="6">
        <v>1</v>
      </c>
      <c r="R55">
        <v>4.07</v>
      </c>
      <c r="S55" s="1">
        <v>83</v>
      </c>
      <c r="T55" s="1">
        <v>76</v>
      </c>
      <c r="U55" s="1">
        <v>12</v>
      </c>
      <c r="V55" s="23" t="s">
        <v>79</v>
      </c>
      <c r="Y55" s="92" t="s">
        <v>76</v>
      </c>
      <c r="Z55">
        <v>3.45</v>
      </c>
      <c r="AA55" s="14" t="str">
        <f t="shared" si="5"/>
        <v>Rooflight - Spherical Dome -  PVC curb 16/20 EP + PVC frame  + Skylux SW PMMA Acrylate Opaque (openable)  - 700x1500</v>
      </c>
      <c r="AB55" s="1" t="s">
        <v>165</v>
      </c>
    </row>
    <row r="56" spans="1:28" x14ac:dyDescent="0.25">
      <c r="A56" t="s">
        <v>159</v>
      </c>
      <c r="B56" s="50">
        <v>700</v>
      </c>
      <c r="C56" s="53">
        <v>1600</v>
      </c>
      <c r="D56" s="1">
        <v>348</v>
      </c>
      <c r="E56" s="15">
        <f t="shared" si="6"/>
        <v>700</v>
      </c>
      <c r="F56" s="15">
        <f t="shared" si="6"/>
        <v>1600</v>
      </c>
      <c r="G56" s="6">
        <v>160</v>
      </c>
      <c r="H56" s="19">
        <f t="shared" si="1"/>
        <v>1.1199999999999999</v>
      </c>
      <c r="I56" s="14">
        <f t="shared" si="2"/>
        <v>860</v>
      </c>
      <c r="J56" s="14">
        <f t="shared" si="3"/>
        <v>1760</v>
      </c>
      <c r="K56" s="1" t="s">
        <v>134</v>
      </c>
      <c r="L56" s="14" t="str">
        <f t="shared" si="4"/>
        <v>Rooflight - Spherical Dome -  PVC curb 16/20 EP + Skylux SW PMMA Acrylate Opaque  - 700x1600</v>
      </c>
      <c r="M56" s="1" t="s">
        <v>160</v>
      </c>
      <c r="N56" s="10"/>
      <c r="O56" s="1" t="s">
        <v>111</v>
      </c>
      <c r="P56" s="1" t="s">
        <v>135</v>
      </c>
      <c r="Q56" s="6">
        <v>1</v>
      </c>
      <c r="R56">
        <v>4.09</v>
      </c>
      <c r="S56" s="1">
        <v>83</v>
      </c>
      <c r="T56" s="1">
        <v>76</v>
      </c>
      <c r="U56" s="1">
        <v>12</v>
      </c>
      <c r="V56" s="23" t="s">
        <v>79</v>
      </c>
      <c r="Y56" s="92" t="s">
        <v>76</v>
      </c>
      <c r="Z56">
        <v>3.47</v>
      </c>
      <c r="AA56" s="14" t="str">
        <f t="shared" si="5"/>
        <v>Rooflight - Spherical Dome -  PVC curb 16/20 EP + PVC frame  + Skylux SW PMMA Acrylate Opaque (openable)  - 700x1600</v>
      </c>
      <c r="AB56" s="1" t="s">
        <v>165</v>
      </c>
    </row>
    <row r="57" spans="1:28" x14ac:dyDescent="0.25">
      <c r="A57" t="s">
        <v>159</v>
      </c>
      <c r="B57" s="51">
        <v>700</v>
      </c>
      <c r="C57" s="54">
        <v>2000</v>
      </c>
      <c r="D57" s="1">
        <v>348</v>
      </c>
      <c r="E57" s="15">
        <f t="shared" si="6"/>
        <v>700</v>
      </c>
      <c r="F57" s="15">
        <f t="shared" si="6"/>
        <v>2000</v>
      </c>
      <c r="G57" s="6">
        <v>160</v>
      </c>
      <c r="H57" s="19">
        <f t="shared" si="1"/>
        <v>1.4</v>
      </c>
      <c r="I57" s="14">
        <f t="shared" si="2"/>
        <v>860</v>
      </c>
      <c r="J57" s="14">
        <f t="shared" si="3"/>
        <v>2160</v>
      </c>
      <c r="K57" s="1" t="s">
        <v>134</v>
      </c>
      <c r="L57" s="14" t="str">
        <f t="shared" si="4"/>
        <v>Rooflight - Spherical Dome -  PVC curb 16/20 EP + Skylux SW PMMA Acrylate Opaque  - 700x2000</v>
      </c>
      <c r="M57" s="1" t="s">
        <v>160</v>
      </c>
      <c r="N57" s="10"/>
      <c r="O57" s="1" t="s">
        <v>111</v>
      </c>
      <c r="P57" s="1" t="s">
        <v>135</v>
      </c>
      <c r="Q57" s="6">
        <v>1</v>
      </c>
      <c r="R57">
        <v>4.16</v>
      </c>
      <c r="S57" s="1">
        <v>83</v>
      </c>
      <c r="T57" s="1">
        <v>76</v>
      </c>
      <c r="U57" s="1">
        <v>12</v>
      </c>
      <c r="V57" s="23" t="s">
        <v>79</v>
      </c>
      <c r="Y57" s="92" t="s">
        <v>76</v>
      </c>
      <c r="Z57">
        <v>3.55</v>
      </c>
      <c r="AA57" s="14" t="str">
        <f t="shared" si="5"/>
        <v>Rooflight - Spherical Dome -  PVC curb 16/20 EP + PVC frame  + Skylux SW PMMA Acrylate Opaque (openable)  - 700x2000</v>
      </c>
      <c r="AB57" s="1" t="s">
        <v>165</v>
      </c>
    </row>
    <row r="58" spans="1:28" x14ac:dyDescent="0.25">
      <c r="A58" t="s">
        <v>159</v>
      </c>
      <c r="B58" s="50">
        <v>700</v>
      </c>
      <c r="C58" s="53">
        <v>2200</v>
      </c>
      <c r="D58" s="1">
        <v>348</v>
      </c>
      <c r="E58" s="15">
        <f t="shared" si="6"/>
        <v>700</v>
      </c>
      <c r="F58" s="15">
        <f t="shared" si="6"/>
        <v>2200</v>
      </c>
      <c r="G58" s="6">
        <v>160</v>
      </c>
      <c r="H58" s="19">
        <f t="shared" si="1"/>
        <v>1.54</v>
      </c>
      <c r="I58" s="14">
        <f t="shared" si="2"/>
        <v>860</v>
      </c>
      <c r="J58" s="14">
        <f t="shared" si="3"/>
        <v>2360</v>
      </c>
      <c r="K58" s="1" t="s">
        <v>134</v>
      </c>
      <c r="L58" s="14" t="str">
        <f t="shared" si="4"/>
        <v>Rooflight - Spherical Dome -  PVC curb 16/20 EP + Skylux SW PMMA Acrylate Opaque  - 700x2200</v>
      </c>
      <c r="M58" s="1" t="s">
        <v>160</v>
      </c>
      <c r="N58" s="10"/>
      <c r="O58" s="1" t="s">
        <v>111</v>
      </c>
      <c r="P58" s="1" t="s">
        <v>135</v>
      </c>
      <c r="Q58" s="6">
        <v>1</v>
      </c>
      <c r="R58">
        <v>4.1900000000000004</v>
      </c>
      <c r="S58" s="1">
        <v>83</v>
      </c>
      <c r="T58" s="1">
        <v>76</v>
      </c>
      <c r="U58" s="1">
        <v>12</v>
      </c>
      <c r="V58" s="23" t="s">
        <v>79</v>
      </c>
      <c r="Y58" s="92" t="s">
        <v>76</v>
      </c>
      <c r="Z58">
        <v>3.58</v>
      </c>
      <c r="AA58" s="14" t="str">
        <f t="shared" si="5"/>
        <v>Rooflight - Spherical Dome -  PVC curb 16/20 EP + PVC frame  + Skylux SW PMMA Acrylate Opaque (openable)  - 700x2200</v>
      </c>
      <c r="AB58" s="1" t="s">
        <v>165</v>
      </c>
    </row>
    <row r="59" spans="1:28" x14ac:dyDescent="0.25">
      <c r="A59" t="s">
        <v>159</v>
      </c>
      <c r="B59" s="50">
        <v>750</v>
      </c>
      <c r="C59" s="53">
        <v>1050</v>
      </c>
      <c r="D59" s="1">
        <v>348</v>
      </c>
      <c r="E59" s="15">
        <f t="shared" si="6"/>
        <v>750</v>
      </c>
      <c r="F59" s="15">
        <f t="shared" si="6"/>
        <v>1050</v>
      </c>
      <c r="G59" s="6">
        <v>160</v>
      </c>
      <c r="H59" s="19">
        <f t="shared" si="1"/>
        <v>0.78750000000000009</v>
      </c>
      <c r="I59" s="14">
        <f t="shared" si="2"/>
        <v>910</v>
      </c>
      <c r="J59" s="14">
        <f t="shared" si="3"/>
        <v>1210</v>
      </c>
      <c r="K59" s="1" t="s">
        <v>134</v>
      </c>
      <c r="L59" s="14" t="str">
        <f t="shared" si="4"/>
        <v>Rooflight - Spherical Dome -  PVC curb 16/20 EP + Skylux SW PMMA Acrylate Opaque  - 750x1050</v>
      </c>
      <c r="M59" s="1" t="s">
        <v>160</v>
      </c>
      <c r="N59" s="10"/>
      <c r="O59" s="1" t="s">
        <v>111</v>
      </c>
      <c r="P59" s="1" t="s">
        <v>135</v>
      </c>
      <c r="Q59" s="6">
        <v>1</v>
      </c>
      <c r="R59">
        <v>3.96</v>
      </c>
      <c r="S59" s="1">
        <v>83</v>
      </c>
      <c r="T59" s="1">
        <v>76</v>
      </c>
      <c r="U59" s="1">
        <v>12</v>
      </c>
      <c r="V59" s="23" t="s">
        <v>79</v>
      </c>
      <c r="Y59" s="92" t="s">
        <v>76</v>
      </c>
      <c r="Z59">
        <v>3.32</v>
      </c>
      <c r="AA59" s="14" t="str">
        <f t="shared" si="5"/>
        <v>Rooflight - Spherical Dome -  PVC curb 16/20 EP + PVC frame  + Skylux SW PMMA Acrylate Opaque (openable)  - 750x1050</v>
      </c>
      <c r="AB59" s="1" t="s">
        <v>165</v>
      </c>
    </row>
    <row r="60" spans="1:28" x14ac:dyDescent="0.25">
      <c r="A60" t="s">
        <v>159</v>
      </c>
      <c r="B60" s="50">
        <v>750</v>
      </c>
      <c r="C60" s="53">
        <v>1250</v>
      </c>
      <c r="D60" s="1">
        <v>348</v>
      </c>
      <c r="E60" s="15">
        <f t="shared" si="6"/>
        <v>750</v>
      </c>
      <c r="F60" s="15">
        <f t="shared" si="6"/>
        <v>1250</v>
      </c>
      <c r="G60" s="6">
        <v>160</v>
      </c>
      <c r="H60" s="19">
        <f t="shared" si="1"/>
        <v>0.9375</v>
      </c>
      <c r="I60" s="14">
        <f t="shared" si="2"/>
        <v>910</v>
      </c>
      <c r="J60" s="14">
        <f t="shared" si="3"/>
        <v>1410</v>
      </c>
      <c r="K60" s="1" t="s">
        <v>134</v>
      </c>
      <c r="L60" s="14" t="str">
        <f t="shared" si="4"/>
        <v>Rooflight - Spherical Dome -  PVC curb 16/20 EP + Skylux SW PMMA Acrylate Opaque  - 750x1250</v>
      </c>
      <c r="M60" s="1" t="s">
        <v>160</v>
      </c>
      <c r="N60" s="10"/>
      <c r="O60" s="1" t="s">
        <v>111</v>
      </c>
      <c r="P60" s="1" t="s">
        <v>135</v>
      </c>
      <c r="Q60" s="6">
        <v>1</v>
      </c>
      <c r="R60">
        <v>4.03</v>
      </c>
      <c r="S60" s="1">
        <v>83</v>
      </c>
      <c r="T60" s="1">
        <v>76</v>
      </c>
      <c r="U60" s="1">
        <v>12</v>
      </c>
      <c r="V60" s="23" t="s">
        <v>79</v>
      </c>
      <c r="Y60" s="92" t="s">
        <v>76</v>
      </c>
      <c r="Z60">
        <v>3.4</v>
      </c>
      <c r="AA60" s="14" t="str">
        <f t="shared" si="5"/>
        <v>Rooflight - Spherical Dome -  PVC curb 16/20 EP + PVC frame  + Skylux SW PMMA Acrylate Opaque (openable)  - 750x1250</v>
      </c>
      <c r="AB60" s="1" t="s">
        <v>165</v>
      </c>
    </row>
    <row r="61" spans="1:28" x14ac:dyDescent="0.25">
      <c r="A61" t="s">
        <v>159</v>
      </c>
      <c r="B61" s="50">
        <v>750</v>
      </c>
      <c r="C61" s="53">
        <v>1650</v>
      </c>
      <c r="D61" s="1">
        <v>348</v>
      </c>
      <c r="E61" s="15">
        <f t="shared" si="6"/>
        <v>750</v>
      </c>
      <c r="F61" s="15">
        <f t="shared" si="6"/>
        <v>1650</v>
      </c>
      <c r="G61" s="6">
        <v>160</v>
      </c>
      <c r="H61" s="19">
        <f t="shared" si="1"/>
        <v>1.2374999999999998</v>
      </c>
      <c r="I61" s="14">
        <f t="shared" si="2"/>
        <v>910</v>
      </c>
      <c r="J61" s="14">
        <f t="shared" si="3"/>
        <v>1810</v>
      </c>
      <c r="K61" s="1" t="s">
        <v>134</v>
      </c>
      <c r="L61" s="14" t="str">
        <f t="shared" si="4"/>
        <v>Rooflight - Spherical Dome -  PVC curb 16/20 EP + Skylux SW PMMA Acrylate Opaque  - 750x1650</v>
      </c>
      <c r="M61" s="1" t="s">
        <v>160</v>
      </c>
      <c r="N61" s="10"/>
      <c r="O61" s="1" t="s">
        <v>111</v>
      </c>
      <c r="P61" s="1" t="s">
        <v>135</v>
      </c>
      <c r="Q61" s="6">
        <v>1</v>
      </c>
      <c r="R61">
        <v>4.13</v>
      </c>
      <c r="S61" s="1">
        <v>83</v>
      </c>
      <c r="T61" s="1">
        <v>76</v>
      </c>
      <c r="U61" s="1">
        <v>12</v>
      </c>
      <c r="V61" s="23" t="s">
        <v>79</v>
      </c>
      <c r="Y61" s="92" t="s">
        <v>76</v>
      </c>
      <c r="Z61">
        <v>3.51</v>
      </c>
      <c r="AA61" s="14" t="str">
        <f t="shared" si="5"/>
        <v>Rooflight - Spherical Dome -  PVC curb 16/20 EP + PVC frame  + Skylux SW PMMA Acrylate Opaque (openable)  - 750x1650</v>
      </c>
      <c r="AB61" s="1" t="s">
        <v>165</v>
      </c>
    </row>
    <row r="62" spans="1:28" x14ac:dyDescent="0.25">
      <c r="A62" t="s">
        <v>159</v>
      </c>
      <c r="B62" s="50">
        <v>750</v>
      </c>
      <c r="C62" s="53">
        <v>1750</v>
      </c>
      <c r="D62" s="1">
        <v>348</v>
      </c>
      <c r="E62" s="15">
        <f t="shared" si="6"/>
        <v>750</v>
      </c>
      <c r="F62" s="15">
        <f t="shared" si="6"/>
        <v>1750</v>
      </c>
      <c r="G62" s="6">
        <v>160</v>
      </c>
      <c r="H62" s="19">
        <f t="shared" si="1"/>
        <v>1.3125</v>
      </c>
      <c r="I62" s="14">
        <f t="shared" si="2"/>
        <v>910</v>
      </c>
      <c r="J62" s="14">
        <f t="shared" si="3"/>
        <v>1910</v>
      </c>
      <c r="K62" s="1" t="s">
        <v>134</v>
      </c>
      <c r="L62" s="14" t="str">
        <f t="shared" si="4"/>
        <v>Rooflight - Spherical Dome -  PVC curb 16/20 EP + Skylux SW PMMA Acrylate Opaque  - 750x1750</v>
      </c>
      <c r="M62" s="1" t="s">
        <v>160</v>
      </c>
      <c r="N62" s="10"/>
      <c r="O62" s="1" t="s">
        <v>111</v>
      </c>
      <c r="P62" s="1" t="s">
        <v>135</v>
      </c>
      <c r="Q62" s="6">
        <v>1</v>
      </c>
      <c r="R62">
        <v>4.1500000000000004</v>
      </c>
      <c r="S62" s="1">
        <v>83</v>
      </c>
      <c r="T62" s="1">
        <v>76</v>
      </c>
      <c r="U62" s="1">
        <v>12</v>
      </c>
      <c r="V62" s="23" t="s">
        <v>79</v>
      </c>
      <c r="Y62" s="92" t="s">
        <v>76</v>
      </c>
      <c r="Z62">
        <v>3.53</v>
      </c>
      <c r="AA62" s="14" t="str">
        <f t="shared" si="5"/>
        <v>Rooflight - Spherical Dome -  PVC curb 16/20 EP + PVC frame  + Skylux SW PMMA Acrylate Opaque (openable)  - 750x1750</v>
      </c>
      <c r="AB62" s="1" t="s">
        <v>165</v>
      </c>
    </row>
    <row r="63" spans="1:28" x14ac:dyDescent="0.25">
      <c r="A63" t="s">
        <v>159</v>
      </c>
      <c r="B63" s="51">
        <v>750</v>
      </c>
      <c r="C63" s="54">
        <v>2250</v>
      </c>
      <c r="D63" s="1">
        <v>348</v>
      </c>
      <c r="E63" s="15">
        <f t="shared" si="6"/>
        <v>750</v>
      </c>
      <c r="F63" s="15">
        <f t="shared" si="6"/>
        <v>2250</v>
      </c>
      <c r="G63" s="6">
        <v>160</v>
      </c>
      <c r="H63" s="19">
        <f t="shared" si="1"/>
        <v>1.6875</v>
      </c>
      <c r="I63" s="14">
        <f t="shared" si="2"/>
        <v>910</v>
      </c>
      <c r="J63" s="14">
        <f t="shared" si="3"/>
        <v>2410</v>
      </c>
      <c r="K63" s="1" t="s">
        <v>134</v>
      </c>
      <c r="L63" s="14" t="str">
        <f t="shared" si="4"/>
        <v>Rooflight - Spherical Dome -  PVC curb 16/20 EP + Skylux SW PMMA Acrylate Opaque  - 750x2250</v>
      </c>
      <c r="M63" s="1" t="s">
        <v>160</v>
      </c>
      <c r="N63" s="10"/>
      <c r="O63" s="1" t="s">
        <v>111</v>
      </c>
      <c r="P63" s="1" t="s">
        <v>135</v>
      </c>
      <c r="Q63" s="6">
        <v>1</v>
      </c>
      <c r="R63">
        <v>4.22</v>
      </c>
      <c r="S63" s="1">
        <v>83</v>
      </c>
      <c r="T63" s="1">
        <v>76</v>
      </c>
      <c r="U63" s="1">
        <v>12</v>
      </c>
      <c r="V63" s="23" t="s">
        <v>79</v>
      </c>
      <c r="Y63" s="92" t="s">
        <v>76</v>
      </c>
      <c r="Z63">
        <v>3.62</v>
      </c>
      <c r="AA63" s="14" t="str">
        <f t="shared" si="5"/>
        <v>Rooflight - Spherical Dome -  PVC curb 16/20 EP + PVC frame  + Skylux SW PMMA Acrylate Opaque (openable)  - 750x2250</v>
      </c>
      <c r="AB63" s="1" t="s">
        <v>165</v>
      </c>
    </row>
    <row r="64" spans="1:28" x14ac:dyDescent="0.25">
      <c r="A64" t="s">
        <v>159</v>
      </c>
      <c r="B64" s="52">
        <v>800</v>
      </c>
      <c r="C64" s="55">
        <v>1100</v>
      </c>
      <c r="D64" s="1">
        <v>348</v>
      </c>
      <c r="E64" s="15">
        <f t="shared" si="6"/>
        <v>800</v>
      </c>
      <c r="F64" s="15">
        <f t="shared" si="6"/>
        <v>1100</v>
      </c>
      <c r="G64" s="6">
        <v>160</v>
      </c>
      <c r="H64" s="19">
        <f t="shared" si="1"/>
        <v>0.88000000000000012</v>
      </c>
      <c r="I64" s="14">
        <f t="shared" si="2"/>
        <v>960</v>
      </c>
      <c r="J64" s="14">
        <f t="shared" si="3"/>
        <v>1260</v>
      </c>
      <c r="K64" s="1" t="s">
        <v>134</v>
      </c>
      <c r="L64" s="14" t="str">
        <f t="shared" si="4"/>
        <v>Rooflight - Spherical Dome -  PVC curb 16/20 EP + Skylux SW PMMA Acrylate Opaque  - 800x1100</v>
      </c>
      <c r="M64" s="1" t="s">
        <v>160</v>
      </c>
      <c r="N64" s="10"/>
      <c r="O64" s="1" t="s">
        <v>111</v>
      </c>
      <c r="P64" s="1" t="s">
        <v>135</v>
      </c>
      <c r="Q64" s="6">
        <v>1</v>
      </c>
      <c r="R64">
        <v>4</v>
      </c>
      <c r="S64" s="1">
        <v>83</v>
      </c>
      <c r="T64" s="1">
        <v>76</v>
      </c>
      <c r="U64" s="1">
        <v>12</v>
      </c>
      <c r="V64" s="23" t="s">
        <v>79</v>
      </c>
      <c r="Y64" s="92" t="s">
        <v>76</v>
      </c>
      <c r="Z64">
        <v>3.37</v>
      </c>
      <c r="AA64" s="14" t="str">
        <f t="shared" si="5"/>
        <v>Rooflight - Spherical Dome -  PVC curb 16/20 EP + PVC frame  + Skylux SW PMMA Acrylate Opaque (openable)  - 800x1100</v>
      </c>
      <c r="AB64" s="1" t="s">
        <v>165</v>
      </c>
    </row>
    <row r="65" spans="1:28" x14ac:dyDescent="0.25">
      <c r="A65" t="s">
        <v>159</v>
      </c>
      <c r="B65" s="50">
        <v>800</v>
      </c>
      <c r="C65" s="53">
        <v>1300</v>
      </c>
      <c r="D65" s="1">
        <v>348</v>
      </c>
      <c r="E65" s="15">
        <f t="shared" si="6"/>
        <v>800</v>
      </c>
      <c r="F65" s="15">
        <f t="shared" si="6"/>
        <v>1300</v>
      </c>
      <c r="G65" s="6">
        <v>160</v>
      </c>
      <c r="H65" s="19">
        <f t="shared" si="1"/>
        <v>1.04</v>
      </c>
      <c r="I65" s="14">
        <f t="shared" si="2"/>
        <v>960</v>
      </c>
      <c r="J65" s="14">
        <f t="shared" si="3"/>
        <v>1460</v>
      </c>
      <c r="K65" s="1" t="s">
        <v>134</v>
      </c>
      <c r="L65" s="14" t="str">
        <f t="shared" si="4"/>
        <v>Rooflight - Spherical Dome -  PVC curb 16/20 EP + Skylux SW PMMA Acrylate Opaque  - 800x1300</v>
      </c>
      <c r="M65" s="1" t="s">
        <v>160</v>
      </c>
      <c r="N65" s="10"/>
      <c r="O65" s="1" t="s">
        <v>111</v>
      </c>
      <c r="P65" s="1" t="s">
        <v>135</v>
      </c>
      <c r="Q65" s="6">
        <v>1</v>
      </c>
      <c r="R65">
        <v>4.07</v>
      </c>
      <c r="S65" s="1">
        <v>83</v>
      </c>
      <c r="T65" s="1">
        <v>76</v>
      </c>
      <c r="U65" s="1">
        <v>12</v>
      </c>
      <c r="V65" s="23" t="s">
        <v>79</v>
      </c>
      <c r="Y65" s="92" t="s">
        <v>76</v>
      </c>
      <c r="Z65">
        <v>3.44</v>
      </c>
      <c r="AA65" s="14" t="str">
        <f t="shared" si="5"/>
        <v>Rooflight - Spherical Dome -  PVC curb 16/20 EP + PVC frame  + Skylux SW PMMA Acrylate Opaque (openable)  - 800x1300</v>
      </c>
      <c r="AB65" s="1" t="s">
        <v>165</v>
      </c>
    </row>
    <row r="66" spans="1:28" x14ac:dyDescent="0.25">
      <c r="A66" t="s">
        <v>159</v>
      </c>
      <c r="B66" s="50">
        <v>800</v>
      </c>
      <c r="C66" s="53">
        <v>1400</v>
      </c>
      <c r="D66" s="1">
        <v>348</v>
      </c>
      <c r="E66" s="15">
        <f t="shared" si="6"/>
        <v>800</v>
      </c>
      <c r="F66" s="15">
        <f t="shared" si="6"/>
        <v>1400</v>
      </c>
      <c r="G66" s="6">
        <v>160</v>
      </c>
      <c r="H66" s="19">
        <f t="shared" si="1"/>
        <v>1.1199999999999999</v>
      </c>
      <c r="I66" s="14">
        <f t="shared" si="2"/>
        <v>960</v>
      </c>
      <c r="J66" s="14">
        <f t="shared" si="3"/>
        <v>1560</v>
      </c>
      <c r="K66" s="1" t="s">
        <v>134</v>
      </c>
      <c r="L66" s="14" t="str">
        <f t="shared" si="4"/>
        <v>Rooflight - Spherical Dome -  PVC curb 16/20 EP + Skylux SW PMMA Acrylate Opaque  - 800x1400</v>
      </c>
      <c r="M66" s="1" t="s">
        <v>160</v>
      </c>
      <c r="N66" s="10"/>
      <c r="O66" s="1" t="s">
        <v>111</v>
      </c>
      <c r="P66" s="1" t="s">
        <v>135</v>
      </c>
      <c r="Q66" s="6">
        <v>1</v>
      </c>
      <c r="R66">
        <v>4.09</v>
      </c>
      <c r="S66" s="1">
        <v>83</v>
      </c>
      <c r="T66" s="1">
        <v>76</v>
      </c>
      <c r="U66" s="1">
        <v>12</v>
      </c>
      <c r="V66" s="23" t="s">
        <v>79</v>
      </c>
      <c r="Y66" s="92" t="s">
        <v>76</v>
      </c>
      <c r="Z66">
        <v>3.48</v>
      </c>
      <c r="AA66" s="14" t="str">
        <f t="shared" si="5"/>
        <v>Rooflight - Spherical Dome -  PVC curb 16/20 EP + PVC frame  + Skylux SW PMMA Acrylate Opaque (openable)  - 800x1400</v>
      </c>
      <c r="AB66" s="1" t="s">
        <v>165</v>
      </c>
    </row>
    <row r="67" spans="1:28" x14ac:dyDescent="0.25">
      <c r="A67" t="s">
        <v>159</v>
      </c>
      <c r="B67" s="50">
        <v>800</v>
      </c>
      <c r="C67" s="53">
        <v>1600</v>
      </c>
      <c r="D67" s="1">
        <v>348</v>
      </c>
      <c r="E67" s="15">
        <f t="shared" si="6"/>
        <v>800</v>
      </c>
      <c r="F67" s="15">
        <f t="shared" si="6"/>
        <v>1600</v>
      </c>
      <c r="G67" s="6">
        <v>160</v>
      </c>
      <c r="H67" s="19">
        <f t="shared" si="1"/>
        <v>1.2800000000000002</v>
      </c>
      <c r="I67" s="14">
        <f t="shared" si="2"/>
        <v>960</v>
      </c>
      <c r="J67" s="14">
        <f t="shared" si="3"/>
        <v>1760</v>
      </c>
      <c r="K67" s="1" t="s">
        <v>134</v>
      </c>
      <c r="L67" s="14" t="str">
        <f t="shared" si="4"/>
        <v>Rooflight - Spherical Dome -  PVC curb 16/20 EP + Skylux SW PMMA Acrylate Opaque  - 800x1600</v>
      </c>
      <c r="M67" s="1" t="s">
        <v>160</v>
      </c>
      <c r="N67" s="10"/>
      <c r="O67" s="1" t="s">
        <v>111</v>
      </c>
      <c r="P67" s="1" t="s">
        <v>135</v>
      </c>
      <c r="Q67" s="6">
        <v>1</v>
      </c>
      <c r="R67">
        <v>4.1399999999999997</v>
      </c>
      <c r="S67" s="1">
        <v>83</v>
      </c>
      <c r="T67" s="1">
        <v>76</v>
      </c>
      <c r="U67" s="1">
        <v>12</v>
      </c>
      <c r="V67" s="23" t="s">
        <v>79</v>
      </c>
      <c r="Y67" s="92" t="s">
        <v>76</v>
      </c>
      <c r="Z67">
        <v>3.53</v>
      </c>
      <c r="AA67" s="14" t="str">
        <f t="shared" si="5"/>
        <v>Rooflight - Spherical Dome -  PVC curb 16/20 EP + PVC frame  + Skylux SW PMMA Acrylate Opaque (openable)  - 800x1600</v>
      </c>
      <c r="AB67" s="1" t="s">
        <v>165</v>
      </c>
    </row>
    <row r="68" spans="1:28" x14ac:dyDescent="0.25">
      <c r="A68" t="s">
        <v>159</v>
      </c>
      <c r="B68" s="50">
        <v>800</v>
      </c>
      <c r="C68" s="53">
        <v>1700</v>
      </c>
      <c r="D68" s="1">
        <v>348</v>
      </c>
      <c r="E68" s="15">
        <f t="shared" si="6"/>
        <v>800</v>
      </c>
      <c r="F68" s="15">
        <f t="shared" si="6"/>
        <v>1700</v>
      </c>
      <c r="G68" s="6">
        <v>160</v>
      </c>
      <c r="H68" s="19">
        <f t="shared" si="1"/>
        <v>1.36</v>
      </c>
      <c r="I68" s="14">
        <f t="shared" si="2"/>
        <v>960</v>
      </c>
      <c r="J68" s="14">
        <f t="shared" si="3"/>
        <v>1860</v>
      </c>
      <c r="K68" s="1" t="s">
        <v>134</v>
      </c>
      <c r="L68" s="14" t="str">
        <f t="shared" si="4"/>
        <v>Rooflight - Spherical Dome -  PVC curb 16/20 EP + Skylux SW PMMA Acrylate Opaque  - 800x1700</v>
      </c>
      <c r="M68" s="1" t="s">
        <v>160</v>
      </c>
      <c r="N68" s="10"/>
      <c r="O68" s="1" t="s">
        <v>111</v>
      </c>
      <c r="P68" s="1" t="s">
        <v>135</v>
      </c>
      <c r="Q68" s="6">
        <v>1</v>
      </c>
      <c r="R68">
        <v>4.16</v>
      </c>
      <c r="S68" s="1">
        <v>83</v>
      </c>
      <c r="T68" s="1">
        <v>76</v>
      </c>
      <c r="U68" s="1">
        <v>12</v>
      </c>
      <c r="V68" s="23" t="s">
        <v>79</v>
      </c>
      <c r="Y68" s="92" t="s">
        <v>76</v>
      </c>
      <c r="Z68">
        <v>3.55</v>
      </c>
      <c r="AA68" s="14" t="str">
        <f t="shared" si="5"/>
        <v>Rooflight - Spherical Dome -  PVC curb 16/20 EP + PVC frame  + Skylux SW PMMA Acrylate Opaque (openable)  - 800x1700</v>
      </c>
      <c r="AB68" s="1" t="s">
        <v>165</v>
      </c>
    </row>
    <row r="69" spans="1:28" x14ac:dyDescent="0.25">
      <c r="A69" t="s">
        <v>159</v>
      </c>
      <c r="B69" s="50">
        <v>800</v>
      </c>
      <c r="C69" s="53">
        <v>1800</v>
      </c>
      <c r="D69" s="1">
        <v>348</v>
      </c>
      <c r="E69" s="15">
        <f t="shared" si="6"/>
        <v>800</v>
      </c>
      <c r="F69" s="15">
        <f t="shared" si="6"/>
        <v>1800</v>
      </c>
      <c r="G69" s="6">
        <v>160</v>
      </c>
      <c r="H69" s="19">
        <f t="shared" si="1"/>
        <v>1.4400000000000002</v>
      </c>
      <c r="I69" s="14">
        <f t="shared" ref="I69:I110" si="7">E69+G69</f>
        <v>960</v>
      </c>
      <c r="J69" s="14">
        <f t="shared" ref="J69:J110" si="8">F69+G69</f>
        <v>1960</v>
      </c>
      <c r="K69" s="1" t="s">
        <v>134</v>
      </c>
      <c r="L69" s="14" t="str">
        <f t="shared" si="4"/>
        <v>Rooflight - Spherical Dome -  PVC curb 16/20 EP + Skylux SW PMMA Acrylate Opaque  - 800x1800</v>
      </c>
      <c r="M69" s="1" t="s">
        <v>160</v>
      </c>
      <c r="N69" s="10"/>
      <c r="O69" s="1" t="s">
        <v>111</v>
      </c>
      <c r="P69" s="1" t="s">
        <v>135</v>
      </c>
      <c r="Q69" s="6">
        <v>1</v>
      </c>
      <c r="R69">
        <v>4.18</v>
      </c>
      <c r="S69" s="1">
        <v>83</v>
      </c>
      <c r="T69" s="1">
        <v>76</v>
      </c>
      <c r="U69" s="1">
        <v>12</v>
      </c>
      <c r="V69" s="23" t="s">
        <v>79</v>
      </c>
      <c r="Y69" s="92" t="s">
        <v>76</v>
      </c>
      <c r="Z69">
        <v>3.57</v>
      </c>
      <c r="AA69" s="14" t="str">
        <f t="shared" si="5"/>
        <v>Rooflight - Spherical Dome -  PVC curb 16/20 EP + PVC frame  + Skylux SW PMMA Acrylate Opaque (openable)  - 800x1800</v>
      </c>
      <c r="AB69" s="1" t="s">
        <v>165</v>
      </c>
    </row>
    <row r="70" spans="1:28" x14ac:dyDescent="0.25">
      <c r="A70" t="s">
        <v>159</v>
      </c>
      <c r="B70" s="51">
        <v>800</v>
      </c>
      <c r="C70" s="54">
        <v>2000</v>
      </c>
      <c r="D70" s="1">
        <v>348</v>
      </c>
      <c r="E70" s="15">
        <f t="shared" si="6"/>
        <v>800</v>
      </c>
      <c r="F70" s="15">
        <f t="shared" si="6"/>
        <v>2000</v>
      </c>
      <c r="G70" s="6">
        <v>160</v>
      </c>
      <c r="H70" s="19">
        <f t="shared" si="1"/>
        <v>1.6</v>
      </c>
      <c r="I70" s="14">
        <f t="shared" si="7"/>
        <v>960</v>
      </c>
      <c r="J70" s="14">
        <f t="shared" si="8"/>
        <v>2160</v>
      </c>
      <c r="K70" s="1" t="s">
        <v>134</v>
      </c>
      <c r="L70" s="14" t="str">
        <f t="shared" si="4"/>
        <v>Rooflight - Spherical Dome -  PVC curb 16/20 EP + Skylux SW PMMA Acrylate Opaque  - 800x2000</v>
      </c>
      <c r="M70" s="1" t="s">
        <v>160</v>
      </c>
      <c r="N70" s="10"/>
      <c r="O70" s="1" t="s">
        <v>111</v>
      </c>
      <c r="P70" s="1" t="s">
        <v>135</v>
      </c>
      <c r="Q70" s="6">
        <v>1</v>
      </c>
      <c r="R70">
        <v>4.21</v>
      </c>
      <c r="S70" s="1">
        <v>83</v>
      </c>
      <c r="T70" s="1">
        <v>76</v>
      </c>
      <c r="U70" s="1">
        <v>12</v>
      </c>
      <c r="V70" s="23" t="s">
        <v>79</v>
      </c>
      <c r="Y70" s="92" t="s">
        <v>76</v>
      </c>
      <c r="Z70">
        <v>3.61</v>
      </c>
      <c r="AA70" s="14" t="str">
        <f t="shared" si="5"/>
        <v>Rooflight - Spherical Dome -  PVC curb 16/20 EP + PVC frame  + Skylux SW PMMA Acrylate Opaque (openable)  - 800x2000</v>
      </c>
      <c r="AB70" s="1" t="s">
        <v>165</v>
      </c>
    </row>
    <row r="71" spans="1:28" x14ac:dyDescent="0.25">
      <c r="A71" t="s">
        <v>159</v>
      </c>
      <c r="B71" s="50">
        <v>800</v>
      </c>
      <c r="C71" s="53">
        <v>2200</v>
      </c>
      <c r="D71" s="1">
        <v>348</v>
      </c>
      <c r="E71" s="15">
        <f t="shared" si="6"/>
        <v>800</v>
      </c>
      <c r="F71" s="15">
        <f t="shared" si="6"/>
        <v>2200</v>
      </c>
      <c r="G71" s="6">
        <v>160</v>
      </c>
      <c r="H71" s="19">
        <f t="shared" si="1"/>
        <v>1.7600000000000002</v>
      </c>
      <c r="I71" s="14">
        <f t="shared" si="7"/>
        <v>960</v>
      </c>
      <c r="J71" s="14">
        <f t="shared" si="8"/>
        <v>2360</v>
      </c>
      <c r="K71" s="1" t="s">
        <v>134</v>
      </c>
      <c r="L71" s="14" t="str">
        <f t="shared" si="4"/>
        <v>Rooflight - Spherical Dome -  PVC curb 16/20 EP + Skylux SW PMMA Acrylate Opaque  - 800x2200</v>
      </c>
      <c r="M71" s="1" t="s">
        <v>160</v>
      </c>
      <c r="N71" s="10"/>
      <c r="O71" s="1" t="s">
        <v>111</v>
      </c>
      <c r="P71" s="1" t="s">
        <v>135</v>
      </c>
      <c r="Q71" s="6">
        <v>1</v>
      </c>
      <c r="R71">
        <v>4.2300000000000004</v>
      </c>
      <c r="S71" s="1">
        <v>83</v>
      </c>
      <c r="T71" s="1">
        <v>76</v>
      </c>
      <c r="U71" s="1">
        <v>12</v>
      </c>
      <c r="V71" s="23" t="s">
        <v>79</v>
      </c>
      <c r="Y71" s="92" t="s">
        <v>76</v>
      </c>
      <c r="Z71">
        <v>3.64</v>
      </c>
      <c r="AA71" s="14" t="str">
        <f t="shared" si="5"/>
        <v>Rooflight - Spherical Dome -  PVC curb 16/20 EP + PVC frame  + Skylux SW PMMA Acrylate Opaque (openable)  - 800x2200</v>
      </c>
      <c r="AB71" s="1" t="s">
        <v>165</v>
      </c>
    </row>
    <row r="72" spans="1:28" x14ac:dyDescent="0.25">
      <c r="A72" t="s">
        <v>159</v>
      </c>
      <c r="B72" s="50">
        <v>800</v>
      </c>
      <c r="C72" s="53">
        <v>2300</v>
      </c>
      <c r="D72" s="1">
        <v>348</v>
      </c>
      <c r="E72" s="15">
        <f t="shared" si="6"/>
        <v>800</v>
      </c>
      <c r="F72" s="15">
        <f t="shared" si="6"/>
        <v>2300</v>
      </c>
      <c r="G72" s="6">
        <v>160</v>
      </c>
      <c r="H72" s="19">
        <f t="shared" si="1"/>
        <v>1.8399999999999999</v>
      </c>
      <c r="I72" s="14">
        <f t="shared" si="7"/>
        <v>960</v>
      </c>
      <c r="J72" s="14">
        <f t="shared" si="8"/>
        <v>2460</v>
      </c>
      <c r="K72" s="1" t="s">
        <v>134</v>
      </c>
      <c r="L72" s="14" t="str">
        <f t="shared" si="4"/>
        <v>Rooflight - Spherical Dome -  PVC curb 16/20 EP + Skylux SW PMMA Acrylate Opaque  - 800x2300</v>
      </c>
      <c r="M72" s="1" t="s">
        <v>160</v>
      </c>
      <c r="N72" s="10"/>
      <c r="O72" s="1" t="s">
        <v>111</v>
      </c>
      <c r="P72" s="1" t="s">
        <v>135</v>
      </c>
      <c r="Q72" s="6">
        <v>1</v>
      </c>
      <c r="R72">
        <v>4.25</v>
      </c>
      <c r="S72" s="1">
        <v>83</v>
      </c>
      <c r="T72" s="1">
        <v>76</v>
      </c>
      <c r="U72" s="1">
        <v>12</v>
      </c>
      <c r="V72" s="23" t="s">
        <v>79</v>
      </c>
      <c r="Y72" s="92" t="s">
        <v>76</v>
      </c>
      <c r="Z72">
        <v>3.65</v>
      </c>
      <c r="AA72" s="14" t="str">
        <f t="shared" si="5"/>
        <v>Rooflight - Spherical Dome -  PVC curb 16/20 EP + PVC frame  + Skylux SW PMMA Acrylate Opaque (openable)  - 800x2300</v>
      </c>
      <c r="AB72" s="1" t="s">
        <v>165</v>
      </c>
    </row>
    <row r="73" spans="1:28" x14ac:dyDescent="0.25">
      <c r="A73" t="s">
        <v>159</v>
      </c>
      <c r="B73" s="50">
        <v>800</v>
      </c>
      <c r="C73" s="53">
        <v>2500</v>
      </c>
      <c r="D73" s="1">
        <v>348</v>
      </c>
      <c r="E73" s="15">
        <f t="shared" si="6"/>
        <v>800</v>
      </c>
      <c r="F73" s="15">
        <f t="shared" si="6"/>
        <v>2500</v>
      </c>
      <c r="G73" s="6">
        <v>160</v>
      </c>
      <c r="H73" s="19">
        <f t="shared" si="1"/>
        <v>2</v>
      </c>
      <c r="I73" s="14">
        <f t="shared" si="7"/>
        <v>960</v>
      </c>
      <c r="J73" s="14">
        <f t="shared" si="8"/>
        <v>2660</v>
      </c>
      <c r="K73" s="1" t="s">
        <v>134</v>
      </c>
      <c r="L73" s="14" t="str">
        <f t="shared" ref="L73:L110" si="9">K73&amp;" - "&amp;M73&amp;" - "&amp;E73&amp;"x"&amp;C73</f>
        <v>Rooflight - Spherical Dome -  PVC curb 16/20 EP + Skylux SW PMMA Acrylate Opaque  - 800x2500</v>
      </c>
      <c r="M73" s="1" t="s">
        <v>160</v>
      </c>
      <c r="N73" s="10"/>
      <c r="O73" s="1" t="s">
        <v>111</v>
      </c>
      <c r="P73" s="1" t="s">
        <v>135</v>
      </c>
      <c r="Q73" s="6">
        <v>1</v>
      </c>
      <c r="R73">
        <v>4.2699999999999996</v>
      </c>
      <c r="S73" s="1">
        <v>83</v>
      </c>
      <c r="T73" s="1">
        <v>76</v>
      </c>
      <c r="U73" s="1">
        <v>12</v>
      </c>
      <c r="V73" s="23" t="s">
        <v>79</v>
      </c>
      <c r="Y73" s="92" t="s">
        <v>76</v>
      </c>
      <c r="Z73">
        <v>3.68</v>
      </c>
      <c r="AA73" s="14" t="str">
        <f t="shared" si="5"/>
        <v>Rooflight - Spherical Dome -  PVC curb 16/20 EP + PVC frame  + Skylux SW PMMA Acrylate Opaque (openable)  - 800x2500</v>
      </c>
      <c r="AB73" s="1" t="s">
        <v>165</v>
      </c>
    </row>
    <row r="74" spans="1:28" x14ac:dyDescent="0.25">
      <c r="A74" t="s">
        <v>159</v>
      </c>
      <c r="B74" s="50">
        <v>800</v>
      </c>
      <c r="C74" s="53">
        <v>2800</v>
      </c>
      <c r="D74" s="1">
        <v>348</v>
      </c>
      <c r="E74" s="15">
        <f t="shared" si="6"/>
        <v>800</v>
      </c>
      <c r="F74" s="15">
        <f t="shared" si="6"/>
        <v>2800</v>
      </c>
      <c r="G74" s="6">
        <v>160</v>
      </c>
      <c r="H74" s="19">
        <f t="shared" si="1"/>
        <v>2.2399999999999998</v>
      </c>
      <c r="I74" s="14">
        <f t="shared" si="7"/>
        <v>960</v>
      </c>
      <c r="J74" s="14">
        <f t="shared" si="8"/>
        <v>2960</v>
      </c>
      <c r="K74" s="1" t="s">
        <v>134</v>
      </c>
      <c r="L74" s="14" t="str">
        <f t="shared" si="9"/>
        <v>Rooflight - Spherical Dome -  PVC curb 16/20 EP + Skylux SW PMMA Acrylate Opaque  - 800x2800</v>
      </c>
      <c r="M74" s="1" t="s">
        <v>160</v>
      </c>
      <c r="N74" s="10"/>
      <c r="O74" s="1" t="s">
        <v>111</v>
      </c>
      <c r="P74" s="1" t="s">
        <v>135</v>
      </c>
      <c r="Q74" s="6">
        <v>1</v>
      </c>
      <c r="R74">
        <v>4.29</v>
      </c>
      <c r="S74" s="1">
        <v>83</v>
      </c>
      <c r="T74" s="1">
        <v>76</v>
      </c>
      <c r="U74" s="1">
        <v>12</v>
      </c>
      <c r="V74" s="23" t="s">
        <v>79</v>
      </c>
      <c r="Y74" s="92" t="s">
        <v>76</v>
      </c>
      <c r="Z74">
        <v>3.71</v>
      </c>
      <c r="AA74" s="14" t="str">
        <f t="shared" ref="AA74:AA137" si="10">$K74&amp;" - "&amp;$AB74&amp;" - "&amp;$E74&amp;"x"&amp;$C74</f>
        <v>Rooflight - Spherical Dome -  PVC curb 16/20 EP + PVC frame  + Skylux SW PMMA Acrylate Opaque (openable)  - 800x2800</v>
      </c>
      <c r="AB74" s="1" t="s">
        <v>165</v>
      </c>
    </row>
    <row r="75" spans="1:28" x14ac:dyDescent="0.25">
      <c r="A75" t="s">
        <v>159</v>
      </c>
      <c r="B75" s="50">
        <v>900</v>
      </c>
      <c r="C75" s="53">
        <v>1200</v>
      </c>
      <c r="D75" s="1">
        <v>348</v>
      </c>
      <c r="E75" s="15">
        <f t="shared" si="6"/>
        <v>900</v>
      </c>
      <c r="F75" s="15">
        <f t="shared" si="6"/>
        <v>1200</v>
      </c>
      <c r="G75" s="6">
        <v>160</v>
      </c>
      <c r="H75" s="19">
        <f t="shared" si="1"/>
        <v>1.08</v>
      </c>
      <c r="I75" s="14">
        <f t="shared" si="7"/>
        <v>1060</v>
      </c>
      <c r="J75" s="14">
        <f t="shared" si="8"/>
        <v>1360</v>
      </c>
      <c r="K75" s="1" t="s">
        <v>134</v>
      </c>
      <c r="L75" s="14" t="str">
        <f t="shared" si="9"/>
        <v>Rooflight - Spherical Dome -  PVC curb 16/20 EP + Skylux SW PMMA Acrylate Opaque  - 900x1200</v>
      </c>
      <c r="M75" s="1" t="s">
        <v>160</v>
      </c>
      <c r="N75" s="10"/>
      <c r="O75" s="1" t="s">
        <v>111</v>
      </c>
      <c r="P75" s="1" t="s">
        <v>135</v>
      </c>
      <c r="Q75" s="6">
        <v>1</v>
      </c>
      <c r="R75">
        <v>4.08</v>
      </c>
      <c r="S75" s="1">
        <v>83</v>
      </c>
      <c r="T75" s="1">
        <v>76</v>
      </c>
      <c r="U75" s="1">
        <v>12</v>
      </c>
      <c r="V75" s="23" t="s">
        <v>79</v>
      </c>
      <c r="Y75" s="92" t="s">
        <v>76</v>
      </c>
      <c r="Z75">
        <v>3.46</v>
      </c>
      <c r="AA75" s="14" t="str">
        <f t="shared" si="10"/>
        <v>Rooflight - Spherical Dome -  PVC curb 16/20 EP + PVC frame  + Skylux SW PMMA Acrylate Opaque (openable)  - 900x1200</v>
      </c>
      <c r="AB75" s="1" t="s">
        <v>165</v>
      </c>
    </row>
    <row r="76" spans="1:28" x14ac:dyDescent="0.25">
      <c r="A76" t="s">
        <v>159</v>
      </c>
      <c r="B76" s="51">
        <v>900</v>
      </c>
      <c r="C76" s="54">
        <v>1500</v>
      </c>
      <c r="D76" s="1">
        <v>348</v>
      </c>
      <c r="E76" s="15">
        <f t="shared" si="6"/>
        <v>900</v>
      </c>
      <c r="F76" s="15">
        <f t="shared" si="6"/>
        <v>1500</v>
      </c>
      <c r="G76" s="6">
        <v>160</v>
      </c>
      <c r="H76" s="19">
        <f t="shared" si="1"/>
        <v>1.35</v>
      </c>
      <c r="I76" s="14">
        <f t="shared" si="7"/>
        <v>1060</v>
      </c>
      <c r="J76" s="14">
        <f t="shared" si="8"/>
        <v>1660</v>
      </c>
      <c r="K76" s="1" t="s">
        <v>134</v>
      </c>
      <c r="L76" s="14" t="str">
        <f t="shared" si="9"/>
        <v>Rooflight - Spherical Dome -  PVC curb 16/20 EP + Skylux SW PMMA Acrylate Opaque  - 900x1500</v>
      </c>
      <c r="M76" s="1" t="s">
        <v>160</v>
      </c>
      <c r="N76" s="10"/>
      <c r="O76" s="1" t="s">
        <v>111</v>
      </c>
      <c r="P76" s="1" t="s">
        <v>135</v>
      </c>
      <c r="Q76" s="6">
        <v>1</v>
      </c>
      <c r="R76">
        <v>4.16</v>
      </c>
      <c r="S76" s="1">
        <v>83</v>
      </c>
      <c r="T76" s="1">
        <v>76</v>
      </c>
      <c r="U76" s="1">
        <v>12</v>
      </c>
      <c r="V76" s="23" t="s">
        <v>79</v>
      </c>
      <c r="Y76" s="92" t="s">
        <v>76</v>
      </c>
      <c r="Z76">
        <v>3.55</v>
      </c>
      <c r="AA76" s="14" t="str">
        <f t="shared" si="10"/>
        <v>Rooflight - Spherical Dome -  PVC curb 16/20 EP + PVC frame  + Skylux SW PMMA Acrylate Opaque (openable)  - 900x1500</v>
      </c>
      <c r="AB76" s="1" t="s">
        <v>165</v>
      </c>
    </row>
    <row r="77" spans="1:28" x14ac:dyDescent="0.25">
      <c r="A77" t="s">
        <v>159</v>
      </c>
      <c r="B77" s="50">
        <v>900</v>
      </c>
      <c r="C77" s="53">
        <v>1800</v>
      </c>
      <c r="D77" s="1">
        <v>348</v>
      </c>
      <c r="E77" s="15">
        <f t="shared" si="6"/>
        <v>900</v>
      </c>
      <c r="F77" s="15">
        <f t="shared" si="6"/>
        <v>1800</v>
      </c>
      <c r="G77" s="6">
        <v>160</v>
      </c>
      <c r="H77" s="19">
        <f t="shared" si="1"/>
        <v>1.62</v>
      </c>
      <c r="I77" s="14">
        <f t="shared" si="7"/>
        <v>1060</v>
      </c>
      <c r="J77" s="14">
        <f t="shared" si="8"/>
        <v>1960</v>
      </c>
      <c r="K77" s="1" t="s">
        <v>134</v>
      </c>
      <c r="L77" s="14" t="str">
        <f t="shared" si="9"/>
        <v>Rooflight - Spherical Dome -  PVC curb 16/20 EP + Skylux SW PMMA Acrylate Opaque  - 900x1800</v>
      </c>
      <c r="M77" s="1" t="s">
        <v>160</v>
      </c>
      <c r="N77" s="10"/>
      <c r="O77" s="1" t="s">
        <v>111</v>
      </c>
      <c r="P77" s="1" t="s">
        <v>135</v>
      </c>
      <c r="Q77" s="6">
        <v>1</v>
      </c>
      <c r="R77">
        <v>4.22</v>
      </c>
      <c r="S77" s="1">
        <v>83</v>
      </c>
      <c r="T77" s="1">
        <v>76</v>
      </c>
      <c r="U77" s="1">
        <v>12</v>
      </c>
      <c r="V77" s="23" t="s">
        <v>79</v>
      </c>
      <c r="Y77" s="92" t="s">
        <v>76</v>
      </c>
      <c r="Z77">
        <v>3.62</v>
      </c>
      <c r="AA77" s="14" t="str">
        <f t="shared" si="10"/>
        <v>Rooflight - Spherical Dome -  PVC curb 16/20 EP + PVC frame  + Skylux SW PMMA Acrylate Opaque (openable)  - 900x1800</v>
      </c>
      <c r="AB77" s="1" t="s">
        <v>165</v>
      </c>
    </row>
    <row r="78" spans="1:28" x14ac:dyDescent="0.25">
      <c r="A78" t="s">
        <v>159</v>
      </c>
      <c r="B78" s="50">
        <v>900</v>
      </c>
      <c r="C78" s="53">
        <v>2100</v>
      </c>
      <c r="D78" s="1">
        <v>348</v>
      </c>
      <c r="E78" s="15">
        <f t="shared" si="6"/>
        <v>900</v>
      </c>
      <c r="F78" s="15">
        <f t="shared" si="6"/>
        <v>2100</v>
      </c>
      <c r="G78" s="6">
        <v>160</v>
      </c>
      <c r="H78" s="19">
        <f t="shared" si="1"/>
        <v>1.8900000000000001</v>
      </c>
      <c r="I78" s="14">
        <f t="shared" si="7"/>
        <v>1060</v>
      </c>
      <c r="J78" s="14">
        <f t="shared" si="8"/>
        <v>2260</v>
      </c>
      <c r="K78" s="1" t="s">
        <v>134</v>
      </c>
      <c r="L78" s="14" t="str">
        <f t="shared" si="9"/>
        <v>Rooflight - Spherical Dome -  PVC curb 16/20 EP + Skylux SW PMMA Acrylate Opaque  - 900x2100</v>
      </c>
      <c r="M78" s="1" t="s">
        <v>160</v>
      </c>
      <c r="N78" s="10"/>
      <c r="O78" s="1" t="s">
        <v>111</v>
      </c>
      <c r="P78" s="1" t="s">
        <v>135</v>
      </c>
      <c r="Q78" s="6">
        <v>1</v>
      </c>
      <c r="R78">
        <v>4.26</v>
      </c>
      <c r="S78" s="1">
        <v>83</v>
      </c>
      <c r="T78" s="1">
        <v>76</v>
      </c>
      <c r="U78" s="1">
        <v>12</v>
      </c>
      <c r="V78" s="23" t="s">
        <v>79</v>
      </c>
      <c r="Y78" s="92" t="s">
        <v>76</v>
      </c>
      <c r="Z78">
        <v>3.68</v>
      </c>
      <c r="AA78" s="14" t="str">
        <f t="shared" si="10"/>
        <v>Rooflight - Spherical Dome -  PVC curb 16/20 EP + PVC frame  + Skylux SW PMMA Acrylate Opaque (openable)  - 900x2100</v>
      </c>
      <c r="AB78" s="1" t="s">
        <v>165</v>
      </c>
    </row>
    <row r="79" spans="1:28" x14ac:dyDescent="0.25">
      <c r="A79" t="s">
        <v>159</v>
      </c>
      <c r="B79" s="50">
        <v>1000</v>
      </c>
      <c r="C79" s="53">
        <v>1300</v>
      </c>
      <c r="D79" s="1">
        <v>348</v>
      </c>
      <c r="E79" s="15">
        <f t="shared" si="6"/>
        <v>1000</v>
      </c>
      <c r="F79" s="15">
        <f t="shared" si="6"/>
        <v>1300</v>
      </c>
      <c r="G79" s="6">
        <v>160</v>
      </c>
      <c r="H79" s="19">
        <f t="shared" si="1"/>
        <v>1.3</v>
      </c>
      <c r="I79" s="14">
        <f t="shared" si="7"/>
        <v>1160</v>
      </c>
      <c r="J79" s="14">
        <f t="shared" si="8"/>
        <v>1460</v>
      </c>
      <c r="K79" s="1" t="s">
        <v>134</v>
      </c>
      <c r="L79" s="14" t="str">
        <f t="shared" si="9"/>
        <v>Rooflight - Spherical Dome -  PVC curb 16/20 EP + Skylux SW PMMA Acrylate Opaque  - 1000x1300</v>
      </c>
      <c r="M79" s="1" t="s">
        <v>160</v>
      </c>
      <c r="N79" s="10"/>
      <c r="O79" s="1" t="s">
        <v>111</v>
      </c>
      <c r="P79" s="1" t="s">
        <v>135</v>
      </c>
      <c r="Q79" s="6">
        <v>1</v>
      </c>
      <c r="R79">
        <v>4.1399999999999997</v>
      </c>
      <c r="S79" s="1">
        <v>83</v>
      </c>
      <c r="T79" s="1">
        <v>76</v>
      </c>
      <c r="U79" s="1">
        <v>12</v>
      </c>
      <c r="V79" s="23" t="s">
        <v>79</v>
      </c>
      <c r="Y79" s="92" t="s">
        <v>76</v>
      </c>
      <c r="Z79">
        <v>3.54</v>
      </c>
      <c r="AA79" s="14" t="str">
        <f t="shared" si="10"/>
        <v>Rooflight - Spherical Dome -  PVC curb 16/20 EP + PVC frame  + Skylux SW PMMA Acrylate Opaque (openable)  - 1000x1300</v>
      </c>
      <c r="AB79" s="1" t="s">
        <v>165</v>
      </c>
    </row>
    <row r="80" spans="1:28" x14ac:dyDescent="0.25">
      <c r="A80" t="s">
        <v>159</v>
      </c>
      <c r="B80" s="50">
        <v>1000</v>
      </c>
      <c r="C80" s="53">
        <v>1500</v>
      </c>
      <c r="D80" s="1">
        <v>348</v>
      </c>
      <c r="E80" s="15">
        <f t="shared" si="6"/>
        <v>1000</v>
      </c>
      <c r="F80" s="15">
        <f t="shared" si="6"/>
        <v>1500</v>
      </c>
      <c r="G80" s="6">
        <v>160</v>
      </c>
      <c r="H80" s="19">
        <f t="shared" si="1"/>
        <v>1.5</v>
      </c>
      <c r="I80" s="14">
        <f t="shared" si="7"/>
        <v>1160</v>
      </c>
      <c r="J80" s="14">
        <f t="shared" si="8"/>
        <v>1660</v>
      </c>
      <c r="K80" s="1" t="s">
        <v>134</v>
      </c>
      <c r="L80" s="14" t="str">
        <f t="shared" si="9"/>
        <v>Rooflight - Spherical Dome -  PVC curb 16/20 EP + Skylux SW PMMA Acrylate Opaque  - 1000x1500</v>
      </c>
      <c r="M80" s="1" t="s">
        <v>160</v>
      </c>
      <c r="N80" s="10"/>
      <c r="O80" s="1" t="s">
        <v>111</v>
      </c>
      <c r="P80" s="1" t="s">
        <v>135</v>
      </c>
      <c r="Q80" s="6">
        <v>1</v>
      </c>
      <c r="R80">
        <v>4.2</v>
      </c>
      <c r="S80" s="1">
        <v>83</v>
      </c>
      <c r="T80" s="1">
        <v>76</v>
      </c>
      <c r="U80" s="1">
        <v>12</v>
      </c>
      <c r="V80" s="23" t="s">
        <v>79</v>
      </c>
      <c r="Y80" s="92" t="s">
        <v>76</v>
      </c>
      <c r="Z80">
        <v>3.6</v>
      </c>
      <c r="AA80" s="14" t="str">
        <f t="shared" si="10"/>
        <v>Rooflight - Spherical Dome -  PVC curb 16/20 EP + PVC frame  + Skylux SW PMMA Acrylate Opaque (openable)  - 1000x1500</v>
      </c>
      <c r="AB80" s="1" t="s">
        <v>165</v>
      </c>
    </row>
    <row r="81" spans="1:28" x14ac:dyDescent="0.25">
      <c r="A81" t="s">
        <v>159</v>
      </c>
      <c r="B81" s="50">
        <v>1000</v>
      </c>
      <c r="C81" s="53">
        <v>1600</v>
      </c>
      <c r="D81" s="1">
        <v>348</v>
      </c>
      <c r="E81" s="15">
        <f t="shared" si="6"/>
        <v>1000</v>
      </c>
      <c r="F81" s="15">
        <f t="shared" si="6"/>
        <v>1600</v>
      </c>
      <c r="G81" s="6">
        <v>160</v>
      </c>
      <c r="H81" s="19">
        <f t="shared" si="1"/>
        <v>1.6</v>
      </c>
      <c r="I81" s="14">
        <f t="shared" si="7"/>
        <v>1160</v>
      </c>
      <c r="J81" s="14">
        <f t="shared" si="8"/>
        <v>1760</v>
      </c>
      <c r="K81" s="1" t="s">
        <v>134</v>
      </c>
      <c r="L81" s="14" t="str">
        <f t="shared" si="9"/>
        <v>Rooflight - Spherical Dome -  PVC curb 16/20 EP + Skylux SW PMMA Acrylate Opaque  - 1000x1600</v>
      </c>
      <c r="M81" s="1" t="s">
        <v>160</v>
      </c>
      <c r="N81" s="10"/>
      <c r="O81" s="1" t="s">
        <v>111</v>
      </c>
      <c r="P81" s="1" t="s">
        <v>135</v>
      </c>
      <c r="Q81" s="6">
        <v>1</v>
      </c>
      <c r="R81">
        <v>4.22</v>
      </c>
      <c r="S81" s="1">
        <v>83</v>
      </c>
      <c r="T81" s="1">
        <v>76</v>
      </c>
      <c r="U81" s="1">
        <v>12</v>
      </c>
      <c r="V81" s="23" t="s">
        <v>79</v>
      </c>
      <c r="Y81" s="92" t="s">
        <v>76</v>
      </c>
      <c r="Z81">
        <v>3.63</v>
      </c>
      <c r="AA81" s="14" t="str">
        <f t="shared" si="10"/>
        <v>Rooflight - Spherical Dome -  PVC curb 16/20 EP + PVC frame  + Skylux SW PMMA Acrylate Opaque (openable)  - 1000x1600</v>
      </c>
      <c r="AB81" s="1" t="s">
        <v>165</v>
      </c>
    </row>
    <row r="82" spans="1:28" x14ac:dyDescent="0.25">
      <c r="A82" t="s">
        <v>159</v>
      </c>
      <c r="B82" s="51">
        <v>1000</v>
      </c>
      <c r="C82" s="54">
        <v>1900</v>
      </c>
      <c r="D82" s="1">
        <v>348</v>
      </c>
      <c r="E82" s="15">
        <f t="shared" si="6"/>
        <v>1000</v>
      </c>
      <c r="F82" s="15">
        <f t="shared" si="6"/>
        <v>1900</v>
      </c>
      <c r="G82" s="6">
        <v>160</v>
      </c>
      <c r="H82" s="19">
        <f t="shared" si="1"/>
        <v>1.9</v>
      </c>
      <c r="I82" s="14">
        <f t="shared" si="7"/>
        <v>1160</v>
      </c>
      <c r="J82" s="14">
        <f t="shared" si="8"/>
        <v>2060</v>
      </c>
      <c r="K82" s="1" t="s">
        <v>134</v>
      </c>
      <c r="L82" s="14" t="str">
        <f t="shared" si="9"/>
        <v>Rooflight - Spherical Dome -  PVC curb 16/20 EP + Skylux SW PMMA Acrylate Opaque  - 1000x1900</v>
      </c>
      <c r="M82" s="1" t="s">
        <v>160</v>
      </c>
      <c r="N82" s="10"/>
      <c r="O82" s="1" t="s">
        <v>111</v>
      </c>
      <c r="P82" s="1" t="s">
        <v>135</v>
      </c>
      <c r="Q82" s="6">
        <v>1</v>
      </c>
      <c r="R82">
        <v>4.2699999999999996</v>
      </c>
      <c r="S82" s="1">
        <v>83</v>
      </c>
      <c r="T82" s="1">
        <v>76</v>
      </c>
      <c r="U82" s="1">
        <v>12</v>
      </c>
      <c r="V82" s="23" t="s">
        <v>79</v>
      </c>
      <c r="Y82" s="92" t="s">
        <v>76</v>
      </c>
      <c r="Z82">
        <v>3.69</v>
      </c>
      <c r="AA82" s="14" t="str">
        <f t="shared" si="10"/>
        <v>Rooflight - Spherical Dome -  PVC curb 16/20 EP + PVC frame  + Skylux SW PMMA Acrylate Opaque (openable)  - 1000x1900</v>
      </c>
      <c r="AB82" s="1" t="s">
        <v>165</v>
      </c>
    </row>
    <row r="83" spans="1:28" x14ac:dyDescent="0.25">
      <c r="A83" t="s">
        <v>159</v>
      </c>
      <c r="B83" s="50">
        <v>1000</v>
      </c>
      <c r="C83" s="53">
        <v>2000</v>
      </c>
      <c r="D83" s="1">
        <v>348</v>
      </c>
      <c r="E83" s="15">
        <f t="shared" si="6"/>
        <v>1000</v>
      </c>
      <c r="F83" s="15">
        <f t="shared" si="6"/>
        <v>2000</v>
      </c>
      <c r="G83" s="6">
        <v>160</v>
      </c>
      <c r="H83" s="19">
        <f t="shared" si="1"/>
        <v>2</v>
      </c>
      <c r="I83" s="14">
        <f t="shared" si="7"/>
        <v>1160</v>
      </c>
      <c r="J83" s="14">
        <f t="shared" si="8"/>
        <v>2160</v>
      </c>
      <c r="K83" s="1" t="s">
        <v>134</v>
      </c>
      <c r="L83" s="14" t="str">
        <f t="shared" si="9"/>
        <v>Rooflight - Spherical Dome -  PVC curb 16/20 EP + Skylux SW PMMA Acrylate Opaque  - 1000x2000</v>
      </c>
      <c r="M83" s="1" t="s">
        <v>160</v>
      </c>
      <c r="N83" s="10"/>
      <c r="O83" s="1" t="s">
        <v>111</v>
      </c>
      <c r="P83" s="1" t="s">
        <v>135</v>
      </c>
      <c r="Q83" s="6">
        <v>1</v>
      </c>
      <c r="R83">
        <v>4.29</v>
      </c>
      <c r="S83" s="1">
        <v>83</v>
      </c>
      <c r="T83" s="1">
        <v>76</v>
      </c>
      <c r="U83" s="1">
        <v>12</v>
      </c>
      <c r="V83" s="23" t="s">
        <v>79</v>
      </c>
      <c r="Y83" s="92" t="s">
        <v>76</v>
      </c>
      <c r="Z83">
        <v>3.71</v>
      </c>
      <c r="AA83" s="14" t="str">
        <f t="shared" si="10"/>
        <v>Rooflight - Spherical Dome -  PVC curb 16/20 EP + PVC frame  + Skylux SW PMMA Acrylate Opaque (openable)  - 1000x2000</v>
      </c>
      <c r="AB83" s="1" t="s">
        <v>165</v>
      </c>
    </row>
    <row r="84" spans="1:28" x14ac:dyDescent="0.25">
      <c r="A84" t="s">
        <v>159</v>
      </c>
      <c r="B84" s="50">
        <v>1000</v>
      </c>
      <c r="C84" s="53">
        <v>2200</v>
      </c>
      <c r="D84" s="1">
        <v>348</v>
      </c>
      <c r="E84" s="15">
        <f t="shared" si="6"/>
        <v>1000</v>
      </c>
      <c r="F84" s="15">
        <f t="shared" si="6"/>
        <v>2200</v>
      </c>
      <c r="G84" s="6">
        <v>160</v>
      </c>
      <c r="H84" s="19">
        <f t="shared" si="1"/>
        <v>2.2000000000000002</v>
      </c>
      <c r="I84" s="14">
        <f t="shared" si="7"/>
        <v>1160</v>
      </c>
      <c r="J84" s="14">
        <f t="shared" si="8"/>
        <v>2360</v>
      </c>
      <c r="K84" s="1" t="s">
        <v>134</v>
      </c>
      <c r="L84" s="14" t="str">
        <f t="shared" si="9"/>
        <v>Rooflight - Spherical Dome -  PVC curb 16/20 EP + Skylux SW PMMA Acrylate Opaque  - 1000x2200</v>
      </c>
      <c r="M84" s="1" t="s">
        <v>160</v>
      </c>
      <c r="N84" s="10"/>
      <c r="O84" s="1" t="s">
        <v>111</v>
      </c>
      <c r="P84" s="1" t="s">
        <v>135</v>
      </c>
      <c r="Q84" s="6">
        <v>1</v>
      </c>
      <c r="R84">
        <v>4.3099999999999996</v>
      </c>
      <c r="S84" s="1">
        <v>83</v>
      </c>
      <c r="T84" s="1">
        <v>76</v>
      </c>
      <c r="U84" s="1">
        <v>12</v>
      </c>
      <c r="V84" s="23" t="s">
        <v>79</v>
      </c>
      <c r="Y84" s="92" t="s">
        <v>76</v>
      </c>
      <c r="Z84">
        <v>3.74</v>
      </c>
      <c r="AA84" s="14" t="str">
        <f t="shared" si="10"/>
        <v>Rooflight - Spherical Dome -  PVC curb 16/20 EP + PVC frame  + Skylux SW PMMA Acrylate Opaque (openable)  - 1000x2200</v>
      </c>
      <c r="AB84" s="1" t="s">
        <v>165</v>
      </c>
    </row>
    <row r="85" spans="1:28" x14ac:dyDescent="0.25">
      <c r="A85" t="s">
        <v>159</v>
      </c>
      <c r="B85" s="50">
        <v>1000</v>
      </c>
      <c r="C85" s="53">
        <v>2300</v>
      </c>
      <c r="D85" s="1">
        <v>348</v>
      </c>
      <c r="E85" s="15">
        <f t="shared" ref="E85:F110" si="11">B85</f>
        <v>1000</v>
      </c>
      <c r="F85" s="15">
        <f t="shared" si="11"/>
        <v>2300</v>
      </c>
      <c r="G85" s="6">
        <v>160</v>
      </c>
      <c r="H85" s="19">
        <f t="shared" si="1"/>
        <v>2.2999999999999998</v>
      </c>
      <c r="I85" s="14">
        <f t="shared" si="7"/>
        <v>1160</v>
      </c>
      <c r="J85" s="14">
        <f t="shared" si="8"/>
        <v>2460</v>
      </c>
      <c r="K85" s="1" t="s">
        <v>134</v>
      </c>
      <c r="L85" s="14" t="str">
        <f t="shared" si="9"/>
        <v>Rooflight - Spherical Dome -  PVC curb 16/20 EP + Skylux SW PMMA Acrylate Opaque  - 1000x2300</v>
      </c>
      <c r="M85" s="1" t="s">
        <v>160</v>
      </c>
      <c r="N85" s="10"/>
      <c r="O85" s="1" t="s">
        <v>111</v>
      </c>
      <c r="P85" s="1" t="s">
        <v>135</v>
      </c>
      <c r="Q85" s="6">
        <v>1</v>
      </c>
      <c r="R85">
        <v>4.33</v>
      </c>
      <c r="S85" s="1">
        <v>83</v>
      </c>
      <c r="T85" s="1">
        <v>76</v>
      </c>
      <c r="U85" s="1">
        <v>12</v>
      </c>
      <c r="V85" s="23" t="s">
        <v>79</v>
      </c>
      <c r="Y85" s="92" t="s">
        <v>76</v>
      </c>
      <c r="Z85">
        <v>3.76</v>
      </c>
      <c r="AA85" s="14" t="str">
        <f t="shared" si="10"/>
        <v>Rooflight - Spherical Dome -  PVC curb 16/20 EP + PVC frame  + Skylux SW PMMA Acrylate Opaque (openable)  - 1000x2300</v>
      </c>
      <c r="AB85" s="1" t="s">
        <v>165</v>
      </c>
    </row>
    <row r="86" spans="1:28" x14ac:dyDescent="0.25">
      <c r="A86" t="s">
        <v>159</v>
      </c>
      <c r="B86" s="50">
        <v>1000</v>
      </c>
      <c r="C86" s="53">
        <v>2500</v>
      </c>
      <c r="D86" s="1">
        <v>348</v>
      </c>
      <c r="E86" s="15">
        <f t="shared" si="11"/>
        <v>1000</v>
      </c>
      <c r="F86" s="15">
        <f t="shared" si="11"/>
        <v>2500</v>
      </c>
      <c r="G86" s="6">
        <v>160</v>
      </c>
      <c r="H86" s="19">
        <f t="shared" si="1"/>
        <v>2.5</v>
      </c>
      <c r="I86" s="14">
        <f t="shared" si="7"/>
        <v>1160</v>
      </c>
      <c r="J86" s="14">
        <f t="shared" si="8"/>
        <v>2660</v>
      </c>
      <c r="K86" s="1" t="s">
        <v>134</v>
      </c>
      <c r="L86" s="14" t="str">
        <f t="shared" si="9"/>
        <v>Rooflight - Spherical Dome -  PVC curb 16/20 EP + Skylux SW PMMA Acrylate Opaque  - 1000x2500</v>
      </c>
      <c r="M86" s="1" t="s">
        <v>160</v>
      </c>
      <c r="N86" s="10"/>
      <c r="O86" s="1" t="s">
        <v>111</v>
      </c>
      <c r="P86" s="1" t="s">
        <v>135</v>
      </c>
      <c r="Q86" s="6">
        <v>1</v>
      </c>
      <c r="R86">
        <v>4.3499999999999996</v>
      </c>
      <c r="S86" s="1">
        <v>83</v>
      </c>
      <c r="T86" s="1">
        <v>76</v>
      </c>
      <c r="U86" s="1">
        <v>12</v>
      </c>
      <c r="V86" s="23" t="s">
        <v>79</v>
      </c>
      <c r="Y86" s="92" t="s">
        <v>76</v>
      </c>
      <c r="Z86">
        <v>3.78</v>
      </c>
      <c r="AA86" s="14" t="str">
        <f t="shared" si="10"/>
        <v>Rooflight - Spherical Dome -  PVC curb 16/20 EP + PVC frame  + Skylux SW PMMA Acrylate Opaque (openable)  - 1000x2500</v>
      </c>
      <c r="AB86" s="1" t="s">
        <v>165</v>
      </c>
    </row>
    <row r="87" spans="1:28" x14ac:dyDescent="0.25">
      <c r="A87" t="s">
        <v>159</v>
      </c>
      <c r="B87" s="50">
        <v>1000</v>
      </c>
      <c r="C87" s="53">
        <v>2800</v>
      </c>
      <c r="D87" s="1">
        <v>348</v>
      </c>
      <c r="E87" s="15">
        <f t="shared" si="11"/>
        <v>1000</v>
      </c>
      <c r="F87" s="15">
        <f t="shared" si="11"/>
        <v>2800</v>
      </c>
      <c r="G87" s="6">
        <v>160</v>
      </c>
      <c r="H87" s="19">
        <f t="shared" si="1"/>
        <v>2.8</v>
      </c>
      <c r="I87" s="14">
        <f t="shared" si="7"/>
        <v>1160</v>
      </c>
      <c r="J87" s="14">
        <f t="shared" si="8"/>
        <v>2960</v>
      </c>
      <c r="K87" s="1" t="s">
        <v>134</v>
      </c>
      <c r="L87" s="14" t="str">
        <f t="shared" si="9"/>
        <v>Rooflight - Spherical Dome -  PVC curb 16/20 EP + Skylux SW PMMA Acrylate Opaque  - 1000x2800</v>
      </c>
      <c r="M87" s="1" t="s">
        <v>160</v>
      </c>
      <c r="N87" s="10"/>
      <c r="O87" s="1" t="s">
        <v>111</v>
      </c>
      <c r="P87" s="1" t="s">
        <v>135</v>
      </c>
      <c r="Q87" s="6">
        <v>1</v>
      </c>
      <c r="R87">
        <v>4.37</v>
      </c>
      <c r="S87" s="1">
        <v>83</v>
      </c>
      <c r="T87" s="1">
        <v>76</v>
      </c>
      <c r="U87" s="1">
        <v>12</v>
      </c>
      <c r="V87" s="23" t="s">
        <v>79</v>
      </c>
      <c r="Y87" s="92" t="s">
        <v>76</v>
      </c>
      <c r="Z87">
        <v>3.82</v>
      </c>
      <c r="AA87" s="14" t="str">
        <f t="shared" si="10"/>
        <v>Rooflight - Spherical Dome -  PVC curb 16/20 EP + PVC frame  + Skylux SW PMMA Acrylate Opaque (openable)  - 1000x2800</v>
      </c>
      <c r="AB87" s="1" t="s">
        <v>165</v>
      </c>
    </row>
    <row r="88" spans="1:28" x14ac:dyDescent="0.25">
      <c r="A88" t="s">
        <v>159</v>
      </c>
      <c r="B88" s="51">
        <v>1050</v>
      </c>
      <c r="C88" s="54">
        <v>1650</v>
      </c>
      <c r="D88" s="1">
        <v>348</v>
      </c>
      <c r="E88" s="15">
        <f t="shared" si="11"/>
        <v>1050</v>
      </c>
      <c r="F88" s="15">
        <f t="shared" si="11"/>
        <v>1650</v>
      </c>
      <c r="G88" s="6">
        <v>160</v>
      </c>
      <c r="H88" s="19">
        <f t="shared" si="1"/>
        <v>1.7324999999999999</v>
      </c>
      <c r="I88" s="14">
        <f t="shared" si="7"/>
        <v>1210</v>
      </c>
      <c r="J88" s="14">
        <f t="shared" si="8"/>
        <v>1810</v>
      </c>
      <c r="K88" s="1" t="s">
        <v>134</v>
      </c>
      <c r="L88" s="14" t="str">
        <f t="shared" si="9"/>
        <v>Rooflight - Spherical Dome -  PVC curb 16/20 EP + Skylux SW PMMA Acrylate Opaque  - 1050x1650</v>
      </c>
      <c r="M88" s="1" t="s">
        <v>160</v>
      </c>
      <c r="N88" s="10"/>
      <c r="O88" s="1" t="s">
        <v>111</v>
      </c>
      <c r="P88" s="1" t="s">
        <v>135</v>
      </c>
      <c r="Q88" s="6">
        <v>1</v>
      </c>
      <c r="R88">
        <v>4.25</v>
      </c>
      <c r="S88" s="1">
        <v>83</v>
      </c>
      <c r="T88" s="1">
        <v>76</v>
      </c>
      <c r="U88" s="1">
        <v>12</v>
      </c>
      <c r="V88" s="23" t="s">
        <v>79</v>
      </c>
      <c r="Y88" s="92" t="s">
        <v>76</v>
      </c>
      <c r="Z88">
        <v>3.66</v>
      </c>
      <c r="AA88" s="14" t="str">
        <f t="shared" si="10"/>
        <v>Rooflight - Spherical Dome -  PVC curb 16/20 EP + PVC frame  + Skylux SW PMMA Acrylate Opaque (openable)  - 1050x1650</v>
      </c>
      <c r="AB88" s="1" t="s">
        <v>165</v>
      </c>
    </row>
    <row r="89" spans="1:28" x14ac:dyDescent="0.25">
      <c r="A89" t="s">
        <v>159</v>
      </c>
      <c r="B89" s="50">
        <v>1050</v>
      </c>
      <c r="C89" s="53">
        <v>2250</v>
      </c>
      <c r="D89" s="1">
        <v>348</v>
      </c>
      <c r="E89" s="15">
        <f t="shared" si="11"/>
        <v>1050</v>
      </c>
      <c r="F89" s="15">
        <f t="shared" si="11"/>
        <v>2250</v>
      </c>
      <c r="G89" s="6">
        <v>160</v>
      </c>
      <c r="H89" s="19">
        <f t="shared" si="1"/>
        <v>2.3625000000000003</v>
      </c>
      <c r="I89" s="14">
        <f t="shared" si="7"/>
        <v>1210</v>
      </c>
      <c r="J89" s="14">
        <f t="shared" si="8"/>
        <v>2410</v>
      </c>
      <c r="K89" s="1" t="s">
        <v>134</v>
      </c>
      <c r="L89" s="14" t="str">
        <f t="shared" si="9"/>
        <v>Rooflight - Spherical Dome -  PVC curb 16/20 EP + Skylux SW PMMA Acrylate Opaque  - 1050x2250</v>
      </c>
      <c r="M89" s="1" t="s">
        <v>160</v>
      </c>
      <c r="N89" s="10"/>
      <c r="O89" s="1" t="s">
        <v>111</v>
      </c>
      <c r="P89" s="1" t="s">
        <v>135</v>
      </c>
      <c r="Q89" s="6">
        <v>1</v>
      </c>
      <c r="R89">
        <v>4.34</v>
      </c>
      <c r="S89" s="1">
        <v>83</v>
      </c>
      <c r="T89" s="1">
        <v>76</v>
      </c>
      <c r="U89" s="1">
        <v>12</v>
      </c>
      <c r="V89" s="23" t="s">
        <v>79</v>
      </c>
      <c r="Y89" s="92" t="s">
        <v>76</v>
      </c>
      <c r="Z89">
        <v>3.77</v>
      </c>
      <c r="AA89" s="14" t="str">
        <f t="shared" si="10"/>
        <v>Rooflight - Spherical Dome -  PVC curb 16/20 EP + PVC frame  + Skylux SW PMMA Acrylate Opaque (openable)  - 1050x2250</v>
      </c>
      <c r="AB89" s="1" t="s">
        <v>165</v>
      </c>
    </row>
    <row r="90" spans="1:28" x14ac:dyDescent="0.25">
      <c r="A90" t="s">
        <v>159</v>
      </c>
      <c r="B90" s="50">
        <v>1100</v>
      </c>
      <c r="C90" s="53">
        <v>1400</v>
      </c>
      <c r="D90" s="1">
        <v>348</v>
      </c>
      <c r="E90" s="15">
        <f t="shared" si="11"/>
        <v>1100</v>
      </c>
      <c r="F90" s="15">
        <f t="shared" si="11"/>
        <v>1400</v>
      </c>
      <c r="G90" s="6">
        <v>160</v>
      </c>
      <c r="H90" s="19">
        <f t="shared" si="1"/>
        <v>1.54</v>
      </c>
      <c r="I90" s="14">
        <f t="shared" si="7"/>
        <v>1260</v>
      </c>
      <c r="J90" s="14">
        <f t="shared" si="8"/>
        <v>1560</v>
      </c>
      <c r="K90" s="1" t="s">
        <v>134</v>
      </c>
      <c r="L90" s="14" t="str">
        <f t="shared" si="9"/>
        <v>Rooflight - Spherical Dome -  PVC curb 16/20 EP + Skylux SW PMMA Acrylate Opaque  - 1100x1400</v>
      </c>
      <c r="M90" s="1" t="s">
        <v>160</v>
      </c>
      <c r="N90" s="10"/>
      <c r="O90" s="1" t="s">
        <v>111</v>
      </c>
      <c r="P90" s="1" t="s">
        <v>135</v>
      </c>
      <c r="Q90" s="6">
        <v>1</v>
      </c>
      <c r="R90">
        <v>4.21</v>
      </c>
      <c r="S90" s="1">
        <v>83</v>
      </c>
      <c r="T90" s="1">
        <v>76</v>
      </c>
      <c r="U90" s="1">
        <v>12</v>
      </c>
      <c r="V90" s="23" t="s">
        <v>79</v>
      </c>
      <c r="Y90" s="92" t="s">
        <v>76</v>
      </c>
      <c r="Z90">
        <v>3.61</v>
      </c>
      <c r="AA90" s="14" t="str">
        <f t="shared" si="10"/>
        <v>Rooflight - Spherical Dome -  PVC curb 16/20 EP + PVC frame  + Skylux SW PMMA Acrylate Opaque (openable)  - 1100x1400</v>
      </c>
      <c r="AB90" s="1" t="s">
        <v>165</v>
      </c>
    </row>
    <row r="91" spans="1:28" x14ac:dyDescent="0.25">
      <c r="A91" t="s">
        <v>159</v>
      </c>
      <c r="B91" s="50">
        <v>1100</v>
      </c>
      <c r="C91" s="53">
        <v>1700</v>
      </c>
      <c r="D91" s="1">
        <v>348</v>
      </c>
      <c r="E91" s="15">
        <f t="shared" si="11"/>
        <v>1100</v>
      </c>
      <c r="F91" s="15">
        <f t="shared" si="11"/>
        <v>1700</v>
      </c>
      <c r="G91" s="6">
        <v>160</v>
      </c>
      <c r="H91" s="19">
        <f t="shared" si="1"/>
        <v>1.87</v>
      </c>
      <c r="I91" s="14">
        <f t="shared" si="7"/>
        <v>1260</v>
      </c>
      <c r="J91" s="14">
        <f t="shared" si="8"/>
        <v>1860</v>
      </c>
      <c r="K91" s="1" t="s">
        <v>134</v>
      </c>
      <c r="L91" s="14" t="str">
        <f t="shared" si="9"/>
        <v>Rooflight - Spherical Dome -  PVC curb 16/20 EP + Skylux SW PMMA Acrylate Opaque  - 1100x1700</v>
      </c>
      <c r="M91" s="1" t="s">
        <v>160</v>
      </c>
      <c r="N91" s="10"/>
      <c r="O91" s="1" t="s">
        <v>111</v>
      </c>
      <c r="P91" s="1" t="s">
        <v>135</v>
      </c>
      <c r="Q91" s="6">
        <v>1</v>
      </c>
      <c r="R91">
        <v>4.2699999999999996</v>
      </c>
      <c r="S91" s="1">
        <v>83</v>
      </c>
      <c r="T91" s="1">
        <v>76</v>
      </c>
      <c r="U91" s="1">
        <v>12</v>
      </c>
      <c r="V91" s="23" t="s">
        <v>79</v>
      </c>
      <c r="Y91" s="92" t="s">
        <v>76</v>
      </c>
      <c r="Z91">
        <v>3.69</v>
      </c>
      <c r="AA91" s="14" t="str">
        <f t="shared" si="10"/>
        <v>Rooflight - Spherical Dome -  PVC curb 16/20 EP + PVC frame  + Skylux SW PMMA Acrylate Opaque (openable)  - 1100x1700</v>
      </c>
      <c r="AB91" s="1" t="s">
        <v>165</v>
      </c>
    </row>
    <row r="92" spans="1:28" x14ac:dyDescent="0.25">
      <c r="A92" t="s">
        <v>159</v>
      </c>
      <c r="B92" s="50">
        <v>1100</v>
      </c>
      <c r="C92" s="53">
        <v>2300</v>
      </c>
      <c r="D92" s="1">
        <v>348</v>
      </c>
      <c r="E92" s="15">
        <f t="shared" si="11"/>
        <v>1100</v>
      </c>
      <c r="F92" s="15">
        <f t="shared" si="11"/>
        <v>2300</v>
      </c>
      <c r="G92" s="6">
        <v>160</v>
      </c>
      <c r="H92" s="19">
        <f t="shared" si="1"/>
        <v>2.5299999999999998</v>
      </c>
      <c r="I92" s="14">
        <f t="shared" si="7"/>
        <v>1260</v>
      </c>
      <c r="J92" s="14">
        <f t="shared" si="8"/>
        <v>2460</v>
      </c>
      <c r="K92" s="1" t="s">
        <v>134</v>
      </c>
      <c r="L92" s="14" t="str">
        <f t="shared" si="9"/>
        <v>Rooflight - Spherical Dome -  PVC curb 16/20 EP + Skylux SW PMMA Acrylate Opaque  - 1100x2300</v>
      </c>
      <c r="M92" s="1" t="s">
        <v>160</v>
      </c>
      <c r="N92" s="10"/>
      <c r="O92" s="1" t="s">
        <v>111</v>
      </c>
      <c r="P92" s="1" t="s">
        <v>135</v>
      </c>
      <c r="Q92" s="6">
        <v>1</v>
      </c>
      <c r="R92">
        <v>4.3600000000000003</v>
      </c>
      <c r="S92" s="1">
        <v>83</v>
      </c>
      <c r="T92" s="1">
        <v>76</v>
      </c>
      <c r="U92" s="1">
        <v>12</v>
      </c>
      <c r="V92" s="23" t="s">
        <v>79</v>
      </c>
      <c r="Y92" s="92" t="s">
        <v>76</v>
      </c>
      <c r="Z92">
        <v>3.8</v>
      </c>
      <c r="AA92" s="14" t="str">
        <f t="shared" si="10"/>
        <v>Rooflight - Spherical Dome -  PVC curb 16/20 EP + PVC frame  + Skylux SW PMMA Acrylate Opaque (openable)  - 1100x2300</v>
      </c>
      <c r="AB92" s="1" t="s">
        <v>165</v>
      </c>
    </row>
    <row r="93" spans="1:28" x14ac:dyDescent="0.25">
      <c r="A93" t="s">
        <v>159</v>
      </c>
      <c r="B93" s="50">
        <v>1200</v>
      </c>
      <c r="C93" s="53">
        <v>1400</v>
      </c>
      <c r="D93" s="1">
        <v>348</v>
      </c>
      <c r="E93" s="15">
        <f t="shared" si="11"/>
        <v>1200</v>
      </c>
      <c r="F93" s="15">
        <f t="shared" si="11"/>
        <v>1400</v>
      </c>
      <c r="G93" s="6">
        <v>160</v>
      </c>
      <c r="H93" s="19">
        <f t="shared" si="1"/>
        <v>1.68</v>
      </c>
      <c r="I93" s="14">
        <f t="shared" si="7"/>
        <v>1360</v>
      </c>
      <c r="J93" s="14">
        <f t="shared" si="8"/>
        <v>1560</v>
      </c>
      <c r="K93" s="1" t="s">
        <v>134</v>
      </c>
      <c r="L93" s="14" t="str">
        <f t="shared" si="9"/>
        <v>Rooflight - Spherical Dome -  PVC curb 16/20 EP + Skylux SW PMMA Acrylate Opaque  - 1200x1400</v>
      </c>
      <c r="M93" s="1" t="s">
        <v>160</v>
      </c>
      <c r="N93" s="10"/>
      <c r="O93" s="1" t="s">
        <v>111</v>
      </c>
      <c r="P93" s="1" t="s">
        <v>135</v>
      </c>
      <c r="Q93" s="6">
        <v>1</v>
      </c>
      <c r="R93">
        <v>4.24</v>
      </c>
      <c r="S93" s="1">
        <v>83</v>
      </c>
      <c r="T93" s="1">
        <v>76</v>
      </c>
      <c r="U93" s="1">
        <v>12</v>
      </c>
      <c r="V93" s="23" t="s">
        <v>79</v>
      </c>
      <c r="Y93" s="92" t="s">
        <v>76</v>
      </c>
      <c r="Z93">
        <v>3.66</v>
      </c>
      <c r="AA93" s="14" t="str">
        <f t="shared" si="10"/>
        <v>Rooflight - Spherical Dome -  PVC curb 16/20 EP + PVC frame  + Skylux SW PMMA Acrylate Opaque (openable)  - 1200x1400</v>
      </c>
      <c r="AB93" s="1" t="s">
        <v>165</v>
      </c>
    </row>
    <row r="94" spans="1:28" x14ac:dyDescent="0.25">
      <c r="A94" t="s">
        <v>159</v>
      </c>
      <c r="B94" s="51">
        <v>1200</v>
      </c>
      <c r="C94" s="54">
        <v>1500</v>
      </c>
      <c r="D94" s="1">
        <v>348</v>
      </c>
      <c r="E94" s="15">
        <f t="shared" si="11"/>
        <v>1200</v>
      </c>
      <c r="F94" s="15">
        <f t="shared" si="11"/>
        <v>1500</v>
      </c>
      <c r="G94" s="6">
        <v>160</v>
      </c>
      <c r="H94" s="19">
        <f t="shared" si="1"/>
        <v>1.7999999999999998</v>
      </c>
      <c r="I94" s="14">
        <f t="shared" si="7"/>
        <v>1360</v>
      </c>
      <c r="J94" s="14">
        <f t="shared" si="8"/>
        <v>1660</v>
      </c>
      <c r="K94" s="1" t="s">
        <v>134</v>
      </c>
      <c r="L94" s="14" t="str">
        <f t="shared" si="9"/>
        <v>Rooflight - Spherical Dome -  PVC curb 16/20 EP + Skylux SW PMMA Acrylate Opaque  - 1200x1500</v>
      </c>
      <c r="M94" s="1" t="s">
        <v>160</v>
      </c>
      <c r="N94" s="10"/>
      <c r="O94" s="1" t="s">
        <v>111</v>
      </c>
      <c r="P94" s="1" t="s">
        <v>135</v>
      </c>
      <c r="Q94" s="6">
        <v>1</v>
      </c>
      <c r="R94">
        <v>4.2699999999999996</v>
      </c>
      <c r="S94" s="1">
        <v>83</v>
      </c>
      <c r="T94" s="1">
        <v>76</v>
      </c>
      <c r="U94" s="1">
        <v>12</v>
      </c>
      <c r="V94" s="23" t="s">
        <v>79</v>
      </c>
      <c r="Y94" s="92" t="s">
        <v>76</v>
      </c>
      <c r="Z94">
        <v>3.69</v>
      </c>
      <c r="AA94" s="14" t="str">
        <f t="shared" si="10"/>
        <v>Rooflight - Spherical Dome -  PVC curb 16/20 EP + PVC frame  + Skylux SW PMMA Acrylate Opaque (openable)  - 1200x1500</v>
      </c>
      <c r="AB94" s="1" t="s">
        <v>165</v>
      </c>
    </row>
    <row r="95" spans="1:28" x14ac:dyDescent="0.25">
      <c r="A95" t="s">
        <v>159</v>
      </c>
      <c r="B95" s="50">
        <v>1200</v>
      </c>
      <c r="C95" s="53">
        <v>1800</v>
      </c>
      <c r="D95" s="1">
        <v>348</v>
      </c>
      <c r="E95" s="15">
        <f t="shared" si="11"/>
        <v>1200</v>
      </c>
      <c r="F95" s="15">
        <f t="shared" si="11"/>
        <v>1800</v>
      </c>
      <c r="G95" s="6">
        <v>160</v>
      </c>
      <c r="H95" s="19">
        <f t="shared" si="1"/>
        <v>2.16</v>
      </c>
      <c r="I95" s="14">
        <f t="shared" si="7"/>
        <v>1360</v>
      </c>
      <c r="J95" s="14">
        <f t="shared" si="8"/>
        <v>1960</v>
      </c>
      <c r="K95" s="1" t="s">
        <v>134</v>
      </c>
      <c r="L95" s="14" t="str">
        <f t="shared" si="9"/>
        <v>Rooflight - Spherical Dome -  PVC curb 16/20 EP + Skylux SW PMMA Acrylate Opaque  - 1200x1800</v>
      </c>
      <c r="M95" s="1" t="s">
        <v>160</v>
      </c>
      <c r="N95" s="10"/>
      <c r="O95" s="1" t="s">
        <v>111</v>
      </c>
      <c r="P95" s="1" t="s">
        <v>135</v>
      </c>
      <c r="Q95" s="6">
        <v>1</v>
      </c>
      <c r="R95">
        <v>4.33</v>
      </c>
      <c r="S95" s="1">
        <v>83</v>
      </c>
      <c r="T95" s="1">
        <v>76</v>
      </c>
      <c r="U95" s="1">
        <v>12</v>
      </c>
      <c r="V95" s="23" t="s">
        <v>79</v>
      </c>
      <c r="Y95" s="92" t="s">
        <v>76</v>
      </c>
      <c r="Z95">
        <v>3.77</v>
      </c>
      <c r="AA95" s="14" t="str">
        <f t="shared" si="10"/>
        <v>Rooflight - Spherical Dome -  PVC curb 16/20 EP + PVC frame  + Skylux SW PMMA Acrylate Opaque (openable)  - 1200x1800</v>
      </c>
      <c r="AB95" s="1" t="s">
        <v>165</v>
      </c>
    </row>
    <row r="96" spans="1:28" x14ac:dyDescent="0.25">
      <c r="A96" t="s">
        <v>159</v>
      </c>
      <c r="B96" s="50">
        <v>1200</v>
      </c>
      <c r="C96" s="53">
        <v>2100</v>
      </c>
      <c r="D96" s="1">
        <v>348</v>
      </c>
      <c r="E96" s="15">
        <f t="shared" si="11"/>
        <v>1200</v>
      </c>
      <c r="F96" s="15">
        <f t="shared" si="11"/>
        <v>2100</v>
      </c>
      <c r="G96" s="6">
        <v>160</v>
      </c>
      <c r="H96" s="19">
        <f t="shared" si="1"/>
        <v>2.52</v>
      </c>
      <c r="I96" s="14">
        <f t="shared" si="7"/>
        <v>1360</v>
      </c>
      <c r="J96" s="14">
        <f t="shared" si="8"/>
        <v>2260</v>
      </c>
      <c r="K96" s="1" t="s">
        <v>134</v>
      </c>
      <c r="L96" s="14" t="str">
        <f t="shared" si="9"/>
        <v>Rooflight - Spherical Dome -  PVC curb 16/20 EP + Skylux SW PMMA Acrylate Opaque  - 1200x2100</v>
      </c>
      <c r="M96" s="1" t="s">
        <v>160</v>
      </c>
      <c r="N96" s="10"/>
      <c r="O96" s="1" t="s">
        <v>111</v>
      </c>
      <c r="P96" s="1" t="s">
        <v>135</v>
      </c>
      <c r="Q96" s="6">
        <v>1</v>
      </c>
      <c r="R96">
        <v>4.37</v>
      </c>
      <c r="S96" s="1">
        <v>83</v>
      </c>
      <c r="T96" s="1">
        <v>76</v>
      </c>
      <c r="U96" s="1">
        <v>12</v>
      </c>
      <c r="V96" s="23" t="s">
        <v>79</v>
      </c>
      <c r="Y96" s="92" t="s">
        <v>76</v>
      </c>
      <c r="Z96">
        <v>3.82</v>
      </c>
      <c r="AA96" s="14" t="str">
        <f t="shared" si="10"/>
        <v>Rooflight - Spherical Dome -  PVC curb 16/20 EP + PVC frame  + Skylux SW PMMA Acrylate Opaque (openable)  - 1200x2100</v>
      </c>
      <c r="AB96" s="1" t="s">
        <v>165</v>
      </c>
    </row>
    <row r="97" spans="1:28" x14ac:dyDescent="0.25">
      <c r="A97" t="s">
        <v>159</v>
      </c>
      <c r="B97" s="50">
        <v>1200</v>
      </c>
      <c r="C97" s="53">
        <v>2400</v>
      </c>
      <c r="D97" s="1">
        <v>348</v>
      </c>
      <c r="E97" s="15">
        <f t="shared" si="11"/>
        <v>1200</v>
      </c>
      <c r="F97" s="15">
        <f t="shared" si="11"/>
        <v>2400</v>
      </c>
      <c r="G97" s="6">
        <v>160</v>
      </c>
      <c r="H97" s="19">
        <f t="shared" si="1"/>
        <v>2.88</v>
      </c>
      <c r="I97" s="14">
        <f t="shared" si="7"/>
        <v>1360</v>
      </c>
      <c r="J97" s="14">
        <f t="shared" si="8"/>
        <v>2560</v>
      </c>
      <c r="K97" s="1" t="s">
        <v>134</v>
      </c>
      <c r="L97" s="14" t="str">
        <f t="shared" si="9"/>
        <v>Rooflight - Spherical Dome -  PVC curb 16/20 EP + Skylux SW PMMA Acrylate Opaque  - 1200x2400</v>
      </c>
      <c r="M97" s="1" t="s">
        <v>160</v>
      </c>
      <c r="N97" s="10"/>
      <c r="O97" s="1" t="s">
        <v>111</v>
      </c>
      <c r="P97" s="1" t="s">
        <v>135</v>
      </c>
      <c r="Q97" s="6">
        <v>1</v>
      </c>
      <c r="R97">
        <v>4.41</v>
      </c>
      <c r="S97" s="1">
        <v>83</v>
      </c>
      <c r="T97" s="1">
        <v>76</v>
      </c>
      <c r="U97" s="1">
        <v>12</v>
      </c>
      <c r="V97" s="23" t="s">
        <v>79</v>
      </c>
      <c r="Y97" s="92" t="s">
        <v>76</v>
      </c>
      <c r="Z97">
        <v>3.87</v>
      </c>
      <c r="AA97" s="14" t="str">
        <f t="shared" si="10"/>
        <v>Rooflight - Spherical Dome -  PVC curb 16/20 EP + PVC frame  + Skylux SW PMMA Acrylate Opaque (openable)  - 1200x2400</v>
      </c>
      <c r="AB97" s="1" t="s">
        <v>165</v>
      </c>
    </row>
    <row r="98" spans="1:28" x14ac:dyDescent="0.25">
      <c r="A98" t="s">
        <v>159</v>
      </c>
      <c r="B98" s="50">
        <v>1300</v>
      </c>
      <c r="C98" s="53">
        <v>1600</v>
      </c>
      <c r="D98" s="1">
        <v>348</v>
      </c>
      <c r="E98" s="15">
        <f t="shared" si="11"/>
        <v>1300</v>
      </c>
      <c r="F98" s="15">
        <f t="shared" si="11"/>
        <v>1600</v>
      </c>
      <c r="G98" s="6">
        <v>160</v>
      </c>
      <c r="H98" s="19">
        <f t="shared" si="1"/>
        <v>2.08</v>
      </c>
      <c r="I98" s="14">
        <f t="shared" si="7"/>
        <v>1460</v>
      </c>
      <c r="J98" s="14">
        <f t="shared" si="8"/>
        <v>1760</v>
      </c>
      <c r="K98" s="1" t="s">
        <v>134</v>
      </c>
      <c r="L98" s="14" t="str">
        <f t="shared" si="9"/>
        <v>Rooflight - Spherical Dome -  PVC curb 16/20 EP + Skylux SW PMMA Acrylate Opaque  - 1300x1600</v>
      </c>
      <c r="M98" s="1" t="s">
        <v>160</v>
      </c>
      <c r="N98" s="10"/>
      <c r="O98" s="1" t="s">
        <v>111</v>
      </c>
      <c r="P98" s="1" t="s">
        <v>135</v>
      </c>
      <c r="Q98" s="6">
        <v>1</v>
      </c>
      <c r="R98">
        <v>4.32</v>
      </c>
      <c r="S98" s="1">
        <v>83</v>
      </c>
      <c r="T98" s="1">
        <v>76</v>
      </c>
      <c r="U98" s="1">
        <v>12</v>
      </c>
      <c r="V98" s="23" t="s">
        <v>79</v>
      </c>
      <c r="Y98" s="92" t="s">
        <v>76</v>
      </c>
      <c r="Z98">
        <v>3.75</v>
      </c>
      <c r="AA98" s="14" t="str">
        <f t="shared" si="10"/>
        <v>Rooflight - Spherical Dome -  PVC curb 16/20 EP + PVC frame  + Skylux SW PMMA Acrylate Opaque (openable)  - 1300x1600</v>
      </c>
      <c r="AB98" s="1" t="s">
        <v>165</v>
      </c>
    </row>
    <row r="99" spans="1:28" x14ac:dyDescent="0.25">
      <c r="A99" t="s">
        <v>159</v>
      </c>
      <c r="B99" s="50">
        <v>1300</v>
      </c>
      <c r="C99" s="53">
        <v>1900</v>
      </c>
      <c r="D99" s="1">
        <v>348</v>
      </c>
      <c r="E99" s="15">
        <f t="shared" si="11"/>
        <v>1300</v>
      </c>
      <c r="F99" s="15">
        <f t="shared" si="11"/>
        <v>1900</v>
      </c>
      <c r="G99" s="6">
        <v>160</v>
      </c>
      <c r="H99" s="19">
        <f t="shared" si="1"/>
        <v>2.4699999999999998</v>
      </c>
      <c r="I99" s="14">
        <f t="shared" si="7"/>
        <v>1460</v>
      </c>
      <c r="J99" s="14">
        <f t="shared" si="8"/>
        <v>2060</v>
      </c>
      <c r="K99" s="1" t="s">
        <v>134</v>
      </c>
      <c r="L99" s="14" t="str">
        <f t="shared" si="9"/>
        <v>Rooflight - Spherical Dome -  PVC curb 16/20 EP + Skylux SW PMMA Acrylate Opaque  - 1300x1900</v>
      </c>
      <c r="M99" s="1" t="s">
        <v>160</v>
      </c>
      <c r="N99" s="10"/>
      <c r="O99" s="1" t="s">
        <v>111</v>
      </c>
      <c r="P99" s="1" t="s">
        <v>135</v>
      </c>
      <c r="Q99" s="6">
        <v>1</v>
      </c>
      <c r="R99">
        <v>4.37</v>
      </c>
      <c r="S99" s="1">
        <v>83</v>
      </c>
      <c r="T99" s="1">
        <v>76</v>
      </c>
      <c r="U99" s="1">
        <v>12</v>
      </c>
      <c r="V99" s="23" t="s">
        <v>79</v>
      </c>
      <c r="Y99" s="92" t="s">
        <v>76</v>
      </c>
      <c r="Z99">
        <v>3.82</v>
      </c>
      <c r="AA99" s="14" t="str">
        <f t="shared" si="10"/>
        <v>Rooflight - Spherical Dome -  PVC curb 16/20 EP + PVC frame  + Skylux SW PMMA Acrylate Opaque (openable)  - 1300x1900</v>
      </c>
      <c r="AB99" s="1" t="s">
        <v>165</v>
      </c>
    </row>
    <row r="100" spans="1:28" x14ac:dyDescent="0.25">
      <c r="A100" t="s">
        <v>159</v>
      </c>
      <c r="B100" s="51">
        <v>1300</v>
      </c>
      <c r="C100" s="54">
        <v>2000</v>
      </c>
      <c r="D100" s="1">
        <v>348</v>
      </c>
      <c r="E100" s="15">
        <f t="shared" si="11"/>
        <v>1300</v>
      </c>
      <c r="F100" s="15">
        <f t="shared" si="11"/>
        <v>2000</v>
      </c>
      <c r="G100" s="6">
        <v>160</v>
      </c>
      <c r="H100" s="19">
        <f t="shared" si="1"/>
        <v>2.6</v>
      </c>
      <c r="I100" s="14">
        <f t="shared" si="7"/>
        <v>1460</v>
      </c>
      <c r="J100" s="14">
        <f t="shared" si="8"/>
        <v>2160</v>
      </c>
      <c r="K100" s="1" t="s">
        <v>134</v>
      </c>
      <c r="L100" s="14" t="str">
        <f t="shared" si="9"/>
        <v>Rooflight - Spherical Dome -  PVC curb 16/20 EP + Skylux SW PMMA Acrylate Opaque  - 1300x2000</v>
      </c>
      <c r="M100" s="1" t="s">
        <v>160</v>
      </c>
      <c r="N100" s="10"/>
      <c r="O100" s="1" t="s">
        <v>111</v>
      </c>
      <c r="P100" s="1" t="s">
        <v>135</v>
      </c>
      <c r="Q100" s="6">
        <v>1</v>
      </c>
      <c r="R100">
        <v>4.38</v>
      </c>
      <c r="S100" s="1">
        <v>83</v>
      </c>
      <c r="T100" s="1">
        <v>76</v>
      </c>
      <c r="U100" s="1">
        <v>12</v>
      </c>
      <c r="V100" s="23" t="s">
        <v>79</v>
      </c>
      <c r="Y100" s="92" t="s">
        <v>76</v>
      </c>
      <c r="Z100">
        <v>3.84</v>
      </c>
      <c r="AA100" s="14" t="str">
        <f t="shared" si="10"/>
        <v>Rooflight - Spherical Dome -  PVC curb 16/20 EP + PVC frame  + Skylux SW PMMA Acrylate Opaque (openable)  - 1300x2000</v>
      </c>
      <c r="AB100" s="1" t="s">
        <v>165</v>
      </c>
    </row>
    <row r="101" spans="1:28" x14ac:dyDescent="0.25">
      <c r="A101" t="s">
        <v>159</v>
      </c>
      <c r="B101" s="50">
        <v>1300</v>
      </c>
      <c r="C101" s="53">
        <v>2200</v>
      </c>
      <c r="D101" s="1">
        <v>348</v>
      </c>
      <c r="E101" s="15">
        <f t="shared" si="11"/>
        <v>1300</v>
      </c>
      <c r="F101" s="15">
        <f t="shared" si="11"/>
        <v>2200</v>
      </c>
      <c r="G101" s="6">
        <v>160</v>
      </c>
      <c r="H101" s="19">
        <f t="shared" si="1"/>
        <v>2.8600000000000003</v>
      </c>
      <c r="I101" s="14">
        <f t="shared" si="7"/>
        <v>1460</v>
      </c>
      <c r="J101" s="14">
        <f t="shared" si="8"/>
        <v>2360</v>
      </c>
      <c r="K101" s="1" t="s">
        <v>134</v>
      </c>
      <c r="L101" s="14" t="str">
        <f t="shared" si="9"/>
        <v>Rooflight - Spherical Dome -  PVC curb 16/20 EP + Skylux SW PMMA Acrylate Opaque  - 1300x2200</v>
      </c>
      <c r="M101" s="1" t="s">
        <v>160</v>
      </c>
      <c r="N101" s="10"/>
      <c r="O101" s="1" t="s">
        <v>111</v>
      </c>
      <c r="P101" s="1" t="s">
        <v>135</v>
      </c>
      <c r="Q101" s="6">
        <v>1</v>
      </c>
      <c r="R101">
        <v>4.41</v>
      </c>
      <c r="S101" s="1">
        <v>83</v>
      </c>
      <c r="T101" s="1">
        <v>76</v>
      </c>
      <c r="U101" s="1">
        <v>12</v>
      </c>
      <c r="V101" s="23" t="s">
        <v>79</v>
      </c>
      <c r="Y101" s="92" t="s">
        <v>76</v>
      </c>
      <c r="Z101">
        <v>3.88</v>
      </c>
      <c r="AA101" s="14" t="str">
        <f t="shared" si="10"/>
        <v>Rooflight - Spherical Dome -  PVC curb 16/20 EP + PVC frame  + Skylux SW PMMA Acrylate Opaque (openable)  - 1300x2200</v>
      </c>
      <c r="AB101" s="1" t="s">
        <v>165</v>
      </c>
    </row>
    <row r="102" spans="1:28" x14ac:dyDescent="0.25">
      <c r="A102" t="s">
        <v>159</v>
      </c>
      <c r="B102" s="50">
        <v>1300</v>
      </c>
      <c r="C102" s="53">
        <v>2300</v>
      </c>
      <c r="D102" s="1">
        <v>348</v>
      </c>
      <c r="E102" s="15">
        <f t="shared" si="11"/>
        <v>1300</v>
      </c>
      <c r="F102" s="15">
        <f t="shared" si="11"/>
        <v>2300</v>
      </c>
      <c r="G102" s="6">
        <v>160</v>
      </c>
      <c r="H102" s="19">
        <f t="shared" si="1"/>
        <v>2.9899999999999998</v>
      </c>
      <c r="I102" s="14">
        <f t="shared" si="7"/>
        <v>1460</v>
      </c>
      <c r="J102" s="14">
        <f t="shared" si="8"/>
        <v>2460</v>
      </c>
      <c r="K102" s="1" t="s">
        <v>134</v>
      </c>
      <c r="L102" s="14" t="str">
        <f t="shared" si="9"/>
        <v>Rooflight - Spherical Dome -  PVC curb 16/20 EP + Skylux SW PMMA Acrylate Opaque  - 1300x2300</v>
      </c>
      <c r="M102" s="1" t="s">
        <v>160</v>
      </c>
      <c r="N102" s="10"/>
      <c r="O102" s="1" t="s">
        <v>111</v>
      </c>
      <c r="P102" s="1" t="s">
        <v>135</v>
      </c>
      <c r="Q102" s="6">
        <v>1</v>
      </c>
      <c r="R102">
        <v>4.41</v>
      </c>
      <c r="S102" s="1">
        <v>83</v>
      </c>
      <c r="T102" s="1">
        <v>76</v>
      </c>
      <c r="U102" s="1">
        <v>12</v>
      </c>
      <c r="V102" s="23" t="s">
        <v>79</v>
      </c>
      <c r="Y102" s="92" t="s">
        <v>76</v>
      </c>
      <c r="Z102">
        <v>3.89</v>
      </c>
      <c r="AA102" s="14" t="str">
        <f t="shared" si="10"/>
        <v>Rooflight - Spherical Dome -  PVC curb 16/20 EP + PVC frame  + Skylux SW PMMA Acrylate Opaque (openable)  - 1300x2300</v>
      </c>
      <c r="AB102" s="1" t="s">
        <v>165</v>
      </c>
    </row>
    <row r="103" spans="1:28" x14ac:dyDescent="0.25">
      <c r="A103" t="s">
        <v>159</v>
      </c>
      <c r="B103" s="50">
        <v>1300</v>
      </c>
      <c r="C103" s="53">
        <v>2500</v>
      </c>
      <c r="D103" s="1">
        <v>348</v>
      </c>
      <c r="E103" s="15">
        <f t="shared" si="11"/>
        <v>1300</v>
      </c>
      <c r="F103" s="15">
        <f t="shared" si="11"/>
        <v>2500</v>
      </c>
      <c r="G103" s="6">
        <v>160</v>
      </c>
      <c r="H103" s="19">
        <f t="shared" si="1"/>
        <v>3.25</v>
      </c>
      <c r="I103" s="14">
        <f t="shared" si="7"/>
        <v>1460</v>
      </c>
      <c r="J103" s="14">
        <f t="shared" si="8"/>
        <v>2660</v>
      </c>
      <c r="K103" s="1" t="s">
        <v>134</v>
      </c>
      <c r="L103" s="14" t="str">
        <f t="shared" si="9"/>
        <v>Rooflight - Spherical Dome -  PVC curb 16/20 EP + Skylux SW PMMA Acrylate Opaque  - 1300x2500</v>
      </c>
      <c r="M103" s="1" t="s">
        <v>160</v>
      </c>
      <c r="N103" s="10"/>
      <c r="O103" s="1" t="s">
        <v>111</v>
      </c>
      <c r="P103" s="1" t="s">
        <v>135</v>
      </c>
      <c r="Q103" s="6">
        <v>1</v>
      </c>
      <c r="R103">
        <v>4.4400000000000004</v>
      </c>
      <c r="S103" s="1">
        <v>83</v>
      </c>
      <c r="T103" s="1">
        <v>76</v>
      </c>
      <c r="U103" s="1">
        <v>12</v>
      </c>
      <c r="V103" s="23" t="s">
        <v>79</v>
      </c>
      <c r="Y103" s="92" t="s">
        <v>76</v>
      </c>
      <c r="Z103">
        <v>3.92</v>
      </c>
      <c r="AA103" s="14" t="str">
        <f t="shared" si="10"/>
        <v>Rooflight - Spherical Dome -  PVC curb 16/20 EP + PVC frame  + Skylux SW PMMA Acrylate Opaque (openable)  - 1300x2500</v>
      </c>
      <c r="AB103" s="1" t="s">
        <v>165</v>
      </c>
    </row>
    <row r="104" spans="1:28" x14ac:dyDescent="0.25">
      <c r="A104" t="s">
        <v>159</v>
      </c>
      <c r="B104" s="50">
        <v>1300</v>
      </c>
      <c r="C104" s="53">
        <v>2800</v>
      </c>
      <c r="D104" s="1">
        <v>348</v>
      </c>
      <c r="E104" s="15">
        <f t="shared" si="11"/>
        <v>1300</v>
      </c>
      <c r="F104" s="15">
        <f t="shared" si="11"/>
        <v>2800</v>
      </c>
      <c r="G104" s="6">
        <v>160</v>
      </c>
      <c r="H104" s="19">
        <f t="shared" si="1"/>
        <v>3.6399999999999997</v>
      </c>
      <c r="I104" s="14">
        <f t="shared" si="7"/>
        <v>1460</v>
      </c>
      <c r="J104" s="14">
        <f t="shared" si="8"/>
        <v>2960</v>
      </c>
      <c r="K104" s="1" t="s">
        <v>134</v>
      </c>
      <c r="L104" s="14" t="str">
        <f t="shared" si="9"/>
        <v>Rooflight - Spherical Dome -  PVC curb 16/20 EP + Skylux SW PMMA Acrylate Opaque  - 1300x2800</v>
      </c>
      <c r="M104" s="1" t="s">
        <v>160</v>
      </c>
      <c r="N104" s="10"/>
      <c r="O104" s="1" t="s">
        <v>111</v>
      </c>
      <c r="P104" s="1" t="s">
        <v>135</v>
      </c>
      <c r="Q104" s="6">
        <v>1</v>
      </c>
      <c r="R104">
        <v>4.47</v>
      </c>
      <c r="S104" s="1">
        <v>83</v>
      </c>
      <c r="T104" s="1">
        <v>76</v>
      </c>
      <c r="U104" s="1">
        <v>12</v>
      </c>
      <c r="V104" s="23" t="s">
        <v>79</v>
      </c>
      <c r="Y104" s="92" t="s">
        <v>76</v>
      </c>
      <c r="Z104">
        <v>3.96</v>
      </c>
      <c r="AA104" s="14" t="str">
        <f t="shared" si="10"/>
        <v>Rooflight - Spherical Dome -  PVC curb 16/20 EP + PVC frame  + Skylux SW PMMA Acrylate Opaque (openable)  - 1300x2800</v>
      </c>
      <c r="AB104" s="1" t="s">
        <v>165</v>
      </c>
    </row>
    <row r="105" spans="1:28" x14ac:dyDescent="0.25">
      <c r="A105" t="s">
        <v>159</v>
      </c>
      <c r="B105" s="50">
        <v>1450</v>
      </c>
      <c r="C105" s="53">
        <v>1700</v>
      </c>
      <c r="D105" s="1">
        <v>348</v>
      </c>
      <c r="E105" s="15">
        <f t="shared" si="11"/>
        <v>1450</v>
      </c>
      <c r="F105" s="15">
        <f t="shared" si="11"/>
        <v>1700</v>
      </c>
      <c r="G105" s="6">
        <v>160</v>
      </c>
      <c r="H105" s="19">
        <f t="shared" si="1"/>
        <v>2.4649999999999999</v>
      </c>
      <c r="I105" s="14">
        <f t="shared" si="7"/>
        <v>1610</v>
      </c>
      <c r="J105" s="14">
        <f t="shared" si="8"/>
        <v>1860</v>
      </c>
      <c r="K105" s="1" t="s">
        <v>134</v>
      </c>
      <c r="L105" s="14" t="str">
        <f t="shared" si="9"/>
        <v>Rooflight - Spherical Dome -  PVC curb 16/20 EP + Skylux SW PMMA Acrylate Opaque  - 1450x1700</v>
      </c>
      <c r="M105" s="1" t="s">
        <v>160</v>
      </c>
      <c r="N105" s="10"/>
      <c r="O105" s="1" t="s">
        <v>111</v>
      </c>
      <c r="P105" s="1" t="s">
        <v>135</v>
      </c>
      <c r="Q105" s="6">
        <v>1</v>
      </c>
      <c r="R105">
        <v>4.37</v>
      </c>
      <c r="S105" s="1">
        <v>83</v>
      </c>
      <c r="T105" s="1">
        <v>76</v>
      </c>
      <c r="U105" s="1">
        <v>12</v>
      </c>
      <c r="V105" s="23" t="s">
        <v>79</v>
      </c>
      <c r="Y105" s="92" t="s">
        <v>76</v>
      </c>
      <c r="Z105">
        <v>3.83</v>
      </c>
      <c r="AA105" s="14" t="str">
        <f t="shared" si="10"/>
        <v>Rooflight - Spherical Dome -  PVC curb 16/20 EP + PVC frame  + Skylux SW PMMA Acrylate Opaque (openable)  - 1450x1700</v>
      </c>
      <c r="AB105" s="1" t="s">
        <v>165</v>
      </c>
    </row>
    <row r="106" spans="1:28" x14ac:dyDescent="0.25">
      <c r="A106" t="s">
        <v>159</v>
      </c>
      <c r="B106" s="51">
        <v>1600</v>
      </c>
      <c r="C106" s="54">
        <v>2000</v>
      </c>
      <c r="D106" s="1">
        <v>348</v>
      </c>
      <c r="E106" s="15">
        <f t="shared" si="11"/>
        <v>1600</v>
      </c>
      <c r="F106" s="15">
        <f t="shared" si="11"/>
        <v>2000</v>
      </c>
      <c r="G106" s="6">
        <v>160</v>
      </c>
      <c r="H106" s="19">
        <f t="shared" si="1"/>
        <v>3.2</v>
      </c>
      <c r="I106" s="14">
        <f t="shared" si="7"/>
        <v>1760</v>
      </c>
      <c r="J106" s="14">
        <f t="shared" si="8"/>
        <v>2160</v>
      </c>
      <c r="K106" s="1" t="s">
        <v>134</v>
      </c>
      <c r="L106" s="14" t="str">
        <f t="shared" si="9"/>
        <v>Rooflight - Spherical Dome -  PVC curb 16/20 EP + Skylux SW PMMA Acrylate Opaque  - 1600x2000</v>
      </c>
      <c r="M106" s="1" t="s">
        <v>160</v>
      </c>
      <c r="N106" s="10"/>
      <c r="O106" s="1" t="s">
        <v>111</v>
      </c>
      <c r="P106" s="1" t="s">
        <v>135</v>
      </c>
      <c r="Q106" s="6">
        <v>1</v>
      </c>
      <c r="R106">
        <v>4.46</v>
      </c>
      <c r="S106" s="1">
        <v>83</v>
      </c>
      <c r="T106" s="1">
        <v>76</v>
      </c>
      <c r="U106" s="1">
        <v>12</v>
      </c>
      <c r="V106" s="23" t="s">
        <v>79</v>
      </c>
      <c r="Y106" s="92" t="s">
        <v>76</v>
      </c>
      <c r="Z106">
        <v>3.94</v>
      </c>
      <c r="AA106" s="14" t="str">
        <f t="shared" si="10"/>
        <v>Rooflight - Spherical Dome -  PVC curb 16/20 EP + PVC frame  + Skylux SW PMMA Acrylate Opaque (openable)  - 1600x2000</v>
      </c>
      <c r="AB106" s="1" t="s">
        <v>165</v>
      </c>
    </row>
    <row r="107" spans="1:28" x14ac:dyDescent="0.25">
      <c r="A107" t="s">
        <v>159</v>
      </c>
      <c r="B107" s="50">
        <v>1600</v>
      </c>
      <c r="C107" s="53">
        <v>2200</v>
      </c>
      <c r="D107" s="1">
        <v>348</v>
      </c>
      <c r="E107" s="15">
        <f t="shared" si="11"/>
        <v>1600</v>
      </c>
      <c r="F107" s="15">
        <f t="shared" si="11"/>
        <v>2200</v>
      </c>
      <c r="G107" s="6">
        <v>160</v>
      </c>
      <c r="H107" s="19">
        <f t="shared" si="1"/>
        <v>3.5200000000000005</v>
      </c>
      <c r="I107" s="14">
        <f t="shared" si="7"/>
        <v>1760</v>
      </c>
      <c r="J107" s="14">
        <f t="shared" si="8"/>
        <v>2360</v>
      </c>
      <c r="K107" s="1" t="s">
        <v>134</v>
      </c>
      <c r="L107" s="14" t="str">
        <f t="shared" si="9"/>
        <v>Rooflight - Spherical Dome -  PVC curb 16/20 EP + Skylux SW PMMA Acrylate Opaque  - 1600x2200</v>
      </c>
      <c r="M107" s="1" t="s">
        <v>160</v>
      </c>
      <c r="N107" s="10"/>
      <c r="O107" s="1" t="s">
        <v>111</v>
      </c>
      <c r="P107" s="1" t="s">
        <v>135</v>
      </c>
      <c r="Q107" s="6">
        <v>1</v>
      </c>
      <c r="R107">
        <v>4.4800000000000004</v>
      </c>
      <c r="S107" s="1">
        <v>83</v>
      </c>
      <c r="T107" s="1">
        <v>76</v>
      </c>
      <c r="U107" s="1">
        <v>12</v>
      </c>
      <c r="V107" s="23" t="s">
        <v>79</v>
      </c>
      <c r="Y107" s="92" t="s">
        <v>76</v>
      </c>
      <c r="Z107">
        <v>3.98</v>
      </c>
      <c r="AA107" s="14" t="str">
        <f t="shared" si="10"/>
        <v>Rooflight - Spherical Dome -  PVC curb 16/20 EP + PVC frame  + Skylux SW PMMA Acrylate Opaque (openable)  - 1600x2200</v>
      </c>
      <c r="AB107" s="1" t="s">
        <v>165</v>
      </c>
    </row>
    <row r="108" spans="1:28" x14ac:dyDescent="0.25">
      <c r="A108" t="s">
        <v>159</v>
      </c>
      <c r="B108" s="50">
        <v>1600</v>
      </c>
      <c r="C108" s="53">
        <v>2300</v>
      </c>
      <c r="D108" s="1">
        <v>348</v>
      </c>
      <c r="E108" s="15">
        <f t="shared" si="11"/>
        <v>1600</v>
      </c>
      <c r="F108" s="15">
        <f t="shared" si="11"/>
        <v>2300</v>
      </c>
      <c r="G108" s="6">
        <v>160</v>
      </c>
      <c r="H108" s="19">
        <f t="shared" si="1"/>
        <v>3.6799999999999997</v>
      </c>
      <c r="I108" s="14">
        <f t="shared" si="7"/>
        <v>1760</v>
      </c>
      <c r="J108" s="14">
        <f t="shared" si="8"/>
        <v>2460</v>
      </c>
      <c r="K108" s="1" t="s">
        <v>134</v>
      </c>
      <c r="L108" s="14" t="str">
        <f t="shared" si="9"/>
        <v>Rooflight - Spherical Dome -  PVC curb 16/20 EP + Skylux SW PMMA Acrylate Opaque  - 1600x2300</v>
      </c>
      <c r="M108" s="1" t="s">
        <v>160</v>
      </c>
      <c r="N108" s="10"/>
      <c r="O108" s="1" t="s">
        <v>111</v>
      </c>
      <c r="P108" s="1" t="s">
        <v>135</v>
      </c>
      <c r="Q108" s="6">
        <v>1</v>
      </c>
      <c r="R108">
        <v>4.5</v>
      </c>
      <c r="S108" s="1">
        <v>83</v>
      </c>
      <c r="T108" s="1">
        <v>76</v>
      </c>
      <c r="U108" s="1">
        <v>12</v>
      </c>
      <c r="V108" s="23" t="s">
        <v>79</v>
      </c>
      <c r="Y108" s="92" t="s">
        <v>76</v>
      </c>
      <c r="Z108">
        <v>4</v>
      </c>
      <c r="AA108" s="14" t="str">
        <f t="shared" si="10"/>
        <v>Rooflight - Spherical Dome -  PVC curb 16/20 EP + PVC frame  + Skylux SW PMMA Acrylate Opaque (openable)  - 1600x2300</v>
      </c>
      <c r="AB108" s="1" t="s">
        <v>165</v>
      </c>
    </row>
    <row r="109" spans="1:28" x14ac:dyDescent="0.25">
      <c r="A109" t="s">
        <v>159</v>
      </c>
      <c r="B109" s="50">
        <v>1600</v>
      </c>
      <c r="C109" s="53">
        <v>2500</v>
      </c>
      <c r="D109" s="1">
        <v>348</v>
      </c>
      <c r="E109" s="15">
        <f t="shared" si="11"/>
        <v>1600</v>
      </c>
      <c r="F109" s="15">
        <f t="shared" si="11"/>
        <v>2500</v>
      </c>
      <c r="G109" s="6">
        <v>160</v>
      </c>
      <c r="H109" s="19">
        <f t="shared" si="1"/>
        <v>4</v>
      </c>
      <c r="I109" s="14">
        <f t="shared" si="7"/>
        <v>1760</v>
      </c>
      <c r="J109" s="14">
        <f t="shared" si="8"/>
        <v>2660</v>
      </c>
      <c r="K109" s="1" t="s">
        <v>134</v>
      </c>
      <c r="L109" s="14" t="str">
        <f t="shared" si="9"/>
        <v>Rooflight - Spherical Dome -  PVC curb 16/20 EP + Skylux SW PMMA Acrylate Opaque  - 1600x2500</v>
      </c>
      <c r="M109" s="1" t="s">
        <v>160</v>
      </c>
      <c r="N109" s="10"/>
      <c r="O109" s="1" t="s">
        <v>111</v>
      </c>
      <c r="P109" s="1" t="s">
        <v>135</v>
      </c>
      <c r="Q109" s="6">
        <v>1</v>
      </c>
      <c r="R109">
        <v>4.5199999999999996</v>
      </c>
      <c r="S109" s="1">
        <v>83</v>
      </c>
      <c r="T109" s="1">
        <v>76</v>
      </c>
      <c r="U109" s="1">
        <v>12</v>
      </c>
      <c r="V109" s="23" t="s">
        <v>79</v>
      </c>
      <c r="Y109" s="92" t="s">
        <v>76</v>
      </c>
      <c r="Z109">
        <v>4.03</v>
      </c>
      <c r="AA109" s="14" t="str">
        <f t="shared" si="10"/>
        <v>Rooflight - Spherical Dome -  PVC curb 16/20 EP + PVC frame  + Skylux SW PMMA Acrylate Opaque (openable)  - 1600x2500</v>
      </c>
      <c r="AB109" s="1" t="s">
        <v>165</v>
      </c>
    </row>
    <row r="110" spans="1:28" x14ac:dyDescent="0.25">
      <c r="A110" t="s">
        <v>159</v>
      </c>
      <c r="B110" s="50">
        <v>1600</v>
      </c>
      <c r="C110" s="53">
        <v>2800</v>
      </c>
      <c r="D110" s="1">
        <v>348</v>
      </c>
      <c r="E110" s="15">
        <f t="shared" si="11"/>
        <v>1600</v>
      </c>
      <c r="F110" s="15">
        <f t="shared" si="11"/>
        <v>2800</v>
      </c>
      <c r="G110" s="6">
        <v>160</v>
      </c>
      <c r="H110" s="19">
        <f t="shared" si="1"/>
        <v>4.4799999999999995</v>
      </c>
      <c r="I110" s="14">
        <f t="shared" si="7"/>
        <v>1760</v>
      </c>
      <c r="J110" s="14">
        <f t="shared" si="8"/>
        <v>2960</v>
      </c>
      <c r="K110" s="1" t="s">
        <v>134</v>
      </c>
      <c r="L110" s="14" t="str">
        <f t="shared" si="9"/>
        <v>Rooflight - Spherical Dome -  PVC curb 16/20 EP + Skylux SW PMMA Acrylate Opaque  - 1600x2800</v>
      </c>
      <c r="M110" s="1" t="s">
        <v>160</v>
      </c>
      <c r="N110" s="10"/>
      <c r="O110" s="1" t="s">
        <v>111</v>
      </c>
      <c r="P110" s="1" t="s">
        <v>135</v>
      </c>
      <c r="Q110" s="6">
        <v>1</v>
      </c>
      <c r="R110">
        <v>4.54</v>
      </c>
      <c r="S110" s="1">
        <v>83</v>
      </c>
      <c r="T110" s="1">
        <v>76</v>
      </c>
      <c r="U110" s="1">
        <v>12</v>
      </c>
      <c r="V110" s="23" t="s">
        <v>79</v>
      </c>
      <c r="Y110" s="92" t="s">
        <v>76</v>
      </c>
      <c r="Z110">
        <v>4.0599999999999996</v>
      </c>
      <c r="AA110" s="14" t="str">
        <f t="shared" si="10"/>
        <v>Rooflight - Spherical Dome -  PVC curb 16/20 EP + PVC frame  + Skylux SW PMMA Acrylate Opaque (openable)  - 1600x2800</v>
      </c>
      <c r="AB110" s="1" t="s">
        <v>165</v>
      </c>
    </row>
    <row r="111" spans="1:28" x14ac:dyDescent="0.25">
      <c r="B111" s="50"/>
      <c r="C111" s="6"/>
      <c r="D111" s="1"/>
      <c r="E111" s="15"/>
      <c r="F111" s="15"/>
      <c r="G111" s="6"/>
      <c r="H111" s="19"/>
      <c r="I111" s="14"/>
      <c r="J111" s="14"/>
      <c r="K111" s="1"/>
      <c r="L111" s="14"/>
      <c r="M111" s="1"/>
      <c r="N111" s="10"/>
      <c r="O111" s="10"/>
      <c r="P111" s="1"/>
      <c r="Q111" s="6"/>
      <c r="S111" s="1"/>
      <c r="T111" s="1"/>
      <c r="U111" s="1"/>
      <c r="V111" s="1"/>
      <c r="AA111" s="14"/>
      <c r="AB111" s="1"/>
    </row>
    <row r="112" spans="1:28" s="7" customFormat="1" x14ac:dyDescent="0.25">
      <c r="H112" s="19"/>
      <c r="Q112" s="21"/>
    </row>
    <row r="113" spans="1:28" x14ac:dyDescent="0.25">
      <c r="A113" t="s">
        <v>159</v>
      </c>
      <c r="B113" s="50">
        <v>400</v>
      </c>
      <c r="C113" s="53">
        <v>400</v>
      </c>
      <c r="D113" s="1">
        <v>348</v>
      </c>
      <c r="E113" s="15">
        <f t="shared" ref="E113:F173" si="12">B113</f>
        <v>400</v>
      </c>
      <c r="F113" s="15">
        <f t="shared" si="12"/>
        <v>400</v>
      </c>
      <c r="G113" s="6">
        <v>160</v>
      </c>
      <c r="H113" s="19">
        <f t="shared" ref="H113:H215" si="13">(E113/1000)*(F113/1000)</f>
        <v>0.16000000000000003</v>
      </c>
      <c r="I113" s="14">
        <f t="shared" ref="I113:I173" si="14">E113+G113</f>
        <v>560</v>
      </c>
      <c r="J113" s="14">
        <f t="shared" ref="J113:J173" si="15">F113+G113</f>
        <v>560</v>
      </c>
      <c r="K113" s="1" t="s">
        <v>134</v>
      </c>
      <c r="L113" s="14" t="str">
        <f>K113&amp;" - "&amp;M113&amp;" - "&amp;E113&amp;"x"&amp;C113</f>
        <v>Rooflight - Spherical Dome -  PVC curb 16/20 EP + Skylux SW PMMA Acrylate Clear  - 400x400</v>
      </c>
      <c r="M113" s="1" t="s">
        <v>161</v>
      </c>
      <c r="N113" s="10"/>
      <c r="O113" s="1" t="s">
        <v>111</v>
      </c>
      <c r="P113" s="1" t="s">
        <v>136</v>
      </c>
      <c r="Q113" s="6">
        <v>1</v>
      </c>
      <c r="R113">
        <v>3.14</v>
      </c>
      <c r="S113" s="1">
        <v>90</v>
      </c>
      <c r="T113" s="1">
        <v>87</v>
      </c>
      <c r="U113" s="1">
        <v>12</v>
      </c>
      <c r="V113" s="23" t="s">
        <v>79</v>
      </c>
      <c r="Y113" s="92" t="s">
        <v>76</v>
      </c>
      <c r="Z113">
        <v>2.5299999999999998</v>
      </c>
      <c r="AA113" s="14" t="str">
        <f t="shared" si="10"/>
        <v>Rooflight - Spherical Dome -  PVC curb 16/20 EP + PVC frame + Skylux SW PMMA Acrylate Clear (openable) - 400x400</v>
      </c>
      <c r="AB113" s="1" t="s">
        <v>166</v>
      </c>
    </row>
    <row r="114" spans="1:28" x14ac:dyDescent="0.25">
      <c r="A114" t="s">
        <v>159</v>
      </c>
      <c r="B114" s="50">
        <v>450</v>
      </c>
      <c r="C114" s="53">
        <v>450</v>
      </c>
      <c r="D114" s="1">
        <v>348</v>
      </c>
      <c r="E114" s="15">
        <f t="shared" si="12"/>
        <v>450</v>
      </c>
      <c r="F114" s="15">
        <f t="shared" si="12"/>
        <v>450</v>
      </c>
      <c r="G114" s="6">
        <v>160</v>
      </c>
      <c r="H114" s="19">
        <f t="shared" si="13"/>
        <v>0.20250000000000001</v>
      </c>
      <c r="I114" s="14">
        <f t="shared" si="14"/>
        <v>610</v>
      </c>
      <c r="J114" s="14">
        <f t="shared" si="15"/>
        <v>610</v>
      </c>
      <c r="K114" s="1" t="s">
        <v>134</v>
      </c>
      <c r="L114" s="14" t="str">
        <f>K114&amp;" - "&amp;M114&amp;" - "&amp;E114&amp;"x"&amp;C114</f>
        <v>Rooflight - Spherical Dome -  PVC curb 16/20 EP + Skylux SW PMMA Acrylate Clear  - 450x450</v>
      </c>
      <c r="M114" s="1" t="s">
        <v>161</v>
      </c>
      <c r="N114" s="10"/>
      <c r="O114" s="1" t="s">
        <v>111</v>
      </c>
      <c r="P114" s="1" t="s">
        <v>136</v>
      </c>
      <c r="Q114" s="6">
        <v>1</v>
      </c>
      <c r="R114">
        <v>3.29</v>
      </c>
      <c r="S114" s="1">
        <v>90</v>
      </c>
      <c r="T114" s="1">
        <v>87</v>
      </c>
      <c r="U114" s="1">
        <v>12</v>
      </c>
      <c r="V114" s="23" t="s">
        <v>79</v>
      </c>
      <c r="Y114" s="92" t="s">
        <v>76</v>
      </c>
      <c r="Z114">
        <v>2.66</v>
      </c>
      <c r="AA114" s="14" t="str">
        <f t="shared" si="10"/>
        <v>Rooflight - Spherical Dome -  PVC curb 16/20 EP + PVC frame + Skylux SW PMMA Acrylate Clear (openable) - 450x450</v>
      </c>
      <c r="AB114" s="1" t="s">
        <v>166</v>
      </c>
    </row>
    <row r="115" spans="1:28" x14ac:dyDescent="0.25">
      <c r="A115" t="s">
        <v>159</v>
      </c>
      <c r="B115" s="50">
        <v>500</v>
      </c>
      <c r="C115" s="53">
        <v>500</v>
      </c>
      <c r="D115" s="1">
        <v>348</v>
      </c>
      <c r="E115" s="15">
        <f t="shared" si="12"/>
        <v>500</v>
      </c>
      <c r="F115" s="15">
        <f t="shared" si="12"/>
        <v>500</v>
      </c>
      <c r="G115" s="6">
        <v>160</v>
      </c>
      <c r="H115" s="19">
        <f t="shared" si="13"/>
        <v>0.25</v>
      </c>
      <c r="I115" s="14">
        <f t="shared" si="14"/>
        <v>660</v>
      </c>
      <c r="J115" s="14">
        <f t="shared" si="15"/>
        <v>660</v>
      </c>
      <c r="K115" s="1" t="s">
        <v>134</v>
      </c>
      <c r="L115" s="14" t="str">
        <f t="shared" ref="L115:L175" si="16">K115&amp;" - "&amp;M115&amp;" - "&amp;E115&amp;"x"&amp;C115</f>
        <v>Rooflight - Spherical Dome -  PVC curb 16/20 EP + Skylux SW PMMA Acrylate Clear  - 500x500</v>
      </c>
      <c r="M115" s="1" t="s">
        <v>161</v>
      </c>
      <c r="N115" s="10"/>
      <c r="O115" s="1" t="s">
        <v>111</v>
      </c>
      <c r="P115" s="1" t="s">
        <v>136</v>
      </c>
      <c r="Q115" s="6">
        <v>1</v>
      </c>
      <c r="R115">
        <v>3.39</v>
      </c>
      <c r="S115" s="1">
        <v>90</v>
      </c>
      <c r="T115" s="1">
        <v>87</v>
      </c>
      <c r="U115" s="1">
        <v>12</v>
      </c>
      <c r="V115" s="23" t="s">
        <v>79</v>
      </c>
      <c r="Y115" s="92" t="s">
        <v>76</v>
      </c>
      <c r="Z115">
        <v>2.75</v>
      </c>
      <c r="AA115" s="14" t="str">
        <f t="shared" si="10"/>
        <v>Rooflight - Spherical Dome -  PVC curb 16/20 EP + PVC frame + Skylux SW PMMA Acrylate Clear (openable) - 500x500</v>
      </c>
      <c r="AB115" s="1" t="s">
        <v>166</v>
      </c>
    </row>
    <row r="116" spans="1:28" x14ac:dyDescent="0.25">
      <c r="A116" t="s">
        <v>159</v>
      </c>
      <c r="B116" s="50">
        <v>550</v>
      </c>
      <c r="C116" s="53">
        <v>550</v>
      </c>
      <c r="D116" s="1">
        <v>348</v>
      </c>
      <c r="E116" s="15">
        <f t="shared" si="12"/>
        <v>550</v>
      </c>
      <c r="F116" s="15">
        <f t="shared" si="12"/>
        <v>550</v>
      </c>
      <c r="G116" s="6">
        <v>160</v>
      </c>
      <c r="H116" s="19">
        <f t="shared" si="13"/>
        <v>0.30250000000000005</v>
      </c>
      <c r="I116" s="14">
        <f t="shared" si="14"/>
        <v>710</v>
      </c>
      <c r="J116" s="14">
        <f t="shared" si="15"/>
        <v>710</v>
      </c>
      <c r="K116" s="1" t="s">
        <v>134</v>
      </c>
      <c r="L116" s="14" t="str">
        <f t="shared" si="16"/>
        <v>Rooflight - Spherical Dome -  PVC curb 16/20 EP + Skylux SW PMMA Acrylate Clear  - 550x550</v>
      </c>
      <c r="M116" s="1" t="s">
        <v>161</v>
      </c>
      <c r="N116" s="10"/>
      <c r="O116" s="1" t="s">
        <v>111</v>
      </c>
      <c r="P116" s="1" t="s">
        <v>136</v>
      </c>
      <c r="Q116" s="6">
        <v>1</v>
      </c>
      <c r="R116">
        <v>3.51</v>
      </c>
      <c r="S116" s="1">
        <v>90</v>
      </c>
      <c r="T116" s="1">
        <v>87</v>
      </c>
      <c r="U116" s="1">
        <v>12</v>
      </c>
      <c r="V116" s="23" t="s">
        <v>79</v>
      </c>
      <c r="Y116" s="92" t="s">
        <v>76</v>
      </c>
      <c r="Z116">
        <v>2.86</v>
      </c>
      <c r="AA116" s="14" t="str">
        <f t="shared" si="10"/>
        <v>Rooflight - Spherical Dome -  PVC curb 16/20 EP + PVC frame + Skylux SW PMMA Acrylate Clear (openable) - 550x550</v>
      </c>
      <c r="AB116" s="1" t="s">
        <v>166</v>
      </c>
    </row>
    <row r="117" spans="1:28" x14ac:dyDescent="0.25">
      <c r="A117" t="s">
        <v>159</v>
      </c>
      <c r="B117" s="51">
        <v>600</v>
      </c>
      <c r="C117" s="54">
        <v>600</v>
      </c>
      <c r="D117" s="1">
        <v>348</v>
      </c>
      <c r="E117" s="15">
        <f t="shared" si="12"/>
        <v>600</v>
      </c>
      <c r="F117" s="15">
        <f t="shared" si="12"/>
        <v>600</v>
      </c>
      <c r="G117" s="6">
        <v>160</v>
      </c>
      <c r="H117" s="19">
        <f t="shared" si="13"/>
        <v>0.36</v>
      </c>
      <c r="I117" s="14">
        <f t="shared" si="14"/>
        <v>760</v>
      </c>
      <c r="J117" s="14">
        <f t="shared" si="15"/>
        <v>760</v>
      </c>
      <c r="K117" s="1" t="s">
        <v>134</v>
      </c>
      <c r="L117" s="14" t="str">
        <f t="shared" si="16"/>
        <v>Rooflight - Spherical Dome -  PVC curb 16/20 EP + Skylux SW PMMA Acrylate Clear  - 600x600</v>
      </c>
      <c r="M117" s="1" t="s">
        <v>161</v>
      </c>
      <c r="N117" s="10"/>
      <c r="O117" s="1" t="s">
        <v>111</v>
      </c>
      <c r="P117" s="1" t="s">
        <v>136</v>
      </c>
      <c r="Q117" s="6">
        <v>1</v>
      </c>
      <c r="R117">
        <v>3.58</v>
      </c>
      <c r="S117" s="1">
        <v>90</v>
      </c>
      <c r="T117" s="1">
        <v>87</v>
      </c>
      <c r="U117" s="1">
        <v>12</v>
      </c>
      <c r="V117" s="23" t="s">
        <v>79</v>
      </c>
      <c r="Y117" s="92" t="s">
        <v>76</v>
      </c>
      <c r="Z117">
        <v>2.93</v>
      </c>
      <c r="AA117" s="14" t="str">
        <f t="shared" si="10"/>
        <v>Rooflight - Spherical Dome -  PVC curb 16/20 EP + PVC frame + Skylux SW PMMA Acrylate Clear (openable) - 600x600</v>
      </c>
      <c r="AB117" s="1" t="s">
        <v>166</v>
      </c>
    </row>
    <row r="118" spans="1:28" x14ac:dyDescent="0.25">
      <c r="A118" t="s">
        <v>159</v>
      </c>
      <c r="B118" s="50">
        <v>700</v>
      </c>
      <c r="C118" s="53">
        <v>700</v>
      </c>
      <c r="D118" s="1">
        <v>348</v>
      </c>
      <c r="E118" s="15">
        <f t="shared" si="12"/>
        <v>700</v>
      </c>
      <c r="F118" s="15">
        <f t="shared" si="12"/>
        <v>700</v>
      </c>
      <c r="G118" s="6">
        <v>160</v>
      </c>
      <c r="H118" s="19">
        <f t="shared" si="13"/>
        <v>0.48999999999999994</v>
      </c>
      <c r="I118" s="14">
        <f t="shared" si="14"/>
        <v>860</v>
      </c>
      <c r="J118" s="14">
        <f t="shared" si="15"/>
        <v>860</v>
      </c>
      <c r="K118" s="1" t="s">
        <v>134</v>
      </c>
      <c r="L118" s="14" t="str">
        <f t="shared" si="16"/>
        <v>Rooflight - Spherical Dome -  PVC curb 16/20 EP + Skylux SW PMMA Acrylate Clear  - 700x700</v>
      </c>
      <c r="M118" s="1" t="s">
        <v>161</v>
      </c>
      <c r="N118" s="10"/>
      <c r="O118" s="1" t="s">
        <v>111</v>
      </c>
      <c r="P118" s="1" t="s">
        <v>136</v>
      </c>
      <c r="Q118" s="6">
        <v>1</v>
      </c>
      <c r="R118">
        <v>3.74</v>
      </c>
      <c r="S118" s="1">
        <v>90</v>
      </c>
      <c r="T118" s="1">
        <v>87</v>
      </c>
      <c r="U118" s="1">
        <v>12</v>
      </c>
      <c r="V118" s="23" t="s">
        <v>79</v>
      </c>
      <c r="Y118" s="92" t="s">
        <v>76</v>
      </c>
      <c r="Z118">
        <v>3.09</v>
      </c>
      <c r="AA118" s="14" t="str">
        <f t="shared" si="10"/>
        <v>Rooflight - Spherical Dome -  PVC curb 16/20 EP + PVC frame + Skylux SW PMMA Acrylate Clear (openable) - 700x700</v>
      </c>
      <c r="AB118" s="1" t="s">
        <v>166</v>
      </c>
    </row>
    <row r="119" spans="1:28" x14ac:dyDescent="0.25">
      <c r="A119" t="s">
        <v>159</v>
      </c>
      <c r="B119" s="50">
        <v>750</v>
      </c>
      <c r="C119" s="53">
        <v>750</v>
      </c>
      <c r="D119" s="1">
        <v>348</v>
      </c>
      <c r="E119" s="15">
        <f t="shared" si="12"/>
        <v>750</v>
      </c>
      <c r="F119" s="15">
        <f t="shared" si="12"/>
        <v>750</v>
      </c>
      <c r="G119" s="6">
        <v>160</v>
      </c>
      <c r="H119" s="19">
        <f t="shared" si="13"/>
        <v>0.5625</v>
      </c>
      <c r="I119" s="14">
        <f t="shared" si="14"/>
        <v>910</v>
      </c>
      <c r="J119" s="14">
        <f t="shared" si="15"/>
        <v>910</v>
      </c>
      <c r="K119" s="1" t="s">
        <v>134</v>
      </c>
      <c r="L119" s="14" t="str">
        <f t="shared" si="16"/>
        <v>Rooflight - Spherical Dome -  PVC curb 16/20 EP + Skylux SW PMMA Acrylate Clear  - 750x750</v>
      </c>
      <c r="M119" s="1" t="s">
        <v>161</v>
      </c>
      <c r="N119" s="10"/>
      <c r="O119" s="1" t="s">
        <v>111</v>
      </c>
      <c r="P119" s="1" t="s">
        <v>136</v>
      </c>
      <c r="Q119" s="6">
        <v>1</v>
      </c>
      <c r="R119">
        <v>3.8</v>
      </c>
      <c r="S119" s="1">
        <v>90</v>
      </c>
      <c r="T119" s="1">
        <v>87</v>
      </c>
      <c r="U119" s="1">
        <v>12</v>
      </c>
      <c r="V119" s="23" t="s">
        <v>79</v>
      </c>
      <c r="Y119" s="92" t="s">
        <v>76</v>
      </c>
      <c r="Z119">
        <v>3.15</v>
      </c>
      <c r="AA119" s="14" t="str">
        <f t="shared" si="10"/>
        <v>Rooflight - Spherical Dome -  PVC curb 16/20 EP + PVC frame + Skylux SW PMMA Acrylate Clear (openable) - 750x750</v>
      </c>
      <c r="AB119" s="1" t="s">
        <v>166</v>
      </c>
    </row>
    <row r="120" spans="1:28" x14ac:dyDescent="0.25">
      <c r="A120" t="s">
        <v>159</v>
      </c>
      <c r="B120" s="50">
        <v>800</v>
      </c>
      <c r="C120" s="53">
        <v>800</v>
      </c>
      <c r="D120" s="1">
        <v>348</v>
      </c>
      <c r="E120" s="15">
        <f t="shared" si="12"/>
        <v>800</v>
      </c>
      <c r="F120" s="15">
        <f t="shared" si="12"/>
        <v>800</v>
      </c>
      <c r="G120" s="6">
        <v>160</v>
      </c>
      <c r="H120" s="19">
        <f t="shared" si="13"/>
        <v>0.64000000000000012</v>
      </c>
      <c r="I120" s="14">
        <f t="shared" si="14"/>
        <v>960</v>
      </c>
      <c r="J120" s="14">
        <f t="shared" si="15"/>
        <v>960</v>
      </c>
      <c r="K120" s="1" t="s">
        <v>134</v>
      </c>
      <c r="L120" s="14" t="str">
        <f t="shared" si="16"/>
        <v>Rooflight - Spherical Dome -  PVC curb 16/20 EP + Skylux SW PMMA Acrylate Clear  - 800x800</v>
      </c>
      <c r="M120" s="1" t="s">
        <v>161</v>
      </c>
      <c r="N120" s="10"/>
      <c r="O120" s="1" t="s">
        <v>111</v>
      </c>
      <c r="P120" s="1" t="s">
        <v>136</v>
      </c>
      <c r="Q120" s="6">
        <v>1</v>
      </c>
      <c r="R120">
        <v>3.85</v>
      </c>
      <c r="S120" s="1">
        <v>90</v>
      </c>
      <c r="T120" s="1">
        <v>87</v>
      </c>
      <c r="U120" s="1">
        <v>12</v>
      </c>
      <c r="V120" s="23" t="s">
        <v>79</v>
      </c>
      <c r="Y120" s="92" t="s">
        <v>76</v>
      </c>
      <c r="Z120">
        <v>3.21</v>
      </c>
      <c r="AA120" s="14" t="str">
        <f t="shared" si="10"/>
        <v>Rooflight - Spherical Dome -  PVC curb 16/20 EP + PVC frame + Skylux SW PMMA Acrylate Clear (openable) - 800x800</v>
      </c>
      <c r="AB120" s="1" t="s">
        <v>166</v>
      </c>
    </row>
    <row r="121" spans="1:28" x14ac:dyDescent="0.25">
      <c r="A121" t="s">
        <v>159</v>
      </c>
      <c r="B121" s="50">
        <v>900</v>
      </c>
      <c r="C121" s="53">
        <v>900</v>
      </c>
      <c r="D121" s="1">
        <v>348</v>
      </c>
      <c r="E121" s="15">
        <f t="shared" si="12"/>
        <v>900</v>
      </c>
      <c r="F121" s="15">
        <f t="shared" si="12"/>
        <v>900</v>
      </c>
      <c r="G121" s="6">
        <v>160</v>
      </c>
      <c r="H121" s="19">
        <f t="shared" si="13"/>
        <v>0.81</v>
      </c>
      <c r="I121" s="14">
        <f t="shared" si="14"/>
        <v>1060</v>
      </c>
      <c r="J121" s="14">
        <f t="shared" si="15"/>
        <v>1060</v>
      </c>
      <c r="K121" s="1" t="s">
        <v>134</v>
      </c>
      <c r="L121" s="14" t="str">
        <f t="shared" si="16"/>
        <v>Rooflight - Spherical Dome -  PVC curb 16/20 EP + Skylux SW PMMA Acrylate Clear  - 900x900</v>
      </c>
      <c r="M121" s="1" t="s">
        <v>161</v>
      </c>
      <c r="N121" s="10"/>
      <c r="O121" s="1" t="s">
        <v>111</v>
      </c>
      <c r="P121" s="1" t="s">
        <v>136</v>
      </c>
      <c r="Q121" s="6">
        <v>1</v>
      </c>
      <c r="R121">
        <v>3.95</v>
      </c>
      <c r="S121" s="1">
        <v>90</v>
      </c>
      <c r="T121" s="1">
        <v>87</v>
      </c>
      <c r="U121" s="1">
        <v>12</v>
      </c>
      <c r="V121" s="23" t="s">
        <v>79</v>
      </c>
      <c r="Y121" s="92" t="s">
        <v>76</v>
      </c>
      <c r="Z121">
        <v>3.31</v>
      </c>
      <c r="AA121" s="14" t="str">
        <f t="shared" si="10"/>
        <v>Rooflight - Spherical Dome -  PVC curb 16/20 EP + PVC frame + Skylux SW PMMA Acrylate Clear (openable) - 900x900</v>
      </c>
      <c r="AB121" s="1" t="s">
        <v>166</v>
      </c>
    </row>
    <row r="122" spans="1:28" s="31" customFormat="1" x14ac:dyDescent="0.25">
      <c r="A122" s="31" t="s">
        <v>159</v>
      </c>
      <c r="B122" s="59">
        <v>1000</v>
      </c>
      <c r="C122" s="60">
        <v>1000</v>
      </c>
      <c r="D122" s="32">
        <v>348</v>
      </c>
      <c r="E122" s="33">
        <f t="shared" si="12"/>
        <v>1000</v>
      </c>
      <c r="F122" s="33">
        <f t="shared" si="12"/>
        <v>1000</v>
      </c>
      <c r="G122" s="32">
        <v>160</v>
      </c>
      <c r="H122" s="38">
        <f t="shared" si="13"/>
        <v>1</v>
      </c>
      <c r="I122" s="34">
        <f t="shared" si="14"/>
        <v>1160</v>
      </c>
      <c r="J122" s="34">
        <f t="shared" si="15"/>
        <v>1160</v>
      </c>
      <c r="K122" s="32" t="s">
        <v>134</v>
      </c>
      <c r="L122" s="34" t="str">
        <f t="shared" si="16"/>
        <v>Rooflight - Spherical Dome -  PVC curb 16/20 EP + Skylux SW PMMA Acrylate Clear  - 1000x1000</v>
      </c>
      <c r="M122" s="32" t="s">
        <v>161</v>
      </c>
      <c r="N122" s="32"/>
      <c r="O122" s="32" t="s">
        <v>111</v>
      </c>
      <c r="P122" s="32" t="s">
        <v>136</v>
      </c>
      <c r="Q122" s="32">
        <v>1</v>
      </c>
      <c r="R122" s="31">
        <v>4.04</v>
      </c>
      <c r="S122" s="32">
        <v>90</v>
      </c>
      <c r="T122" s="32">
        <v>87</v>
      </c>
      <c r="U122" s="32">
        <v>12</v>
      </c>
      <c r="V122" s="35" t="s">
        <v>79</v>
      </c>
      <c r="Y122" s="96" t="s">
        <v>76</v>
      </c>
      <c r="Z122" s="31">
        <v>3.41</v>
      </c>
      <c r="AA122" s="34" t="str">
        <f t="shared" si="10"/>
        <v>Rooflight - Spherical Dome -  PVC curb 16/20 EP + PVC frame + Skylux SW PMMA Acrylate Clear (openable) - 1000x1000</v>
      </c>
      <c r="AB122" s="32" t="s">
        <v>166</v>
      </c>
    </row>
    <row r="123" spans="1:28" x14ac:dyDescent="0.25">
      <c r="A123" t="s">
        <v>159</v>
      </c>
      <c r="B123" s="51">
        <v>1050</v>
      </c>
      <c r="C123" s="54">
        <v>1050</v>
      </c>
      <c r="D123" s="1">
        <v>348</v>
      </c>
      <c r="E123" s="15">
        <f t="shared" si="12"/>
        <v>1050</v>
      </c>
      <c r="F123" s="15">
        <f t="shared" si="12"/>
        <v>1050</v>
      </c>
      <c r="G123" s="6">
        <v>160</v>
      </c>
      <c r="H123" s="19">
        <f t="shared" si="13"/>
        <v>1.1025</v>
      </c>
      <c r="I123" s="14">
        <f t="shared" si="14"/>
        <v>1210</v>
      </c>
      <c r="J123" s="14">
        <f t="shared" si="15"/>
        <v>1210</v>
      </c>
      <c r="K123" s="1" t="s">
        <v>134</v>
      </c>
      <c r="L123" s="14" t="str">
        <f t="shared" si="16"/>
        <v>Rooflight - Spherical Dome -  PVC curb 16/20 EP + Skylux SW PMMA Acrylate Clear  - 1050x1050</v>
      </c>
      <c r="M123" s="1" t="s">
        <v>161</v>
      </c>
      <c r="N123" s="10"/>
      <c r="O123" s="1" t="s">
        <v>111</v>
      </c>
      <c r="P123" s="1" t="s">
        <v>136</v>
      </c>
      <c r="Q123" s="6">
        <v>1</v>
      </c>
      <c r="R123">
        <v>4.07</v>
      </c>
      <c r="S123" s="1">
        <v>90</v>
      </c>
      <c r="T123" s="1">
        <v>87</v>
      </c>
      <c r="U123" s="1">
        <v>12</v>
      </c>
      <c r="V123" s="23" t="s">
        <v>79</v>
      </c>
      <c r="Y123" s="92" t="s">
        <v>76</v>
      </c>
      <c r="Z123">
        <v>3.45</v>
      </c>
      <c r="AA123" s="14" t="str">
        <f t="shared" si="10"/>
        <v>Rooflight - Spherical Dome -  PVC curb 16/20 EP + PVC frame + Skylux SW PMMA Acrylate Clear (openable) - 1050x1050</v>
      </c>
      <c r="AB123" s="1" t="s">
        <v>166</v>
      </c>
    </row>
    <row r="124" spans="1:28" x14ac:dyDescent="0.25">
      <c r="A124" t="s">
        <v>159</v>
      </c>
      <c r="B124" s="50">
        <v>1100</v>
      </c>
      <c r="C124" s="53">
        <v>1100</v>
      </c>
      <c r="D124" s="1">
        <v>348</v>
      </c>
      <c r="E124" s="15">
        <f t="shared" si="12"/>
        <v>1100</v>
      </c>
      <c r="F124" s="15">
        <f t="shared" si="12"/>
        <v>1100</v>
      </c>
      <c r="G124" s="6">
        <v>160</v>
      </c>
      <c r="H124" s="19">
        <f t="shared" si="13"/>
        <v>1.2100000000000002</v>
      </c>
      <c r="I124" s="14">
        <f t="shared" si="14"/>
        <v>1260</v>
      </c>
      <c r="J124" s="14">
        <f t="shared" si="15"/>
        <v>1260</v>
      </c>
      <c r="K124" s="1" t="s">
        <v>134</v>
      </c>
      <c r="L124" s="14" t="str">
        <f t="shared" si="16"/>
        <v>Rooflight - Spherical Dome -  PVC curb 16/20 EP + Skylux SW PMMA Acrylate Clear  - 1100x1100</v>
      </c>
      <c r="M124" s="1" t="s">
        <v>161</v>
      </c>
      <c r="N124" s="10"/>
      <c r="O124" s="1" t="s">
        <v>111</v>
      </c>
      <c r="P124" s="1" t="s">
        <v>136</v>
      </c>
      <c r="Q124" s="6">
        <v>1</v>
      </c>
      <c r="R124">
        <v>4.1100000000000003</v>
      </c>
      <c r="S124" s="1">
        <v>90</v>
      </c>
      <c r="T124" s="1">
        <v>87</v>
      </c>
      <c r="U124" s="1">
        <v>12</v>
      </c>
      <c r="V124" s="23" t="s">
        <v>79</v>
      </c>
      <c r="Y124" s="92" t="s">
        <v>76</v>
      </c>
      <c r="Z124">
        <v>3.49</v>
      </c>
      <c r="AA124" s="14" t="str">
        <f t="shared" si="10"/>
        <v>Rooflight - Spherical Dome -  PVC curb 16/20 EP + PVC frame + Skylux SW PMMA Acrylate Clear (openable) - 1100x1100</v>
      </c>
      <c r="AB124" s="1" t="s">
        <v>166</v>
      </c>
    </row>
    <row r="125" spans="1:28" x14ac:dyDescent="0.25">
      <c r="A125" t="s">
        <v>159</v>
      </c>
      <c r="B125" s="50">
        <v>1200</v>
      </c>
      <c r="C125" s="53">
        <v>1200</v>
      </c>
      <c r="D125" s="1">
        <v>348</v>
      </c>
      <c r="E125" s="15">
        <f t="shared" si="12"/>
        <v>1200</v>
      </c>
      <c r="F125" s="15">
        <f t="shared" si="12"/>
        <v>1200</v>
      </c>
      <c r="G125" s="6">
        <v>160</v>
      </c>
      <c r="H125" s="19">
        <f t="shared" si="13"/>
        <v>1.44</v>
      </c>
      <c r="I125" s="14">
        <f t="shared" si="14"/>
        <v>1360</v>
      </c>
      <c r="J125" s="14">
        <f t="shared" si="15"/>
        <v>1360</v>
      </c>
      <c r="K125" s="1" t="s">
        <v>134</v>
      </c>
      <c r="L125" s="14" t="str">
        <f t="shared" si="16"/>
        <v>Rooflight - Spherical Dome -  PVC curb 16/20 EP + Skylux SW PMMA Acrylate Clear  - 1200x1200</v>
      </c>
      <c r="M125" s="1" t="s">
        <v>161</v>
      </c>
      <c r="N125" s="10"/>
      <c r="O125" s="1" t="s">
        <v>111</v>
      </c>
      <c r="P125" s="1" t="s">
        <v>136</v>
      </c>
      <c r="Q125" s="6">
        <v>1</v>
      </c>
      <c r="R125">
        <v>4.18</v>
      </c>
      <c r="S125" s="1">
        <v>90</v>
      </c>
      <c r="T125" s="1">
        <v>87</v>
      </c>
      <c r="U125" s="1">
        <v>12</v>
      </c>
      <c r="V125" s="23" t="s">
        <v>79</v>
      </c>
      <c r="Y125" s="92" t="s">
        <v>76</v>
      </c>
      <c r="Z125">
        <v>3.58</v>
      </c>
      <c r="AA125" s="14" t="str">
        <f t="shared" si="10"/>
        <v>Rooflight - Spherical Dome -  PVC curb 16/20 EP + PVC frame + Skylux SW PMMA Acrylate Clear (openable) - 1200x1200</v>
      </c>
      <c r="AB125" s="1" t="s">
        <v>166</v>
      </c>
    </row>
    <row r="126" spans="1:28" x14ac:dyDescent="0.25">
      <c r="A126" t="s">
        <v>159</v>
      </c>
      <c r="B126" s="50">
        <v>1300</v>
      </c>
      <c r="C126" s="53">
        <v>1300</v>
      </c>
      <c r="D126" s="1">
        <v>348</v>
      </c>
      <c r="E126" s="15">
        <f t="shared" si="12"/>
        <v>1300</v>
      </c>
      <c r="F126" s="15">
        <f t="shared" si="12"/>
        <v>1300</v>
      </c>
      <c r="G126" s="6">
        <v>160</v>
      </c>
      <c r="H126" s="19">
        <f t="shared" si="13"/>
        <v>1.6900000000000002</v>
      </c>
      <c r="I126" s="14">
        <f t="shared" si="14"/>
        <v>1460</v>
      </c>
      <c r="J126" s="14">
        <f t="shared" si="15"/>
        <v>1460</v>
      </c>
      <c r="K126" s="1" t="s">
        <v>134</v>
      </c>
      <c r="L126" s="14" t="str">
        <f t="shared" si="16"/>
        <v>Rooflight - Spherical Dome -  PVC curb 16/20 EP + Skylux SW PMMA Acrylate Clear  - 1300x1300</v>
      </c>
      <c r="M126" s="1" t="s">
        <v>161</v>
      </c>
      <c r="N126" s="10"/>
      <c r="O126" s="1" t="s">
        <v>111</v>
      </c>
      <c r="P126" s="1" t="s">
        <v>136</v>
      </c>
      <c r="Q126" s="6">
        <v>1</v>
      </c>
      <c r="R126">
        <v>4.24</v>
      </c>
      <c r="S126" s="1">
        <v>90</v>
      </c>
      <c r="T126" s="1">
        <v>87</v>
      </c>
      <c r="U126" s="1">
        <v>12</v>
      </c>
      <c r="V126" s="23" t="s">
        <v>79</v>
      </c>
      <c r="Y126" s="92" t="s">
        <v>76</v>
      </c>
      <c r="Z126">
        <v>3.66</v>
      </c>
      <c r="AA126" s="14" t="str">
        <f t="shared" si="10"/>
        <v>Rooflight - Spherical Dome -  PVC curb 16/20 EP + PVC frame + Skylux SW PMMA Acrylate Clear (openable) - 1300x1300</v>
      </c>
      <c r="AB126" s="1" t="s">
        <v>166</v>
      </c>
    </row>
    <row r="127" spans="1:28" x14ac:dyDescent="0.25">
      <c r="A127" t="s">
        <v>159</v>
      </c>
      <c r="B127" s="50">
        <v>1400</v>
      </c>
      <c r="C127" s="53">
        <v>1400</v>
      </c>
      <c r="D127" s="1">
        <v>348</v>
      </c>
      <c r="E127" s="15">
        <f t="shared" si="12"/>
        <v>1400</v>
      </c>
      <c r="F127" s="15">
        <f t="shared" si="12"/>
        <v>1400</v>
      </c>
      <c r="G127" s="6">
        <v>160</v>
      </c>
      <c r="H127" s="19">
        <f t="shared" si="13"/>
        <v>1.9599999999999997</v>
      </c>
      <c r="I127" s="14">
        <f t="shared" si="14"/>
        <v>1560</v>
      </c>
      <c r="J127" s="14">
        <f t="shared" si="15"/>
        <v>1560</v>
      </c>
      <c r="K127" s="1" t="s">
        <v>134</v>
      </c>
      <c r="L127" s="14" t="str">
        <f t="shared" si="16"/>
        <v>Rooflight - Spherical Dome -  PVC curb 16/20 EP + Skylux SW PMMA Acrylate Clear  - 1400x1400</v>
      </c>
      <c r="M127" s="1" t="s">
        <v>161</v>
      </c>
      <c r="N127" s="10"/>
      <c r="O127" s="1" t="s">
        <v>111</v>
      </c>
      <c r="P127" s="1" t="s">
        <v>136</v>
      </c>
      <c r="Q127" s="6">
        <v>1</v>
      </c>
      <c r="R127">
        <v>4.3</v>
      </c>
      <c r="S127" s="1">
        <v>90</v>
      </c>
      <c r="T127" s="1">
        <v>87</v>
      </c>
      <c r="U127" s="1">
        <v>12</v>
      </c>
      <c r="V127" s="23" t="s">
        <v>79</v>
      </c>
      <c r="Y127" s="92" t="s">
        <v>76</v>
      </c>
      <c r="Z127">
        <v>3.73</v>
      </c>
      <c r="AA127" s="14" t="str">
        <f t="shared" si="10"/>
        <v>Rooflight - Spherical Dome -  PVC curb 16/20 EP + PVC frame + Skylux SW PMMA Acrylate Clear (openable) - 1400x1400</v>
      </c>
      <c r="AB127" s="1" t="s">
        <v>166</v>
      </c>
    </row>
    <row r="128" spans="1:28" x14ac:dyDescent="0.25">
      <c r="A128" t="s">
        <v>159</v>
      </c>
      <c r="B128" s="50">
        <v>1500</v>
      </c>
      <c r="C128" s="53">
        <v>1500</v>
      </c>
      <c r="D128" s="1">
        <v>348</v>
      </c>
      <c r="E128" s="15">
        <f t="shared" si="12"/>
        <v>1500</v>
      </c>
      <c r="F128" s="15">
        <f t="shared" si="12"/>
        <v>1500</v>
      </c>
      <c r="G128" s="6">
        <v>160</v>
      </c>
      <c r="H128" s="19">
        <f t="shared" si="13"/>
        <v>2.25</v>
      </c>
      <c r="I128" s="14">
        <f t="shared" si="14"/>
        <v>1660</v>
      </c>
      <c r="J128" s="14">
        <f t="shared" si="15"/>
        <v>1660</v>
      </c>
      <c r="K128" s="1" t="s">
        <v>134</v>
      </c>
      <c r="L128" s="14" t="str">
        <f t="shared" si="16"/>
        <v>Rooflight - Spherical Dome -  PVC curb 16/20 EP + Skylux SW PMMA Acrylate Clear  - 1500x1500</v>
      </c>
      <c r="M128" s="1" t="s">
        <v>161</v>
      </c>
      <c r="N128" s="10"/>
      <c r="O128" s="1" t="s">
        <v>111</v>
      </c>
      <c r="P128" s="1" t="s">
        <v>136</v>
      </c>
      <c r="Q128" s="6">
        <v>1</v>
      </c>
      <c r="R128">
        <v>4.34</v>
      </c>
      <c r="S128" s="1">
        <v>90</v>
      </c>
      <c r="T128" s="1">
        <v>87</v>
      </c>
      <c r="U128" s="1">
        <v>12</v>
      </c>
      <c r="V128" s="23" t="s">
        <v>79</v>
      </c>
      <c r="Y128" s="92" t="s">
        <v>76</v>
      </c>
      <c r="Z128">
        <v>3.79</v>
      </c>
      <c r="AA128" s="14" t="str">
        <f t="shared" si="10"/>
        <v>Rooflight - Spherical Dome -  PVC curb 16/20 EP + PVC frame + Skylux SW PMMA Acrylate Clear (openable) - 1500x1500</v>
      </c>
      <c r="AB128" s="1" t="s">
        <v>166</v>
      </c>
    </row>
    <row r="129" spans="1:28" x14ac:dyDescent="0.25">
      <c r="A129" t="s">
        <v>159</v>
      </c>
      <c r="B129" s="51">
        <v>1550</v>
      </c>
      <c r="C129" s="54">
        <v>1550</v>
      </c>
      <c r="D129" s="1">
        <v>348</v>
      </c>
      <c r="E129" s="15">
        <f t="shared" si="12"/>
        <v>1550</v>
      </c>
      <c r="F129" s="15">
        <f t="shared" si="12"/>
        <v>1550</v>
      </c>
      <c r="G129" s="6">
        <v>160</v>
      </c>
      <c r="H129" s="19">
        <f t="shared" si="13"/>
        <v>2.4025000000000003</v>
      </c>
      <c r="I129" s="14">
        <f t="shared" si="14"/>
        <v>1710</v>
      </c>
      <c r="J129" s="14">
        <f t="shared" si="15"/>
        <v>1710</v>
      </c>
      <c r="K129" s="1" t="s">
        <v>134</v>
      </c>
      <c r="L129" s="14" t="str">
        <f t="shared" si="16"/>
        <v>Rooflight - Spherical Dome -  PVC curb 16/20 EP + Skylux SW PMMA Acrylate Clear  - 1550x1550</v>
      </c>
      <c r="M129" s="1" t="s">
        <v>161</v>
      </c>
      <c r="N129" s="10"/>
      <c r="O129" s="1" t="s">
        <v>111</v>
      </c>
      <c r="P129" s="1" t="s">
        <v>136</v>
      </c>
      <c r="Q129" s="6">
        <v>1</v>
      </c>
      <c r="R129">
        <v>4.37</v>
      </c>
      <c r="S129" s="1">
        <v>90</v>
      </c>
      <c r="T129" s="1">
        <v>87</v>
      </c>
      <c r="U129" s="1">
        <v>12</v>
      </c>
      <c r="V129" s="23" t="s">
        <v>79</v>
      </c>
      <c r="Y129" s="92" t="s">
        <v>76</v>
      </c>
      <c r="Z129">
        <v>3.82</v>
      </c>
      <c r="AA129" s="14" t="str">
        <f t="shared" si="10"/>
        <v>Rooflight - Spherical Dome -  PVC curb 16/20 EP + PVC frame + Skylux SW PMMA Acrylate Clear (openable) - 1550x1550</v>
      </c>
      <c r="AB129" s="1" t="s">
        <v>166</v>
      </c>
    </row>
    <row r="130" spans="1:28" x14ac:dyDescent="0.25">
      <c r="A130" t="s">
        <v>159</v>
      </c>
      <c r="B130" s="50">
        <v>1600</v>
      </c>
      <c r="C130" s="53">
        <v>1600</v>
      </c>
      <c r="D130" s="1">
        <v>348</v>
      </c>
      <c r="E130" s="15">
        <f t="shared" si="12"/>
        <v>1600</v>
      </c>
      <c r="F130" s="15">
        <f t="shared" si="12"/>
        <v>1600</v>
      </c>
      <c r="G130" s="6">
        <v>160</v>
      </c>
      <c r="H130" s="19">
        <f t="shared" si="13"/>
        <v>2.5600000000000005</v>
      </c>
      <c r="I130" s="14">
        <f t="shared" si="14"/>
        <v>1760</v>
      </c>
      <c r="J130" s="14">
        <f t="shared" si="15"/>
        <v>1760</v>
      </c>
      <c r="K130" s="1" t="s">
        <v>134</v>
      </c>
      <c r="L130" s="14" t="str">
        <f t="shared" si="16"/>
        <v>Rooflight - Spherical Dome -  PVC curb 16/20 EP + Skylux SW PMMA Acrylate Clear  - 1600x1600</v>
      </c>
      <c r="M130" s="1" t="s">
        <v>161</v>
      </c>
      <c r="N130" s="10"/>
      <c r="O130" s="1" t="s">
        <v>111</v>
      </c>
      <c r="P130" s="1" t="s">
        <v>136</v>
      </c>
      <c r="Q130" s="6">
        <v>1</v>
      </c>
      <c r="R130">
        <v>4.3899999999999997</v>
      </c>
      <c r="S130" s="1">
        <v>90</v>
      </c>
      <c r="T130" s="1">
        <v>87</v>
      </c>
      <c r="U130" s="1">
        <v>12</v>
      </c>
      <c r="V130" s="23" t="s">
        <v>79</v>
      </c>
      <c r="Y130" s="92" t="s">
        <v>76</v>
      </c>
      <c r="Z130">
        <v>3.85</v>
      </c>
      <c r="AA130" s="14" t="str">
        <f t="shared" si="10"/>
        <v>Rooflight - Spherical Dome -  PVC curb 16/20 EP + PVC frame + Skylux SW PMMA Acrylate Clear (openable) - 1600x1600</v>
      </c>
      <c r="AB130" s="1" t="s">
        <v>166</v>
      </c>
    </row>
    <row r="131" spans="1:28" x14ac:dyDescent="0.25">
      <c r="A131" t="s">
        <v>159</v>
      </c>
      <c r="B131" s="50">
        <v>1700</v>
      </c>
      <c r="C131" s="53">
        <v>1700</v>
      </c>
      <c r="D131" s="1">
        <v>348</v>
      </c>
      <c r="E131" s="15">
        <f t="shared" si="12"/>
        <v>1700</v>
      </c>
      <c r="F131" s="15">
        <f t="shared" si="12"/>
        <v>1700</v>
      </c>
      <c r="G131" s="6">
        <v>160</v>
      </c>
      <c r="H131" s="19">
        <f t="shared" si="13"/>
        <v>2.8899999999999997</v>
      </c>
      <c r="I131" s="14">
        <f t="shared" si="14"/>
        <v>1860</v>
      </c>
      <c r="J131" s="14">
        <f t="shared" si="15"/>
        <v>1860</v>
      </c>
      <c r="K131" s="1" t="s">
        <v>134</v>
      </c>
      <c r="L131" s="14" t="str">
        <f t="shared" si="16"/>
        <v>Rooflight - Spherical Dome -  PVC curb 16/20 EP + Skylux SW PMMA Acrylate Clear  - 1700x1700</v>
      </c>
      <c r="M131" s="1" t="s">
        <v>161</v>
      </c>
      <c r="N131" s="10"/>
      <c r="O131" s="1" t="s">
        <v>111</v>
      </c>
      <c r="P131" s="1" t="s">
        <v>136</v>
      </c>
      <c r="Q131" s="6">
        <v>1</v>
      </c>
      <c r="R131">
        <v>4.42</v>
      </c>
      <c r="S131" s="1">
        <v>90</v>
      </c>
      <c r="T131" s="1">
        <v>87</v>
      </c>
      <c r="U131" s="1">
        <v>12</v>
      </c>
      <c r="V131" s="23" t="s">
        <v>79</v>
      </c>
      <c r="Y131" s="92" t="s">
        <v>76</v>
      </c>
      <c r="Z131">
        <v>3.9</v>
      </c>
      <c r="AA131" s="14" t="str">
        <f t="shared" si="10"/>
        <v>Rooflight - Spherical Dome -  PVC curb 16/20 EP + PVC frame + Skylux SW PMMA Acrylate Clear (openable) - 1700x1700</v>
      </c>
      <c r="AB131" s="1" t="s">
        <v>166</v>
      </c>
    </row>
    <row r="132" spans="1:28" x14ac:dyDescent="0.25">
      <c r="A132" t="s">
        <v>159</v>
      </c>
      <c r="B132" s="50">
        <v>1800</v>
      </c>
      <c r="C132" s="53">
        <v>1800</v>
      </c>
      <c r="D132" s="1">
        <v>348</v>
      </c>
      <c r="E132" s="15">
        <f t="shared" si="12"/>
        <v>1800</v>
      </c>
      <c r="F132" s="15">
        <f t="shared" si="12"/>
        <v>1800</v>
      </c>
      <c r="G132" s="6">
        <v>160</v>
      </c>
      <c r="H132" s="19">
        <f t="shared" si="13"/>
        <v>3.24</v>
      </c>
      <c r="I132" s="14">
        <f t="shared" si="14"/>
        <v>1960</v>
      </c>
      <c r="J132" s="14">
        <f t="shared" si="15"/>
        <v>1960</v>
      </c>
      <c r="K132" s="1" t="s">
        <v>134</v>
      </c>
      <c r="L132" s="14" t="str">
        <f t="shared" si="16"/>
        <v>Rooflight - Spherical Dome -  PVC curb 16/20 EP + Skylux SW PMMA Acrylate Clear  - 1800x1800</v>
      </c>
      <c r="M132" s="1" t="s">
        <v>161</v>
      </c>
      <c r="N132" s="10"/>
      <c r="O132" s="1" t="s">
        <v>111</v>
      </c>
      <c r="P132" s="1" t="s">
        <v>136</v>
      </c>
      <c r="Q132" s="6">
        <v>1</v>
      </c>
      <c r="R132">
        <v>4.46</v>
      </c>
      <c r="S132" s="1">
        <v>90</v>
      </c>
      <c r="T132" s="1">
        <v>87</v>
      </c>
      <c r="U132" s="1">
        <v>12</v>
      </c>
      <c r="V132" s="23" t="s">
        <v>79</v>
      </c>
      <c r="Y132" s="92" t="s">
        <v>76</v>
      </c>
      <c r="Z132">
        <v>3.94</v>
      </c>
      <c r="AA132" s="14" t="str">
        <f t="shared" si="10"/>
        <v>Rooflight - Spherical Dome -  PVC curb 16/20 EP + PVC frame + Skylux SW PMMA Acrylate Clear (openable) - 1800x1800</v>
      </c>
      <c r="AB132" s="1" t="s">
        <v>166</v>
      </c>
    </row>
    <row r="133" spans="1:28" x14ac:dyDescent="0.25">
      <c r="A133" t="s">
        <v>159</v>
      </c>
      <c r="B133" s="50">
        <v>2000</v>
      </c>
      <c r="C133" s="53">
        <v>2000</v>
      </c>
      <c r="D133" s="1">
        <v>348</v>
      </c>
      <c r="E133" s="15">
        <f t="shared" si="12"/>
        <v>2000</v>
      </c>
      <c r="F133" s="15">
        <f t="shared" si="12"/>
        <v>2000</v>
      </c>
      <c r="G133" s="6">
        <v>160</v>
      </c>
      <c r="H133" s="19">
        <f t="shared" si="13"/>
        <v>4</v>
      </c>
      <c r="I133" s="14">
        <f t="shared" si="14"/>
        <v>2160</v>
      </c>
      <c r="J133" s="14">
        <f t="shared" si="15"/>
        <v>2160</v>
      </c>
      <c r="K133" s="1" t="s">
        <v>134</v>
      </c>
      <c r="L133" s="14" t="str">
        <f t="shared" si="16"/>
        <v>Rooflight - Spherical Dome -  PVC curb 16/20 EP + Skylux SW PMMA Acrylate Clear  - 2000x2000</v>
      </c>
      <c r="M133" s="1" t="s">
        <v>161</v>
      </c>
      <c r="N133" s="10"/>
      <c r="O133" s="1" t="s">
        <v>111</v>
      </c>
      <c r="P133" s="1" t="s">
        <v>136</v>
      </c>
      <c r="Q133" s="6">
        <v>1</v>
      </c>
      <c r="R133">
        <v>4.5199999999999996</v>
      </c>
      <c r="S133" s="1">
        <v>90</v>
      </c>
      <c r="T133" s="1">
        <v>87</v>
      </c>
      <c r="U133" s="1">
        <v>12</v>
      </c>
      <c r="V133" s="23" t="s">
        <v>79</v>
      </c>
      <c r="Y133" s="92" t="s">
        <v>76</v>
      </c>
      <c r="Z133">
        <v>4.04</v>
      </c>
      <c r="AA133" s="14" t="str">
        <f t="shared" si="10"/>
        <v>Rooflight - Spherical Dome -  PVC curb 16/20 EP + PVC frame + Skylux SW PMMA Acrylate Clear (openable) - 2000x2000</v>
      </c>
      <c r="AB133" s="1" t="s">
        <v>166</v>
      </c>
    </row>
    <row r="134" spans="1:28" x14ac:dyDescent="0.25">
      <c r="A134" t="s">
        <v>159</v>
      </c>
      <c r="B134" s="50">
        <v>400</v>
      </c>
      <c r="C134" s="53">
        <v>700</v>
      </c>
      <c r="D134" s="1">
        <v>348</v>
      </c>
      <c r="E134" s="15">
        <f t="shared" si="12"/>
        <v>400</v>
      </c>
      <c r="F134" s="15">
        <f t="shared" si="12"/>
        <v>700</v>
      </c>
      <c r="G134" s="6">
        <v>160</v>
      </c>
      <c r="H134" s="19">
        <f t="shared" si="13"/>
        <v>0.27999999999999997</v>
      </c>
      <c r="I134" s="14">
        <f t="shared" si="14"/>
        <v>560</v>
      </c>
      <c r="J134" s="14">
        <f t="shared" si="15"/>
        <v>860</v>
      </c>
      <c r="K134" s="1" t="s">
        <v>134</v>
      </c>
      <c r="L134" s="14" t="str">
        <f t="shared" si="16"/>
        <v>Rooflight - Spherical Dome -  PVC curb 16/20 EP + Skylux SW PMMA Acrylate Clear  - 400x700</v>
      </c>
      <c r="M134" s="1" t="s">
        <v>161</v>
      </c>
      <c r="N134" s="10"/>
      <c r="O134" s="1" t="s">
        <v>111</v>
      </c>
      <c r="P134" s="1" t="s">
        <v>136</v>
      </c>
      <c r="Q134" s="6">
        <v>1</v>
      </c>
      <c r="R134">
        <v>3.46</v>
      </c>
      <c r="S134" s="1">
        <v>90</v>
      </c>
      <c r="T134" s="1">
        <v>87</v>
      </c>
      <c r="U134" s="1">
        <v>12</v>
      </c>
      <c r="V134" s="23" t="s">
        <v>79</v>
      </c>
      <c r="Y134" s="92" t="s">
        <v>76</v>
      </c>
      <c r="Z134">
        <v>2.81</v>
      </c>
      <c r="AA134" s="14" t="str">
        <f t="shared" si="10"/>
        <v>Rooflight - Spherical Dome -  PVC curb 16/20 EP + PVC frame + Skylux SW PMMA Acrylate Clear (openable) - 400x700</v>
      </c>
      <c r="AB134" s="1" t="s">
        <v>166</v>
      </c>
    </row>
    <row r="135" spans="1:28" x14ac:dyDescent="0.25">
      <c r="A135" t="s">
        <v>159</v>
      </c>
      <c r="B135" s="50">
        <v>400</v>
      </c>
      <c r="C135" s="53">
        <v>1000</v>
      </c>
      <c r="D135" s="1">
        <v>348</v>
      </c>
      <c r="E135" s="15">
        <f t="shared" si="12"/>
        <v>400</v>
      </c>
      <c r="F135" s="15">
        <f t="shared" si="12"/>
        <v>1000</v>
      </c>
      <c r="G135" s="6">
        <v>160</v>
      </c>
      <c r="H135" s="19">
        <f t="shared" si="13"/>
        <v>0.4</v>
      </c>
      <c r="I135" s="14">
        <f t="shared" si="14"/>
        <v>560</v>
      </c>
      <c r="J135" s="14">
        <f t="shared" si="15"/>
        <v>1160</v>
      </c>
      <c r="K135" s="1" t="s">
        <v>134</v>
      </c>
      <c r="L135" s="14" t="str">
        <f t="shared" si="16"/>
        <v>Rooflight - Spherical Dome -  PVC curb 16/20 EP + Skylux SW PMMA Acrylate Clear  - 400x1000</v>
      </c>
      <c r="M135" s="1" t="s">
        <v>161</v>
      </c>
      <c r="N135" s="10"/>
      <c r="O135" s="1" t="s">
        <v>111</v>
      </c>
      <c r="P135" s="1" t="s">
        <v>136</v>
      </c>
      <c r="Q135" s="6">
        <v>1</v>
      </c>
      <c r="R135">
        <v>3.63</v>
      </c>
      <c r="S135" s="1">
        <v>90</v>
      </c>
      <c r="T135" s="1">
        <v>87</v>
      </c>
      <c r="U135" s="1">
        <v>12</v>
      </c>
      <c r="V135" s="23" t="s">
        <v>79</v>
      </c>
      <c r="Y135" s="92" t="s">
        <v>76</v>
      </c>
      <c r="Z135">
        <v>2.96</v>
      </c>
      <c r="AA135" s="14" t="str">
        <f t="shared" si="10"/>
        <v>Rooflight - Spherical Dome -  PVC curb 16/20 EP + PVC frame + Skylux SW PMMA Acrylate Clear (openable) - 400x1000</v>
      </c>
      <c r="AB135" s="1" t="s">
        <v>166</v>
      </c>
    </row>
    <row r="136" spans="1:28" x14ac:dyDescent="0.25">
      <c r="A136" t="s">
        <v>159</v>
      </c>
      <c r="B136" s="50">
        <v>400</v>
      </c>
      <c r="C136" s="53">
        <v>1300</v>
      </c>
      <c r="D136" s="1">
        <v>348</v>
      </c>
      <c r="E136" s="15">
        <f t="shared" si="12"/>
        <v>400</v>
      </c>
      <c r="F136" s="15">
        <f t="shared" si="12"/>
        <v>1300</v>
      </c>
      <c r="G136" s="6">
        <v>160</v>
      </c>
      <c r="H136" s="19">
        <f t="shared" si="13"/>
        <v>0.52</v>
      </c>
      <c r="I136" s="14">
        <f t="shared" si="14"/>
        <v>560</v>
      </c>
      <c r="J136" s="14">
        <f t="shared" si="15"/>
        <v>1460</v>
      </c>
      <c r="K136" s="1" t="s">
        <v>134</v>
      </c>
      <c r="L136" s="14" t="str">
        <f t="shared" si="16"/>
        <v>Rooflight - Spherical Dome -  PVC curb 16/20 EP + Skylux SW PMMA Acrylate Clear  - 400x1300</v>
      </c>
      <c r="M136" s="1" t="s">
        <v>161</v>
      </c>
      <c r="N136" s="10"/>
      <c r="O136" s="1" t="s">
        <v>111</v>
      </c>
      <c r="P136" s="1" t="s">
        <v>136</v>
      </c>
      <c r="Q136" s="6">
        <v>1</v>
      </c>
      <c r="R136">
        <v>3.73</v>
      </c>
      <c r="S136" s="1">
        <v>90</v>
      </c>
      <c r="T136" s="1">
        <v>87</v>
      </c>
      <c r="U136" s="1">
        <v>12</v>
      </c>
      <c r="V136" s="23" t="s">
        <v>79</v>
      </c>
      <c r="Y136" s="92" t="s">
        <v>76</v>
      </c>
      <c r="Z136">
        <v>3.06</v>
      </c>
      <c r="AA136" s="14" t="str">
        <f t="shared" si="10"/>
        <v>Rooflight - Spherical Dome -  PVC curb 16/20 EP + PVC frame + Skylux SW PMMA Acrylate Clear (openable) - 400x1300</v>
      </c>
      <c r="AB136" s="1" t="s">
        <v>166</v>
      </c>
    </row>
    <row r="137" spans="1:28" x14ac:dyDescent="0.25">
      <c r="A137" t="s">
        <v>159</v>
      </c>
      <c r="B137" s="50">
        <v>400</v>
      </c>
      <c r="C137" s="53">
        <v>1600</v>
      </c>
      <c r="D137" s="1">
        <v>348</v>
      </c>
      <c r="E137" s="15">
        <f t="shared" si="12"/>
        <v>400</v>
      </c>
      <c r="F137" s="15">
        <f t="shared" si="12"/>
        <v>1600</v>
      </c>
      <c r="G137" s="6">
        <v>160</v>
      </c>
      <c r="H137" s="19">
        <f t="shared" si="13"/>
        <v>0.64000000000000012</v>
      </c>
      <c r="I137" s="14">
        <f t="shared" si="14"/>
        <v>560</v>
      </c>
      <c r="J137" s="14">
        <f t="shared" si="15"/>
        <v>1760</v>
      </c>
      <c r="K137" s="1" t="s">
        <v>134</v>
      </c>
      <c r="L137" s="14" t="str">
        <f t="shared" si="16"/>
        <v>Rooflight - Spherical Dome -  PVC curb 16/20 EP + Skylux SW PMMA Acrylate Clear  - 400x1600</v>
      </c>
      <c r="M137" s="1" t="s">
        <v>161</v>
      </c>
      <c r="N137" s="10"/>
      <c r="O137" s="1" t="s">
        <v>111</v>
      </c>
      <c r="P137" s="1" t="s">
        <v>136</v>
      </c>
      <c r="Q137" s="6">
        <v>1</v>
      </c>
      <c r="R137">
        <v>3.8</v>
      </c>
      <c r="S137" s="1">
        <v>90</v>
      </c>
      <c r="T137" s="1">
        <v>87</v>
      </c>
      <c r="U137" s="1">
        <v>12</v>
      </c>
      <c r="V137" s="23" t="s">
        <v>79</v>
      </c>
      <c r="Y137" s="92" t="s">
        <v>76</v>
      </c>
      <c r="Z137">
        <v>3.13</v>
      </c>
      <c r="AA137" s="14" t="str">
        <f t="shared" si="10"/>
        <v>Rooflight - Spherical Dome -  PVC curb 16/20 EP + PVC frame + Skylux SW PMMA Acrylate Clear (openable) - 400x1600</v>
      </c>
      <c r="AB137" s="1" t="s">
        <v>166</v>
      </c>
    </row>
    <row r="138" spans="1:28" x14ac:dyDescent="0.25">
      <c r="A138" t="s">
        <v>159</v>
      </c>
      <c r="B138" s="51">
        <v>400</v>
      </c>
      <c r="C138" s="54">
        <v>1900</v>
      </c>
      <c r="D138" s="1">
        <v>348</v>
      </c>
      <c r="E138" s="15">
        <f t="shared" si="12"/>
        <v>400</v>
      </c>
      <c r="F138" s="15">
        <f t="shared" si="12"/>
        <v>1900</v>
      </c>
      <c r="G138" s="6">
        <v>160</v>
      </c>
      <c r="H138" s="19">
        <f t="shared" si="13"/>
        <v>0.76</v>
      </c>
      <c r="I138" s="14">
        <f t="shared" si="14"/>
        <v>560</v>
      </c>
      <c r="J138" s="14">
        <f t="shared" si="15"/>
        <v>2060</v>
      </c>
      <c r="K138" s="1" t="s">
        <v>134</v>
      </c>
      <c r="L138" s="14" t="str">
        <f t="shared" si="16"/>
        <v>Rooflight - Spherical Dome -  PVC curb 16/20 EP + Skylux SW PMMA Acrylate Clear  - 400x1900</v>
      </c>
      <c r="M138" s="1" t="s">
        <v>161</v>
      </c>
      <c r="N138" s="10"/>
      <c r="O138" s="1" t="s">
        <v>111</v>
      </c>
      <c r="P138" s="1" t="s">
        <v>136</v>
      </c>
      <c r="Q138" s="6">
        <v>1</v>
      </c>
      <c r="R138">
        <v>3.86</v>
      </c>
      <c r="S138" s="1">
        <v>90</v>
      </c>
      <c r="T138" s="1">
        <v>87</v>
      </c>
      <c r="U138" s="1">
        <v>12</v>
      </c>
      <c r="V138" s="23" t="s">
        <v>79</v>
      </c>
      <c r="Y138" s="92" t="s">
        <v>76</v>
      </c>
      <c r="Z138">
        <v>3.18</v>
      </c>
      <c r="AA138" s="14" t="str">
        <f t="shared" ref="AA138:AA201" si="17">$K138&amp;" - "&amp;$AB138&amp;" - "&amp;$E138&amp;"x"&amp;$C138</f>
        <v>Rooflight - Spherical Dome -  PVC curb 16/20 EP + PVC frame + Skylux SW PMMA Acrylate Clear (openable) - 400x1900</v>
      </c>
      <c r="AB138" s="1" t="s">
        <v>166</v>
      </c>
    </row>
    <row r="139" spans="1:28" x14ac:dyDescent="0.25">
      <c r="A139" t="s">
        <v>159</v>
      </c>
      <c r="B139" s="50">
        <v>400</v>
      </c>
      <c r="C139" s="53">
        <v>2200</v>
      </c>
      <c r="D139" s="1">
        <v>348</v>
      </c>
      <c r="E139" s="15">
        <f t="shared" si="12"/>
        <v>400</v>
      </c>
      <c r="F139" s="15">
        <f t="shared" si="12"/>
        <v>2200</v>
      </c>
      <c r="G139" s="6">
        <v>160</v>
      </c>
      <c r="H139" s="19">
        <f t="shared" si="13"/>
        <v>0.88000000000000012</v>
      </c>
      <c r="I139" s="14">
        <f t="shared" si="14"/>
        <v>560</v>
      </c>
      <c r="J139" s="14">
        <f t="shared" si="15"/>
        <v>2360</v>
      </c>
      <c r="K139" s="1" t="s">
        <v>134</v>
      </c>
      <c r="L139" s="14" t="str">
        <f t="shared" si="16"/>
        <v>Rooflight - Spherical Dome -  PVC curb 16/20 EP + Skylux SW PMMA Acrylate Clear  - 400x2200</v>
      </c>
      <c r="M139" s="1" t="s">
        <v>161</v>
      </c>
      <c r="N139" s="10"/>
      <c r="O139" s="1" t="s">
        <v>111</v>
      </c>
      <c r="P139" s="1" t="s">
        <v>136</v>
      </c>
      <c r="Q139" s="6">
        <v>1</v>
      </c>
      <c r="R139">
        <v>3.9</v>
      </c>
      <c r="S139" s="1">
        <v>90</v>
      </c>
      <c r="T139" s="1">
        <v>87</v>
      </c>
      <c r="U139" s="1">
        <v>12</v>
      </c>
      <c r="V139" s="23" t="s">
        <v>79</v>
      </c>
      <c r="Y139" s="92" t="s">
        <v>76</v>
      </c>
      <c r="Z139">
        <v>3.22</v>
      </c>
      <c r="AA139" s="14" t="str">
        <f t="shared" si="17"/>
        <v>Rooflight - Spherical Dome -  PVC curb 16/20 EP + PVC frame + Skylux SW PMMA Acrylate Clear (openable) - 400x2200</v>
      </c>
      <c r="AB139" s="1" t="s">
        <v>166</v>
      </c>
    </row>
    <row r="140" spans="1:28" x14ac:dyDescent="0.25">
      <c r="A140" t="s">
        <v>159</v>
      </c>
      <c r="B140" s="50">
        <v>400</v>
      </c>
      <c r="C140" s="53">
        <v>2800</v>
      </c>
      <c r="D140" s="1">
        <v>348</v>
      </c>
      <c r="E140" s="15">
        <f t="shared" si="12"/>
        <v>400</v>
      </c>
      <c r="F140" s="15">
        <f t="shared" si="12"/>
        <v>2800</v>
      </c>
      <c r="G140" s="6">
        <v>160</v>
      </c>
      <c r="H140" s="19">
        <f t="shared" si="13"/>
        <v>1.1199999999999999</v>
      </c>
      <c r="I140" s="14">
        <f t="shared" si="14"/>
        <v>560</v>
      </c>
      <c r="J140" s="14">
        <f t="shared" si="15"/>
        <v>2960</v>
      </c>
      <c r="K140" s="1" t="s">
        <v>134</v>
      </c>
      <c r="L140" s="14" t="str">
        <f t="shared" si="16"/>
        <v>Rooflight - Spherical Dome -  PVC curb 16/20 EP + Skylux SW PMMA Acrylate Clear  - 400x2800</v>
      </c>
      <c r="M140" s="1" t="s">
        <v>161</v>
      </c>
      <c r="N140" s="10"/>
      <c r="O140" s="1" t="s">
        <v>111</v>
      </c>
      <c r="P140" s="1" t="s">
        <v>136</v>
      </c>
      <c r="Q140" s="6">
        <v>1</v>
      </c>
      <c r="R140">
        <v>3.95</v>
      </c>
      <c r="S140" s="1">
        <v>90</v>
      </c>
      <c r="T140" s="1">
        <v>87</v>
      </c>
      <c r="U140" s="1">
        <v>12</v>
      </c>
      <c r="V140" s="23" t="s">
        <v>79</v>
      </c>
      <c r="Y140" s="92" t="s">
        <v>76</v>
      </c>
      <c r="Z140">
        <v>3.27</v>
      </c>
      <c r="AA140" s="14" t="str">
        <f t="shared" si="17"/>
        <v>Rooflight - Spherical Dome -  PVC curb 16/20 EP + PVC frame + Skylux SW PMMA Acrylate Clear (openable) - 400x2800</v>
      </c>
      <c r="AB140" s="1" t="s">
        <v>166</v>
      </c>
    </row>
    <row r="141" spans="1:28" x14ac:dyDescent="0.25">
      <c r="A141" t="s">
        <v>159</v>
      </c>
      <c r="B141" s="50">
        <v>450</v>
      </c>
      <c r="C141" s="53">
        <v>750</v>
      </c>
      <c r="D141" s="1">
        <v>348</v>
      </c>
      <c r="E141" s="15">
        <f t="shared" si="12"/>
        <v>450</v>
      </c>
      <c r="F141" s="15">
        <f t="shared" si="12"/>
        <v>750</v>
      </c>
      <c r="G141" s="6">
        <v>160</v>
      </c>
      <c r="H141" s="19">
        <f t="shared" si="13"/>
        <v>0.33750000000000002</v>
      </c>
      <c r="I141" s="14">
        <f t="shared" si="14"/>
        <v>610</v>
      </c>
      <c r="J141" s="14">
        <f t="shared" si="15"/>
        <v>910</v>
      </c>
      <c r="K141" s="1" t="s">
        <v>134</v>
      </c>
      <c r="L141" s="14" t="str">
        <f t="shared" si="16"/>
        <v>Rooflight - Spherical Dome -  PVC curb 16/20 EP + Skylux SW PMMA Acrylate Clear  - 450x750</v>
      </c>
      <c r="M141" s="1" t="s">
        <v>161</v>
      </c>
      <c r="N141" s="10"/>
      <c r="O141" s="1" t="s">
        <v>111</v>
      </c>
      <c r="P141" s="1" t="s">
        <v>136</v>
      </c>
      <c r="Q141" s="6">
        <v>1</v>
      </c>
      <c r="R141">
        <v>3.57</v>
      </c>
      <c r="S141" s="1">
        <v>90</v>
      </c>
      <c r="T141" s="1">
        <v>87</v>
      </c>
      <c r="U141" s="1">
        <v>12</v>
      </c>
      <c r="V141" s="23" t="s">
        <v>79</v>
      </c>
      <c r="Y141" s="92" t="s">
        <v>76</v>
      </c>
      <c r="Z141">
        <v>2.92</v>
      </c>
      <c r="AA141" s="14" t="str">
        <f t="shared" si="17"/>
        <v>Rooflight - Spherical Dome -  PVC curb 16/20 EP + PVC frame + Skylux SW PMMA Acrylate Clear (openable) - 450x750</v>
      </c>
      <c r="AB141" s="1" t="s">
        <v>166</v>
      </c>
    </row>
    <row r="142" spans="1:28" x14ac:dyDescent="0.25">
      <c r="A142" t="s">
        <v>159</v>
      </c>
      <c r="B142" s="50">
        <v>450</v>
      </c>
      <c r="C142" s="53">
        <v>1050</v>
      </c>
      <c r="D142" s="1">
        <v>348</v>
      </c>
      <c r="E142" s="15">
        <f t="shared" si="12"/>
        <v>450</v>
      </c>
      <c r="F142" s="15">
        <f t="shared" si="12"/>
        <v>1050</v>
      </c>
      <c r="G142" s="6">
        <v>160</v>
      </c>
      <c r="H142" s="19">
        <f t="shared" si="13"/>
        <v>0.47250000000000003</v>
      </c>
      <c r="I142" s="14">
        <f t="shared" si="14"/>
        <v>610</v>
      </c>
      <c r="J142" s="14">
        <f t="shared" si="15"/>
        <v>1210</v>
      </c>
      <c r="K142" s="1" t="s">
        <v>134</v>
      </c>
      <c r="L142" s="14" t="str">
        <f t="shared" si="16"/>
        <v>Rooflight - Spherical Dome -  PVC curb 16/20 EP + Skylux SW PMMA Acrylate Clear  - 450x1050</v>
      </c>
      <c r="M142" s="1" t="s">
        <v>161</v>
      </c>
      <c r="N142" s="10"/>
      <c r="O142" s="1" t="s">
        <v>111</v>
      </c>
      <c r="P142" s="1" t="s">
        <v>136</v>
      </c>
      <c r="Q142" s="6">
        <v>1</v>
      </c>
      <c r="R142">
        <v>3.73</v>
      </c>
      <c r="S142" s="1">
        <v>90</v>
      </c>
      <c r="T142" s="1">
        <v>87</v>
      </c>
      <c r="U142" s="1">
        <v>12</v>
      </c>
      <c r="V142" s="23" t="s">
        <v>79</v>
      </c>
      <c r="Y142" s="92" t="s">
        <v>76</v>
      </c>
      <c r="Z142">
        <v>3.07</v>
      </c>
      <c r="AA142" s="14" t="str">
        <f t="shared" si="17"/>
        <v>Rooflight - Spherical Dome -  PVC curb 16/20 EP + PVC frame + Skylux SW PMMA Acrylate Clear (openable) - 450x1050</v>
      </c>
      <c r="AB142" s="1" t="s">
        <v>166</v>
      </c>
    </row>
    <row r="143" spans="1:28" x14ac:dyDescent="0.25">
      <c r="A143" t="s">
        <v>159</v>
      </c>
      <c r="B143" s="50">
        <v>500</v>
      </c>
      <c r="C143" s="53">
        <v>700</v>
      </c>
      <c r="D143" s="1">
        <v>348</v>
      </c>
      <c r="E143" s="15">
        <f t="shared" si="12"/>
        <v>500</v>
      </c>
      <c r="F143" s="15">
        <f t="shared" si="12"/>
        <v>700</v>
      </c>
      <c r="G143" s="6">
        <v>160</v>
      </c>
      <c r="H143" s="19">
        <f t="shared" si="13"/>
        <v>0.35</v>
      </c>
      <c r="I143" s="14">
        <f t="shared" si="14"/>
        <v>660</v>
      </c>
      <c r="J143" s="14">
        <f t="shared" si="15"/>
        <v>860</v>
      </c>
      <c r="K143" s="1" t="s">
        <v>134</v>
      </c>
      <c r="L143" s="14" t="str">
        <f t="shared" si="16"/>
        <v>Rooflight - Spherical Dome -  PVC curb 16/20 EP + Skylux SW PMMA Acrylate Clear  - 500x700</v>
      </c>
      <c r="M143" s="1" t="s">
        <v>161</v>
      </c>
      <c r="N143" s="10"/>
      <c r="O143" s="1" t="s">
        <v>111</v>
      </c>
      <c r="P143" s="1" t="s">
        <v>136</v>
      </c>
      <c r="Q143" s="6">
        <v>1</v>
      </c>
      <c r="R143">
        <v>3.57</v>
      </c>
      <c r="S143" s="1">
        <v>90</v>
      </c>
      <c r="T143" s="1">
        <v>87</v>
      </c>
      <c r="U143" s="1">
        <v>12</v>
      </c>
      <c r="V143" s="23" t="s">
        <v>79</v>
      </c>
      <c r="Y143" s="92" t="s">
        <v>76</v>
      </c>
      <c r="Z143">
        <v>2.92</v>
      </c>
      <c r="AA143" s="14" t="str">
        <f t="shared" si="17"/>
        <v>Rooflight - Spherical Dome -  PVC curb 16/20 EP + PVC frame + Skylux SW PMMA Acrylate Clear (openable) - 500x700</v>
      </c>
      <c r="AB143" s="1" t="s">
        <v>166</v>
      </c>
    </row>
    <row r="144" spans="1:28" x14ac:dyDescent="0.25">
      <c r="A144" t="s">
        <v>159</v>
      </c>
      <c r="B144" s="51">
        <v>500</v>
      </c>
      <c r="C144" s="54">
        <v>800</v>
      </c>
      <c r="D144" s="1">
        <v>348</v>
      </c>
      <c r="E144" s="15">
        <f t="shared" si="12"/>
        <v>500</v>
      </c>
      <c r="F144" s="15">
        <f t="shared" si="12"/>
        <v>800</v>
      </c>
      <c r="G144" s="6">
        <v>160</v>
      </c>
      <c r="H144" s="19">
        <f t="shared" si="13"/>
        <v>0.4</v>
      </c>
      <c r="I144" s="14">
        <f t="shared" si="14"/>
        <v>660</v>
      </c>
      <c r="J144" s="14">
        <f t="shared" si="15"/>
        <v>960</v>
      </c>
      <c r="K144" s="1" t="s">
        <v>134</v>
      </c>
      <c r="L144" s="14" t="str">
        <f t="shared" si="16"/>
        <v>Rooflight - Spherical Dome -  PVC curb 16/20 EP + Skylux SW PMMA Acrylate Clear  - 500x800</v>
      </c>
      <c r="M144" s="1" t="s">
        <v>161</v>
      </c>
      <c r="N144" s="10"/>
      <c r="O144" s="1" t="s">
        <v>111</v>
      </c>
      <c r="P144" s="1" t="s">
        <v>136</v>
      </c>
      <c r="Q144" s="6">
        <v>1</v>
      </c>
      <c r="R144">
        <v>3.64</v>
      </c>
      <c r="S144" s="1">
        <v>90</v>
      </c>
      <c r="T144" s="1">
        <v>87</v>
      </c>
      <c r="U144" s="1">
        <v>12</v>
      </c>
      <c r="V144" s="23" t="s">
        <v>79</v>
      </c>
      <c r="Y144" s="92" t="s">
        <v>76</v>
      </c>
      <c r="Z144">
        <v>2.99</v>
      </c>
      <c r="AA144" s="14" t="str">
        <f t="shared" si="17"/>
        <v>Rooflight - Spherical Dome -  PVC curb 16/20 EP + PVC frame + Skylux SW PMMA Acrylate Clear (openable) - 500x800</v>
      </c>
      <c r="AB144" s="1" t="s">
        <v>166</v>
      </c>
    </row>
    <row r="145" spans="1:28" x14ac:dyDescent="0.25">
      <c r="A145" t="s">
        <v>159</v>
      </c>
      <c r="B145" s="50">
        <v>500</v>
      </c>
      <c r="C145" s="53">
        <v>1000</v>
      </c>
      <c r="D145" s="1">
        <v>348</v>
      </c>
      <c r="E145" s="15">
        <f t="shared" si="12"/>
        <v>500</v>
      </c>
      <c r="F145" s="15">
        <f t="shared" si="12"/>
        <v>1000</v>
      </c>
      <c r="G145" s="6">
        <v>160</v>
      </c>
      <c r="H145" s="19">
        <f t="shared" si="13"/>
        <v>0.5</v>
      </c>
      <c r="I145" s="14">
        <f t="shared" si="14"/>
        <v>660</v>
      </c>
      <c r="J145" s="14">
        <f t="shared" si="15"/>
        <v>1160</v>
      </c>
      <c r="K145" s="1" t="s">
        <v>134</v>
      </c>
      <c r="L145" s="14" t="str">
        <f t="shared" si="16"/>
        <v>Rooflight - Spherical Dome -  PVC curb 16/20 EP + Skylux SW PMMA Acrylate Clear  - 500x1000</v>
      </c>
      <c r="M145" s="1" t="s">
        <v>161</v>
      </c>
      <c r="N145" s="10"/>
      <c r="O145" s="1" t="s">
        <v>111</v>
      </c>
      <c r="P145" s="1" t="s">
        <v>136</v>
      </c>
      <c r="Q145" s="6">
        <v>1</v>
      </c>
      <c r="R145">
        <v>3.75</v>
      </c>
      <c r="S145" s="1">
        <v>90</v>
      </c>
      <c r="T145" s="1">
        <v>87</v>
      </c>
      <c r="U145" s="1">
        <v>12</v>
      </c>
      <c r="V145" s="23" t="s">
        <v>79</v>
      </c>
      <c r="Y145" s="92" t="s">
        <v>76</v>
      </c>
      <c r="Z145">
        <v>3.09</v>
      </c>
      <c r="AA145" s="14" t="str">
        <f t="shared" si="17"/>
        <v>Rooflight - Spherical Dome -  PVC curb 16/20 EP + PVC frame + Skylux SW PMMA Acrylate Clear (openable) - 500x1000</v>
      </c>
      <c r="AB145" s="1" t="s">
        <v>166</v>
      </c>
    </row>
    <row r="146" spans="1:28" x14ac:dyDescent="0.25">
      <c r="A146" t="s">
        <v>159</v>
      </c>
      <c r="B146" s="50">
        <v>500</v>
      </c>
      <c r="C146" s="53">
        <v>1100</v>
      </c>
      <c r="D146" s="1">
        <v>348</v>
      </c>
      <c r="E146" s="15">
        <f t="shared" si="12"/>
        <v>500</v>
      </c>
      <c r="F146" s="15">
        <f t="shared" si="12"/>
        <v>1100</v>
      </c>
      <c r="G146" s="6">
        <v>160</v>
      </c>
      <c r="H146" s="19">
        <f t="shared" si="13"/>
        <v>0.55000000000000004</v>
      </c>
      <c r="I146" s="14">
        <f t="shared" si="14"/>
        <v>660</v>
      </c>
      <c r="J146" s="14">
        <f t="shared" si="15"/>
        <v>1260</v>
      </c>
      <c r="K146" s="1" t="s">
        <v>134</v>
      </c>
      <c r="L146" s="14" t="str">
        <f t="shared" si="16"/>
        <v>Rooflight - Spherical Dome -  PVC curb 16/20 EP + Skylux SW PMMA Acrylate Clear  - 500x1100</v>
      </c>
      <c r="M146" s="1" t="s">
        <v>161</v>
      </c>
      <c r="N146" s="10"/>
      <c r="O146" s="1" t="s">
        <v>111</v>
      </c>
      <c r="P146" s="1" t="s">
        <v>136</v>
      </c>
      <c r="Q146" s="6">
        <v>1</v>
      </c>
      <c r="R146">
        <v>3.79</v>
      </c>
      <c r="S146" s="1">
        <v>90</v>
      </c>
      <c r="T146" s="1">
        <v>87</v>
      </c>
      <c r="U146" s="1">
        <v>12</v>
      </c>
      <c r="V146" s="23" t="s">
        <v>79</v>
      </c>
      <c r="Y146" s="92" t="s">
        <v>76</v>
      </c>
      <c r="Z146">
        <v>3.13</v>
      </c>
      <c r="AA146" s="14" t="str">
        <f t="shared" si="17"/>
        <v>Rooflight - Spherical Dome -  PVC curb 16/20 EP + PVC frame + Skylux SW PMMA Acrylate Clear (openable) - 500x1100</v>
      </c>
      <c r="AB146" s="1" t="s">
        <v>166</v>
      </c>
    </row>
    <row r="147" spans="1:28" x14ac:dyDescent="0.25">
      <c r="A147" t="s">
        <v>159</v>
      </c>
      <c r="B147" s="50">
        <v>500</v>
      </c>
      <c r="C147" s="53">
        <v>1400</v>
      </c>
      <c r="D147" s="1">
        <v>348</v>
      </c>
      <c r="E147" s="15">
        <f t="shared" si="12"/>
        <v>500</v>
      </c>
      <c r="F147" s="15">
        <f t="shared" si="12"/>
        <v>1400</v>
      </c>
      <c r="G147" s="6">
        <v>160</v>
      </c>
      <c r="H147" s="19">
        <f t="shared" si="13"/>
        <v>0.7</v>
      </c>
      <c r="I147" s="14">
        <f t="shared" si="14"/>
        <v>660</v>
      </c>
      <c r="J147" s="14">
        <f t="shared" si="15"/>
        <v>1560</v>
      </c>
      <c r="K147" s="1" t="s">
        <v>134</v>
      </c>
      <c r="L147" s="14" t="str">
        <f t="shared" si="16"/>
        <v>Rooflight - Spherical Dome -  PVC curb 16/20 EP + Skylux SW PMMA Acrylate Clear  - 500x1400</v>
      </c>
      <c r="M147" s="1" t="s">
        <v>161</v>
      </c>
      <c r="N147" s="10"/>
      <c r="O147" s="1" t="s">
        <v>111</v>
      </c>
      <c r="P147" s="1" t="s">
        <v>136</v>
      </c>
      <c r="Q147" s="6">
        <v>1</v>
      </c>
      <c r="R147">
        <v>3.88</v>
      </c>
      <c r="S147" s="1">
        <v>90</v>
      </c>
      <c r="T147" s="1">
        <v>87</v>
      </c>
      <c r="U147" s="1">
        <v>12</v>
      </c>
      <c r="V147" s="23" t="s">
        <v>79</v>
      </c>
      <c r="Y147" s="92" t="s">
        <v>76</v>
      </c>
      <c r="Z147">
        <v>3.22</v>
      </c>
      <c r="AA147" s="14" t="str">
        <f t="shared" si="17"/>
        <v>Rooflight - Spherical Dome -  PVC curb 16/20 EP + PVC frame + Skylux SW PMMA Acrylate Clear (openable) - 500x1400</v>
      </c>
      <c r="AB147" s="1" t="s">
        <v>166</v>
      </c>
    </row>
    <row r="148" spans="1:28" x14ac:dyDescent="0.25">
      <c r="A148" t="s">
        <v>159</v>
      </c>
      <c r="B148" s="50">
        <v>500</v>
      </c>
      <c r="C148" s="53">
        <v>1700</v>
      </c>
      <c r="D148" s="1">
        <v>348</v>
      </c>
      <c r="E148" s="15">
        <f t="shared" si="12"/>
        <v>500</v>
      </c>
      <c r="F148" s="15">
        <f t="shared" si="12"/>
        <v>1700</v>
      </c>
      <c r="G148" s="6">
        <v>160</v>
      </c>
      <c r="H148" s="19">
        <f t="shared" si="13"/>
        <v>0.85</v>
      </c>
      <c r="I148" s="14">
        <f t="shared" si="14"/>
        <v>660</v>
      </c>
      <c r="J148" s="14">
        <f t="shared" si="15"/>
        <v>1860</v>
      </c>
      <c r="K148" s="1" t="s">
        <v>134</v>
      </c>
      <c r="L148" s="14" t="str">
        <f t="shared" si="16"/>
        <v>Rooflight - Spherical Dome -  PVC curb 16/20 EP + Skylux SW PMMA Acrylate Clear  - 500x1700</v>
      </c>
      <c r="M148" s="1" t="s">
        <v>161</v>
      </c>
      <c r="N148" s="10"/>
      <c r="O148" s="1" t="s">
        <v>111</v>
      </c>
      <c r="P148" s="1" t="s">
        <v>136</v>
      </c>
      <c r="Q148" s="6">
        <v>1</v>
      </c>
      <c r="R148">
        <v>3.94</v>
      </c>
      <c r="S148" s="1">
        <v>90</v>
      </c>
      <c r="T148" s="1">
        <v>87</v>
      </c>
      <c r="U148" s="1">
        <v>12</v>
      </c>
      <c r="V148" s="23" t="s">
        <v>79</v>
      </c>
      <c r="Y148" s="92" t="s">
        <v>76</v>
      </c>
      <c r="Z148">
        <v>3.29</v>
      </c>
      <c r="AA148" s="14" t="str">
        <f t="shared" si="17"/>
        <v>Rooflight - Spherical Dome -  PVC curb 16/20 EP + PVC frame + Skylux SW PMMA Acrylate Clear (openable) - 500x1700</v>
      </c>
      <c r="AB148" s="1" t="s">
        <v>166</v>
      </c>
    </row>
    <row r="149" spans="1:28" x14ac:dyDescent="0.25">
      <c r="A149" t="s">
        <v>159</v>
      </c>
      <c r="B149" s="50">
        <v>500</v>
      </c>
      <c r="C149" s="53">
        <v>2000</v>
      </c>
      <c r="D149" s="1">
        <v>348</v>
      </c>
      <c r="E149" s="15">
        <f t="shared" si="12"/>
        <v>500</v>
      </c>
      <c r="F149" s="15">
        <f t="shared" si="12"/>
        <v>2000</v>
      </c>
      <c r="G149" s="6">
        <v>160</v>
      </c>
      <c r="H149" s="19">
        <f t="shared" si="13"/>
        <v>1</v>
      </c>
      <c r="I149" s="14">
        <f t="shared" si="14"/>
        <v>660</v>
      </c>
      <c r="J149" s="14">
        <f t="shared" si="15"/>
        <v>2160</v>
      </c>
      <c r="K149" s="1" t="s">
        <v>134</v>
      </c>
      <c r="L149" s="14" t="str">
        <f t="shared" si="16"/>
        <v>Rooflight - Spherical Dome -  PVC curb 16/20 EP + Skylux SW PMMA Acrylate Clear  - 500x2000</v>
      </c>
      <c r="M149" s="1" t="s">
        <v>161</v>
      </c>
      <c r="N149" s="10"/>
      <c r="O149" s="1" t="s">
        <v>111</v>
      </c>
      <c r="P149" s="1" t="s">
        <v>136</v>
      </c>
      <c r="Q149" s="6">
        <v>1</v>
      </c>
      <c r="R149">
        <v>3.99</v>
      </c>
      <c r="S149" s="1">
        <v>90</v>
      </c>
      <c r="T149" s="1">
        <v>87</v>
      </c>
      <c r="U149" s="1">
        <v>12</v>
      </c>
      <c r="V149" s="23" t="s">
        <v>79</v>
      </c>
      <c r="Y149" s="92" t="s">
        <v>76</v>
      </c>
      <c r="Z149">
        <v>3.34</v>
      </c>
      <c r="AA149" s="14" t="str">
        <f t="shared" si="17"/>
        <v>Rooflight - Spherical Dome -  PVC curb 16/20 EP + PVC frame + Skylux SW PMMA Acrylate Clear (openable) - 500x2000</v>
      </c>
      <c r="AB149" s="1" t="s">
        <v>166</v>
      </c>
    </row>
    <row r="150" spans="1:28" x14ac:dyDescent="0.25">
      <c r="A150" t="s">
        <v>159</v>
      </c>
      <c r="B150" s="51">
        <v>500</v>
      </c>
      <c r="C150" s="54">
        <v>2300</v>
      </c>
      <c r="D150" s="1">
        <v>348</v>
      </c>
      <c r="E150" s="15">
        <f t="shared" si="12"/>
        <v>500</v>
      </c>
      <c r="F150" s="15">
        <f t="shared" si="12"/>
        <v>2300</v>
      </c>
      <c r="G150" s="6">
        <v>160</v>
      </c>
      <c r="H150" s="19">
        <f t="shared" si="13"/>
        <v>1.1499999999999999</v>
      </c>
      <c r="I150" s="14">
        <f t="shared" si="14"/>
        <v>660</v>
      </c>
      <c r="J150" s="14">
        <f t="shared" si="15"/>
        <v>2460</v>
      </c>
      <c r="K150" s="1" t="s">
        <v>134</v>
      </c>
      <c r="L150" s="14" t="str">
        <f t="shared" si="16"/>
        <v>Rooflight - Spherical Dome -  PVC curb 16/20 EP + Skylux SW PMMA Acrylate Clear  - 500x2300</v>
      </c>
      <c r="M150" s="1" t="s">
        <v>161</v>
      </c>
      <c r="N150" s="10"/>
      <c r="O150" s="1" t="s">
        <v>111</v>
      </c>
      <c r="P150" s="1" t="s">
        <v>136</v>
      </c>
      <c r="Q150" s="6">
        <v>1</v>
      </c>
      <c r="R150">
        <v>4.03</v>
      </c>
      <c r="S150" s="1">
        <v>90</v>
      </c>
      <c r="T150" s="1">
        <v>87</v>
      </c>
      <c r="U150" s="1">
        <v>12</v>
      </c>
      <c r="V150" s="23" t="s">
        <v>79</v>
      </c>
      <c r="Y150" s="92" t="s">
        <v>76</v>
      </c>
      <c r="Z150">
        <v>3.37</v>
      </c>
      <c r="AA150" s="14" t="str">
        <f t="shared" si="17"/>
        <v>Rooflight - Spherical Dome -  PVC curb 16/20 EP + PVC frame + Skylux SW PMMA Acrylate Clear (openable) - 500x2300</v>
      </c>
      <c r="AB150" s="1" t="s">
        <v>166</v>
      </c>
    </row>
    <row r="151" spans="1:28" x14ac:dyDescent="0.25">
      <c r="A151" t="s">
        <v>159</v>
      </c>
      <c r="B151" s="50">
        <v>600</v>
      </c>
      <c r="C151" s="53">
        <v>800</v>
      </c>
      <c r="D151" s="1">
        <v>348</v>
      </c>
      <c r="E151" s="15">
        <f t="shared" si="12"/>
        <v>600</v>
      </c>
      <c r="F151" s="15">
        <f t="shared" si="12"/>
        <v>800</v>
      </c>
      <c r="G151" s="6">
        <v>160</v>
      </c>
      <c r="H151" s="19">
        <f t="shared" si="13"/>
        <v>0.48</v>
      </c>
      <c r="I151" s="14">
        <f t="shared" si="14"/>
        <v>760</v>
      </c>
      <c r="J151" s="14">
        <f t="shared" si="15"/>
        <v>960</v>
      </c>
      <c r="K151" s="1" t="s">
        <v>134</v>
      </c>
      <c r="L151" s="14" t="str">
        <f t="shared" si="16"/>
        <v>Rooflight - Spherical Dome -  PVC curb 16/20 EP + Skylux SW PMMA Acrylate Clear  - 600x800</v>
      </c>
      <c r="M151" s="1" t="s">
        <v>161</v>
      </c>
      <c r="N151" s="10"/>
      <c r="O151" s="1" t="s">
        <v>111</v>
      </c>
      <c r="P151" s="1" t="s">
        <v>136</v>
      </c>
      <c r="Q151" s="6">
        <v>1</v>
      </c>
      <c r="R151">
        <v>3.74</v>
      </c>
      <c r="S151" s="1">
        <v>90</v>
      </c>
      <c r="T151" s="1">
        <v>87</v>
      </c>
      <c r="U151" s="1">
        <v>12</v>
      </c>
      <c r="V151" s="23" t="s">
        <v>79</v>
      </c>
      <c r="Y151" s="92" t="s">
        <v>76</v>
      </c>
      <c r="Z151">
        <v>3.08</v>
      </c>
      <c r="AA151" s="14" t="str">
        <f t="shared" si="17"/>
        <v>Rooflight - Spherical Dome -  PVC curb 16/20 EP + PVC frame + Skylux SW PMMA Acrylate Clear (openable) - 600x800</v>
      </c>
      <c r="AB151" s="1" t="s">
        <v>166</v>
      </c>
    </row>
    <row r="152" spans="1:28" x14ac:dyDescent="0.25">
      <c r="A152" t="s">
        <v>159</v>
      </c>
      <c r="B152" s="50">
        <v>600</v>
      </c>
      <c r="C152" s="53">
        <v>900</v>
      </c>
      <c r="D152" s="1">
        <v>348</v>
      </c>
      <c r="E152" s="15">
        <f t="shared" si="12"/>
        <v>600</v>
      </c>
      <c r="F152" s="15">
        <f t="shared" si="12"/>
        <v>900</v>
      </c>
      <c r="G152" s="6">
        <v>160</v>
      </c>
      <c r="H152" s="19">
        <f t="shared" si="13"/>
        <v>0.54</v>
      </c>
      <c r="I152" s="14">
        <f t="shared" si="14"/>
        <v>760</v>
      </c>
      <c r="J152" s="14">
        <f t="shared" si="15"/>
        <v>1060</v>
      </c>
      <c r="K152" s="1" t="s">
        <v>134</v>
      </c>
      <c r="L152" s="14" t="str">
        <f t="shared" si="16"/>
        <v>Rooflight - Spherical Dome -  PVC curb 16/20 EP + Skylux SW PMMA Acrylate Clear  - 600x900</v>
      </c>
      <c r="M152" s="1" t="s">
        <v>161</v>
      </c>
      <c r="N152" s="10"/>
      <c r="O152" s="1" t="s">
        <v>111</v>
      </c>
      <c r="P152" s="1" t="s">
        <v>136</v>
      </c>
      <c r="Q152" s="6">
        <v>1</v>
      </c>
      <c r="R152">
        <v>3.79</v>
      </c>
      <c r="S152" s="1">
        <v>90</v>
      </c>
      <c r="T152" s="1">
        <v>87</v>
      </c>
      <c r="U152" s="1">
        <v>12</v>
      </c>
      <c r="V152" s="23" t="s">
        <v>79</v>
      </c>
      <c r="Y152" s="92" t="s">
        <v>76</v>
      </c>
      <c r="Z152">
        <v>3.14</v>
      </c>
      <c r="AA152" s="14" t="str">
        <f t="shared" si="17"/>
        <v>Rooflight - Spherical Dome -  PVC curb 16/20 EP + PVC frame + Skylux SW PMMA Acrylate Clear (openable) - 600x900</v>
      </c>
      <c r="AB152" s="1" t="s">
        <v>166</v>
      </c>
    </row>
    <row r="153" spans="1:28" x14ac:dyDescent="0.25">
      <c r="A153" t="s">
        <v>159</v>
      </c>
      <c r="B153" s="50">
        <v>600</v>
      </c>
      <c r="C153" s="53">
        <v>1200</v>
      </c>
      <c r="D153" s="1">
        <v>348</v>
      </c>
      <c r="E153" s="15">
        <f t="shared" si="12"/>
        <v>600</v>
      </c>
      <c r="F153" s="15">
        <f t="shared" si="12"/>
        <v>1200</v>
      </c>
      <c r="G153" s="6">
        <v>160</v>
      </c>
      <c r="H153" s="19">
        <f t="shared" si="13"/>
        <v>0.72</v>
      </c>
      <c r="I153" s="14">
        <f t="shared" si="14"/>
        <v>760</v>
      </c>
      <c r="J153" s="14">
        <f t="shared" si="15"/>
        <v>1360</v>
      </c>
      <c r="K153" s="1" t="s">
        <v>134</v>
      </c>
      <c r="L153" s="14" t="str">
        <f t="shared" si="16"/>
        <v>Rooflight - Spherical Dome -  PVC curb 16/20 EP + Skylux SW PMMA Acrylate Clear  - 600x1200</v>
      </c>
      <c r="M153" s="1" t="s">
        <v>161</v>
      </c>
      <c r="N153" s="10"/>
      <c r="O153" s="1" t="s">
        <v>111</v>
      </c>
      <c r="P153" s="1" t="s">
        <v>136</v>
      </c>
      <c r="Q153" s="6">
        <v>1</v>
      </c>
      <c r="R153">
        <v>3.91</v>
      </c>
      <c r="S153" s="1">
        <v>90</v>
      </c>
      <c r="T153" s="1">
        <v>87</v>
      </c>
      <c r="U153" s="1">
        <v>12</v>
      </c>
      <c r="V153" s="23" t="s">
        <v>79</v>
      </c>
      <c r="Y153" s="92" t="s">
        <v>76</v>
      </c>
      <c r="Z153">
        <v>3.27</v>
      </c>
      <c r="AA153" s="14" t="str">
        <f t="shared" si="17"/>
        <v>Rooflight - Spherical Dome -  PVC curb 16/20 EP + PVC frame + Skylux SW PMMA Acrylate Clear (openable) - 600x1200</v>
      </c>
      <c r="AB153" s="1" t="s">
        <v>166</v>
      </c>
    </row>
    <row r="154" spans="1:28" x14ac:dyDescent="0.25">
      <c r="A154" t="s">
        <v>159</v>
      </c>
      <c r="B154" s="50">
        <v>600</v>
      </c>
      <c r="C154" s="53">
        <v>1300</v>
      </c>
      <c r="D154" s="1">
        <v>348</v>
      </c>
      <c r="E154" s="15">
        <f t="shared" si="12"/>
        <v>600</v>
      </c>
      <c r="F154" s="15">
        <f t="shared" si="12"/>
        <v>1300</v>
      </c>
      <c r="G154" s="6">
        <v>160</v>
      </c>
      <c r="H154" s="19">
        <f t="shared" si="13"/>
        <v>0.78</v>
      </c>
      <c r="I154" s="14">
        <f t="shared" si="14"/>
        <v>760</v>
      </c>
      <c r="J154" s="14">
        <f t="shared" si="15"/>
        <v>1460</v>
      </c>
      <c r="K154" s="1" t="s">
        <v>134</v>
      </c>
      <c r="L154" s="14" t="str">
        <f t="shared" si="16"/>
        <v>Rooflight - Spherical Dome -  PVC curb 16/20 EP + Skylux SW PMMA Acrylate Clear  - 600x1300</v>
      </c>
      <c r="M154" s="1" t="s">
        <v>161</v>
      </c>
      <c r="N154" s="10"/>
      <c r="O154" s="1" t="s">
        <v>111</v>
      </c>
      <c r="P154" s="1" t="s">
        <v>136</v>
      </c>
      <c r="Q154" s="6">
        <v>1</v>
      </c>
      <c r="R154">
        <v>3.95</v>
      </c>
      <c r="S154" s="1">
        <v>90</v>
      </c>
      <c r="T154" s="1">
        <v>87</v>
      </c>
      <c r="U154" s="1">
        <v>12</v>
      </c>
      <c r="V154" s="23" t="s">
        <v>79</v>
      </c>
      <c r="Y154" s="92" t="s">
        <v>76</v>
      </c>
      <c r="Z154">
        <v>3.3</v>
      </c>
      <c r="AA154" s="14" t="str">
        <f t="shared" si="17"/>
        <v>Rooflight - Spherical Dome -  PVC curb 16/20 EP + PVC frame + Skylux SW PMMA Acrylate Clear (openable) - 600x1300</v>
      </c>
      <c r="AB154" s="1" t="s">
        <v>166</v>
      </c>
    </row>
    <row r="155" spans="1:28" x14ac:dyDescent="0.25">
      <c r="A155" t="s">
        <v>159</v>
      </c>
      <c r="B155" s="50">
        <v>600</v>
      </c>
      <c r="C155" s="53">
        <v>1500</v>
      </c>
      <c r="D155" s="1">
        <v>348</v>
      </c>
      <c r="E155" s="15">
        <f t="shared" si="12"/>
        <v>600</v>
      </c>
      <c r="F155" s="15">
        <f t="shared" si="12"/>
        <v>1500</v>
      </c>
      <c r="G155" s="6">
        <v>160</v>
      </c>
      <c r="H155" s="19">
        <f t="shared" si="13"/>
        <v>0.89999999999999991</v>
      </c>
      <c r="I155" s="14">
        <f t="shared" si="14"/>
        <v>760</v>
      </c>
      <c r="J155" s="14">
        <f t="shared" si="15"/>
        <v>1660</v>
      </c>
      <c r="K155" s="1" t="s">
        <v>134</v>
      </c>
      <c r="L155" s="14" t="str">
        <f t="shared" si="16"/>
        <v>Rooflight - Spherical Dome -  PVC curb 16/20 EP + Skylux SW PMMA Acrylate Clear  - 600x1500</v>
      </c>
      <c r="M155" s="1" t="s">
        <v>161</v>
      </c>
      <c r="N155" s="10"/>
      <c r="O155" s="1" t="s">
        <v>111</v>
      </c>
      <c r="P155" s="1" t="s">
        <v>136</v>
      </c>
      <c r="Q155" s="6">
        <v>1</v>
      </c>
      <c r="R155">
        <v>4</v>
      </c>
      <c r="S155" s="1">
        <v>90</v>
      </c>
      <c r="T155" s="1">
        <v>87</v>
      </c>
      <c r="U155" s="1">
        <v>12</v>
      </c>
      <c r="V155" s="23" t="s">
        <v>79</v>
      </c>
      <c r="Y155" s="92" t="s">
        <v>76</v>
      </c>
      <c r="Z155">
        <v>3.36</v>
      </c>
      <c r="AA155" s="14" t="str">
        <f t="shared" si="17"/>
        <v>Rooflight - Spherical Dome -  PVC curb 16/20 EP + PVC frame + Skylux SW PMMA Acrylate Clear (openable) - 600x1500</v>
      </c>
      <c r="AB155" s="1" t="s">
        <v>166</v>
      </c>
    </row>
    <row r="156" spans="1:28" x14ac:dyDescent="0.25">
      <c r="A156" t="s">
        <v>159</v>
      </c>
      <c r="B156" s="51">
        <v>600</v>
      </c>
      <c r="C156" s="54">
        <v>1800</v>
      </c>
      <c r="D156" s="1">
        <v>348</v>
      </c>
      <c r="E156" s="15">
        <f t="shared" si="12"/>
        <v>600</v>
      </c>
      <c r="F156" s="15">
        <f t="shared" si="12"/>
        <v>1800</v>
      </c>
      <c r="G156" s="6">
        <v>160</v>
      </c>
      <c r="H156" s="19">
        <f t="shared" si="13"/>
        <v>1.08</v>
      </c>
      <c r="I156" s="14">
        <f t="shared" si="14"/>
        <v>760</v>
      </c>
      <c r="J156" s="14">
        <f t="shared" si="15"/>
        <v>1960</v>
      </c>
      <c r="K156" s="1" t="s">
        <v>134</v>
      </c>
      <c r="L156" s="14" t="str">
        <f t="shared" si="16"/>
        <v>Rooflight - Spherical Dome -  PVC curb 16/20 EP + Skylux SW PMMA Acrylate Clear  - 600x1800</v>
      </c>
      <c r="M156" s="1" t="s">
        <v>161</v>
      </c>
      <c r="N156" s="10"/>
      <c r="O156" s="1" t="s">
        <v>111</v>
      </c>
      <c r="P156" s="1" t="s">
        <v>136</v>
      </c>
      <c r="Q156" s="6">
        <v>1</v>
      </c>
      <c r="R156">
        <v>4.05</v>
      </c>
      <c r="S156" s="1">
        <v>90</v>
      </c>
      <c r="T156" s="1">
        <v>87</v>
      </c>
      <c r="U156" s="1">
        <v>12</v>
      </c>
      <c r="V156" s="23" t="s">
        <v>79</v>
      </c>
      <c r="Y156" s="92" t="s">
        <v>76</v>
      </c>
      <c r="Z156">
        <v>3.42</v>
      </c>
      <c r="AA156" s="14" t="str">
        <f t="shared" si="17"/>
        <v>Rooflight - Spherical Dome -  PVC curb 16/20 EP + PVC frame + Skylux SW PMMA Acrylate Clear (openable) - 600x1800</v>
      </c>
      <c r="AB156" s="1" t="s">
        <v>166</v>
      </c>
    </row>
    <row r="157" spans="1:28" x14ac:dyDescent="0.25">
      <c r="A157" t="s">
        <v>159</v>
      </c>
      <c r="B157" s="50">
        <v>600</v>
      </c>
      <c r="C157" s="53">
        <v>2000</v>
      </c>
      <c r="D157" s="1">
        <v>348</v>
      </c>
      <c r="E157" s="15">
        <f t="shared" si="12"/>
        <v>600</v>
      </c>
      <c r="F157" s="15">
        <f t="shared" si="12"/>
        <v>2000</v>
      </c>
      <c r="G157" s="6">
        <v>160</v>
      </c>
      <c r="H157" s="19">
        <f t="shared" si="13"/>
        <v>1.2</v>
      </c>
      <c r="I157" s="14">
        <f t="shared" si="14"/>
        <v>760</v>
      </c>
      <c r="J157" s="14">
        <f t="shared" si="15"/>
        <v>2160</v>
      </c>
      <c r="K157" s="1" t="s">
        <v>134</v>
      </c>
      <c r="L157" s="14" t="str">
        <f t="shared" si="16"/>
        <v>Rooflight - Spherical Dome -  PVC curb 16/20 EP + Skylux SW PMMA Acrylate Clear  - 600x2000</v>
      </c>
      <c r="M157" s="1" t="s">
        <v>161</v>
      </c>
      <c r="N157" s="10"/>
      <c r="O157" s="1" t="s">
        <v>111</v>
      </c>
      <c r="P157" s="1" t="s">
        <v>136</v>
      </c>
      <c r="Q157" s="6">
        <v>1</v>
      </c>
      <c r="R157">
        <v>4.09</v>
      </c>
      <c r="S157" s="1">
        <v>90</v>
      </c>
      <c r="T157" s="1">
        <v>87</v>
      </c>
      <c r="U157" s="1">
        <v>12</v>
      </c>
      <c r="V157" s="23" t="s">
        <v>79</v>
      </c>
      <c r="Y157" s="92" t="s">
        <v>76</v>
      </c>
      <c r="Z157">
        <v>3.45</v>
      </c>
      <c r="AA157" s="14" t="str">
        <f t="shared" si="17"/>
        <v>Rooflight - Spherical Dome -  PVC curb 16/20 EP + PVC frame + Skylux SW PMMA Acrylate Clear (openable) - 600x2000</v>
      </c>
      <c r="AB157" s="1" t="s">
        <v>166</v>
      </c>
    </row>
    <row r="158" spans="1:28" x14ac:dyDescent="0.25">
      <c r="A158" t="s">
        <v>159</v>
      </c>
      <c r="B158" s="50">
        <v>700</v>
      </c>
      <c r="C158" s="53">
        <v>1000</v>
      </c>
      <c r="D158" s="1">
        <v>348</v>
      </c>
      <c r="E158" s="15">
        <f t="shared" si="12"/>
        <v>700</v>
      </c>
      <c r="F158" s="15">
        <f t="shared" si="12"/>
        <v>1000</v>
      </c>
      <c r="G158" s="6">
        <v>160</v>
      </c>
      <c r="H158" s="19">
        <f t="shared" si="13"/>
        <v>0.7</v>
      </c>
      <c r="I158" s="14">
        <f t="shared" si="14"/>
        <v>860</v>
      </c>
      <c r="J158" s="14">
        <f t="shared" si="15"/>
        <v>1160</v>
      </c>
      <c r="K158" s="1" t="s">
        <v>134</v>
      </c>
      <c r="L158" s="14" t="str">
        <f t="shared" si="16"/>
        <v>Rooflight - Spherical Dome -  PVC curb 16/20 EP + Skylux SW PMMA Acrylate Clear  - 700x1000</v>
      </c>
      <c r="M158" s="1" t="s">
        <v>161</v>
      </c>
      <c r="N158" s="10"/>
      <c r="O158" s="1" t="s">
        <v>111</v>
      </c>
      <c r="P158" s="1" t="s">
        <v>136</v>
      </c>
      <c r="Q158" s="6">
        <v>1</v>
      </c>
      <c r="R158">
        <v>3.92</v>
      </c>
      <c r="S158" s="1">
        <v>90</v>
      </c>
      <c r="T158" s="1">
        <v>87</v>
      </c>
      <c r="U158" s="1">
        <v>12</v>
      </c>
      <c r="V158" s="23" t="s">
        <v>79</v>
      </c>
      <c r="Y158" s="92" t="s">
        <v>76</v>
      </c>
      <c r="Z158">
        <v>3.27</v>
      </c>
      <c r="AA158" s="14" t="str">
        <f t="shared" si="17"/>
        <v>Rooflight - Spherical Dome -  PVC curb 16/20 EP + PVC frame + Skylux SW PMMA Acrylate Clear (openable) - 700x1000</v>
      </c>
      <c r="AB158" s="1" t="s">
        <v>166</v>
      </c>
    </row>
    <row r="159" spans="1:28" x14ac:dyDescent="0.25">
      <c r="A159" t="s">
        <v>159</v>
      </c>
      <c r="B159" s="50">
        <v>700</v>
      </c>
      <c r="C159" s="53">
        <v>1300</v>
      </c>
      <c r="D159" s="1">
        <v>348</v>
      </c>
      <c r="E159" s="15">
        <f t="shared" si="12"/>
        <v>700</v>
      </c>
      <c r="F159" s="15">
        <f t="shared" si="12"/>
        <v>1300</v>
      </c>
      <c r="G159" s="6">
        <v>160</v>
      </c>
      <c r="H159" s="19">
        <f t="shared" si="13"/>
        <v>0.90999999999999992</v>
      </c>
      <c r="I159" s="14">
        <f t="shared" si="14"/>
        <v>860</v>
      </c>
      <c r="J159" s="14">
        <f t="shared" si="15"/>
        <v>1460</v>
      </c>
      <c r="K159" s="1" t="s">
        <v>134</v>
      </c>
      <c r="L159" s="14" t="str">
        <f t="shared" si="16"/>
        <v>Rooflight - Spherical Dome -  PVC curb 16/20 EP + Skylux SW PMMA Acrylate Clear  - 700x1300</v>
      </c>
      <c r="M159" s="1" t="s">
        <v>161</v>
      </c>
      <c r="N159" s="10"/>
      <c r="O159" s="1" t="s">
        <v>111</v>
      </c>
      <c r="P159" s="1" t="s">
        <v>136</v>
      </c>
      <c r="Q159" s="6">
        <v>1</v>
      </c>
      <c r="R159">
        <v>4.0199999999999996</v>
      </c>
      <c r="S159" s="1">
        <v>90</v>
      </c>
      <c r="T159" s="1">
        <v>87</v>
      </c>
      <c r="U159" s="1">
        <v>12</v>
      </c>
      <c r="V159" s="23" t="s">
        <v>79</v>
      </c>
      <c r="Y159" s="92" t="s">
        <v>76</v>
      </c>
      <c r="Z159">
        <v>3.39</v>
      </c>
      <c r="AA159" s="14" t="str">
        <f t="shared" si="17"/>
        <v>Rooflight - Spherical Dome -  PVC curb 16/20 EP + PVC frame + Skylux SW PMMA Acrylate Clear (openable) - 700x1300</v>
      </c>
      <c r="AB159" s="1" t="s">
        <v>166</v>
      </c>
    </row>
    <row r="160" spans="1:28" x14ac:dyDescent="0.25">
      <c r="A160" t="s">
        <v>159</v>
      </c>
      <c r="B160" s="50">
        <v>700</v>
      </c>
      <c r="C160" s="53">
        <v>1500</v>
      </c>
      <c r="D160" s="1">
        <v>348</v>
      </c>
      <c r="E160" s="15">
        <f t="shared" si="12"/>
        <v>700</v>
      </c>
      <c r="F160" s="15">
        <f t="shared" si="12"/>
        <v>1500</v>
      </c>
      <c r="G160" s="6">
        <v>160</v>
      </c>
      <c r="H160" s="19">
        <f t="shared" si="13"/>
        <v>1.0499999999999998</v>
      </c>
      <c r="I160" s="14">
        <f t="shared" si="14"/>
        <v>860</v>
      </c>
      <c r="J160" s="14">
        <f t="shared" si="15"/>
        <v>1660</v>
      </c>
      <c r="K160" s="1" t="s">
        <v>134</v>
      </c>
      <c r="L160" s="14" t="str">
        <f t="shared" si="16"/>
        <v>Rooflight - Spherical Dome -  PVC curb 16/20 EP + Skylux SW PMMA Acrylate Clear  - 700x1500</v>
      </c>
      <c r="M160" s="1" t="s">
        <v>161</v>
      </c>
      <c r="N160" s="10"/>
      <c r="O160" s="1" t="s">
        <v>111</v>
      </c>
      <c r="P160" s="1" t="s">
        <v>136</v>
      </c>
      <c r="Q160" s="6">
        <v>1</v>
      </c>
      <c r="R160">
        <v>4.07</v>
      </c>
      <c r="S160" s="1">
        <v>90</v>
      </c>
      <c r="T160" s="1">
        <v>87</v>
      </c>
      <c r="U160" s="1">
        <v>12</v>
      </c>
      <c r="V160" s="23" t="s">
        <v>79</v>
      </c>
      <c r="Y160" s="92" t="s">
        <v>76</v>
      </c>
      <c r="Z160">
        <v>3.45</v>
      </c>
      <c r="AA160" s="14" t="str">
        <f t="shared" si="17"/>
        <v>Rooflight - Spherical Dome -  PVC curb 16/20 EP + PVC frame + Skylux SW PMMA Acrylate Clear (openable) - 700x1500</v>
      </c>
      <c r="AB160" s="1" t="s">
        <v>166</v>
      </c>
    </row>
    <row r="161" spans="1:28" x14ac:dyDescent="0.25">
      <c r="A161" t="s">
        <v>159</v>
      </c>
      <c r="B161" s="50">
        <v>700</v>
      </c>
      <c r="C161" s="53">
        <v>1600</v>
      </c>
      <c r="D161" s="1">
        <v>348</v>
      </c>
      <c r="E161" s="15">
        <f t="shared" si="12"/>
        <v>700</v>
      </c>
      <c r="F161" s="15">
        <f t="shared" si="12"/>
        <v>1600</v>
      </c>
      <c r="G161" s="6">
        <v>160</v>
      </c>
      <c r="H161" s="19">
        <f t="shared" si="13"/>
        <v>1.1199999999999999</v>
      </c>
      <c r="I161" s="14">
        <f t="shared" si="14"/>
        <v>860</v>
      </c>
      <c r="J161" s="14">
        <f t="shared" si="15"/>
        <v>1760</v>
      </c>
      <c r="K161" s="1" t="s">
        <v>134</v>
      </c>
      <c r="L161" s="14" t="str">
        <f t="shared" si="16"/>
        <v>Rooflight - Spherical Dome -  PVC curb 16/20 EP + Skylux SW PMMA Acrylate Clear  - 700x1600</v>
      </c>
      <c r="M161" s="1" t="s">
        <v>161</v>
      </c>
      <c r="N161" s="10"/>
      <c r="O161" s="1" t="s">
        <v>111</v>
      </c>
      <c r="P161" s="1" t="s">
        <v>136</v>
      </c>
      <c r="Q161" s="6">
        <v>1</v>
      </c>
      <c r="R161">
        <v>4.09</v>
      </c>
      <c r="S161" s="1">
        <v>90</v>
      </c>
      <c r="T161" s="1">
        <v>87</v>
      </c>
      <c r="U161" s="1">
        <v>12</v>
      </c>
      <c r="V161" s="23" t="s">
        <v>79</v>
      </c>
      <c r="Y161" s="92" t="s">
        <v>76</v>
      </c>
      <c r="Z161">
        <v>3.47</v>
      </c>
      <c r="AA161" s="14" t="str">
        <f t="shared" si="17"/>
        <v>Rooflight - Spherical Dome -  PVC curb 16/20 EP + PVC frame + Skylux SW PMMA Acrylate Clear (openable) - 700x1600</v>
      </c>
      <c r="AB161" s="1" t="s">
        <v>166</v>
      </c>
    </row>
    <row r="162" spans="1:28" x14ac:dyDescent="0.25">
      <c r="A162" t="s">
        <v>159</v>
      </c>
      <c r="B162" s="51">
        <v>700</v>
      </c>
      <c r="C162" s="54">
        <v>2000</v>
      </c>
      <c r="D162" s="1">
        <v>348</v>
      </c>
      <c r="E162" s="15">
        <f t="shared" si="12"/>
        <v>700</v>
      </c>
      <c r="F162" s="15">
        <f t="shared" si="12"/>
        <v>2000</v>
      </c>
      <c r="G162" s="6">
        <v>160</v>
      </c>
      <c r="H162" s="19">
        <f t="shared" si="13"/>
        <v>1.4</v>
      </c>
      <c r="I162" s="14">
        <f t="shared" si="14"/>
        <v>860</v>
      </c>
      <c r="J162" s="14">
        <f t="shared" si="15"/>
        <v>2160</v>
      </c>
      <c r="K162" s="1" t="s">
        <v>134</v>
      </c>
      <c r="L162" s="14" t="str">
        <f t="shared" si="16"/>
        <v>Rooflight - Spherical Dome -  PVC curb 16/20 EP + Skylux SW PMMA Acrylate Clear  - 700x2000</v>
      </c>
      <c r="M162" s="1" t="s">
        <v>161</v>
      </c>
      <c r="N162" s="10"/>
      <c r="O162" s="1" t="s">
        <v>111</v>
      </c>
      <c r="P162" s="1" t="s">
        <v>136</v>
      </c>
      <c r="Q162" s="6">
        <v>1</v>
      </c>
      <c r="R162">
        <v>4.16</v>
      </c>
      <c r="S162" s="1">
        <v>90</v>
      </c>
      <c r="T162" s="1">
        <v>87</v>
      </c>
      <c r="U162" s="1">
        <v>12</v>
      </c>
      <c r="V162" s="23" t="s">
        <v>79</v>
      </c>
      <c r="Y162" s="92" t="s">
        <v>76</v>
      </c>
      <c r="Z162">
        <v>3.55</v>
      </c>
      <c r="AA162" s="14" t="str">
        <f t="shared" si="17"/>
        <v>Rooflight - Spherical Dome -  PVC curb 16/20 EP + PVC frame + Skylux SW PMMA Acrylate Clear (openable) - 700x2000</v>
      </c>
      <c r="AB162" s="1" t="s">
        <v>166</v>
      </c>
    </row>
    <row r="163" spans="1:28" x14ac:dyDescent="0.25">
      <c r="A163" t="s">
        <v>159</v>
      </c>
      <c r="B163" s="50">
        <v>700</v>
      </c>
      <c r="C163" s="53">
        <v>2200</v>
      </c>
      <c r="D163" s="1">
        <v>348</v>
      </c>
      <c r="E163" s="15">
        <f t="shared" si="12"/>
        <v>700</v>
      </c>
      <c r="F163" s="15">
        <f t="shared" si="12"/>
        <v>2200</v>
      </c>
      <c r="G163" s="6">
        <v>160</v>
      </c>
      <c r="H163" s="19">
        <f t="shared" si="13"/>
        <v>1.54</v>
      </c>
      <c r="I163" s="14">
        <f t="shared" si="14"/>
        <v>860</v>
      </c>
      <c r="J163" s="14">
        <f t="shared" si="15"/>
        <v>2360</v>
      </c>
      <c r="K163" s="1" t="s">
        <v>134</v>
      </c>
      <c r="L163" s="14" t="str">
        <f t="shared" si="16"/>
        <v>Rooflight - Spherical Dome -  PVC curb 16/20 EP + Skylux SW PMMA Acrylate Clear  - 700x2200</v>
      </c>
      <c r="M163" s="1" t="s">
        <v>161</v>
      </c>
      <c r="N163" s="10"/>
      <c r="O163" s="1" t="s">
        <v>111</v>
      </c>
      <c r="P163" s="1" t="s">
        <v>136</v>
      </c>
      <c r="Q163" s="6">
        <v>1</v>
      </c>
      <c r="R163">
        <v>4.1900000000000004</v>
      </c>
      <c r="S163" s="1">
        <v>90</v>
      </c>
      <c r="T163" s="1">
        <v>87</v>
      </c>
      <c r="U163" s="1">
        <v>12</v>
      </c>
      <c r="V163" s="23" t="s">
        <v>79</v>
      </c>
      <c r="Y163" s="92" t="s">
        <v>76</v>
      </c>
      <c r="Z163">
        <v>3.58</v>
      </c>
      <c r="AA163" s="14" t="str">
        <f t="shared" si="17"/>
        <v>Rooflight - Spherical Dome -  PVC curb 16/20 EP + PVC frame + Skylux SW PMMA Acrylate Clear (openable) - 700x2200</v>
      </c>
      <c r="AB163" s="1" t="s">
        <v>166</v>
      </c>
    </row>
    <row r="164" spans="1:28" x14ac:dyDescent="0.25">
      <c r="A164" t="s">
        <v>159</v>
      </c>
      <c r="B164" s="50">
        <v>750</v>
      </c>
      <c r="C164" s="53">
        <v>1050</v>
      </c>
      <c r="D164" s="1">
        <v>348</v>
      </c>
      <c r="E164" s="15">
        <f t="shared" si="12"/>
        <v>750</v>
      </c>
      <c r="F164" s="15">
        <f t="shared" si="12"/>
        <v>1050</v>
      </c>
      <c r="G164" s="6">
        <v>160</v>
      </c>
      <c r="H164" s="19">
        <f t="shared" si="13"/>
        <v>0.78750000000000009</v>
      </c>
      <c r="I164" s="14">
        <f t="shared" si="14"/>
        <v>910</v>
      </c>
      <c r="J164" s="14">
        <f t="shared" si="15"/>
        <v>1210</v>
      </c>
      <c r="K164" s="1" t="s">
        <v>134</v>
      </c>
      <c r="L164" s="14" t="str">
        <f t="shared" si="16"/>
        <v>Rooflight - Spherical Dome -  PVC curb 16/20 EP + Skylux SW PMMA Acrylate Clear  - 750x1050</v>
      </c>
      <c r="M164" s="1" t="s">
        <v>161</v>
      </c>
      <c r="N164" s="10"/>
      <c r="O164" s="1" t="s">
        <v>111</v>
      </c>
      <c r="P164" s="1" t="s">
        <v>136</v>
      </c>
      <c r="Q164" s="6">
        <v>1</v>
      </c>
      <c r="R164">
        <v>3.96</v>
      </c>
      <c r="S164" s="1">
        <v>90</v>
      </c>
      <c r="T164" s="1">
        <v>87</v>
      </c>
      <c r="U164" s="1">
        <v>12</v>
      </c>
      <c r="V164" s="23" t="s">
        <v>79</v>
      </c>
      <c r="Y164" s="92" t="s">
        <v>76</v>
      </c>
      <c r="Z164">
        <v>3.32</v>
      </c>
      <c r="AA164" s="14" t="str">
        <f t="shared" si="17"/>
        <v>Rooflight - Spherical Dome -  PVC curb 16/20 EP + PVC frame + Skylux SW PMMA Acrylate Clear (openable) - 750x1050</v>
      </c>
      <c r="AB164" s="1" t="s">
        <v>166</v>
      </c>
    </row>
    <row r="165" spans="1:28" x14ac:dyDescent="0.25">
      <c r="A165" t="s">
        <v>159</v>
      </c>
      <c r="B165" s="50">
        <v>750</v>
      </c>
      <c r="C165" s="53">
        <v>1250</v>
      </c>
      <c r="D165" s="1">
        <v>348</v>
      </c>
      <c r="E165" s="15">
        <f t="shared" si="12"/>
        <v>750</v>
      </c>
      <c r="F165" s="15">
        <f t="shared" si="12"/>
        <v>1250</v>
      </c>
      <c r="G165" s="6">
        <v>160</v>
      </c>
      <c r="H165" s="19">
        <f t="shared" si="13"/>
        <v>0.9375</v>
      </c>
      <c r="I165" s="14">
        <f t="shared" si="14"/>
        <v>910</v>
      </c>
      <c r="J165" s="14">
        <f t="shared" si="15"/>
        <v>1410</v>
      </c>
      <c r="K165" s="1" t="s">
        <v>134</v>
      </c>
      <c r="L165" s="14" t="str">
        <f t="shared" si="16"/>
        <v>Rooflight - Spherical Dome -  PVC curb 16/20 EP + Skylux SW PMMA Acrylate Clear  - 750x1250</v>
      </c>
      <c r="M165" s="1" t="s">
        <v>161</v>
      </c>
      <c r="N165" s="10"/>
      <c r="O165" s="1" t="s">
        <v>111</v>
      </c>
      <c r="P165" s="1" t="s">
        <v>136</v>
      </c>
      <c r="Q165" s="6">
        <v>1</v>
      </c>
      <c r="R165">
        <v>4.03</v>
      </c>
      <c r="S165" s="1">
        <v>90</v>
      </c>
      <c r="T165" s="1">
        <v>87</v>
      </c>
      <c r="U165" s="1">
        <v>12</v>
      </c>
      <c r="V165" s="23" t="s">
        <v>79</v>
      </c>
      <c r="Y165" s="92" t="s">
        <v>76</v>
      </c>
      <c r="Z165">
        <v>3.4</v>
      </c>
      <c r="AA165" s="14" t="str">
        <f t="shared" si="17"/>
        <v>Rooflight - Spherical Dome -  PVC curb 16/20 EP + PVC frame + Skylux SW PMMA Acrylate Clear (openable) - 750x1250</v>
      </c>
      <c r="AB165" s="1" t="s">
        <v>166</v>
      </c>
    </row>
    <row r="166" spans="1:28" x14ac:dyDescent="0.25">
      <c r="A166" t="s">
        <v>159</v>
      </c>
      <c r="B166" s="50">
        <v>750</v>
      </c>
      <c r="C166" s="53">
        <v>1650</v>
      </c>
      <c r="D166" s="1">
        <v>348</v>
      </c>
      <c r="E166" s="15">
        <f t="shared" si="12"/>
        <v>750</v>
      </c>
      <c r="F166" s="15">
        <f t="shared" si="12"/>
        <v>1650</v>
      </c>
      <c r="G166" s="6">
        <v>160</v>
      </c>
      <c r="H166" s="19">
        <f t="shared" si="13"/>
        <v>1.2374999999999998</v>
      </c>
      <c r="I166" s="14">
        <f t="shared" si="14"/>
        <v>910</v>
      </c>
      <c r="J166" s="14">
        <f t="shared" si="15"/>
        <v>1810</v>
      </c>
      <c r="K166" s="1" t="s">
        <v>134</v>
      </c>
      <c r="L166" s="14" t="str">
        <f t="shared" si="16"/>
        <v>Rooflight - Spherical Dome -  PVC curb 16/20 EP + Skylux SW PMMA Acrylate Clear  - 750x1650</v>
      </c>
      <c r="M166" s="1" t="s">
        <v>161</v>
      </c>
      <c r="N166" s="10"/>
      <c r="O166" s="1" t="s">
        <v>111</v>
      </c>
      <c r="P166" s="1" t="s">
        <v>136</v>
      </c>
      <c r="Q166" s="6">
        <v>1</v>
      </c>
      <c r="R166">
        <v>4.13</v>
      </c>
      <c r="S166" s="1">
        <v>90</v>
      </c>
      <c r="T166" s="1">
        <v>87</v>
      </c>
      <c r="U166" s="1">
        <v>12</v>
      </c>
      <c r="V166" s="23" t="s">
        <v>79</v>
      </c>
      <c r="Y166" s="92" t="s">
        <v>76</v>
      </c>
      <c r="Z166">
        <v>3.51</v>
      </c>
      <c r="AA166" s="14" t="str">
        <f t="shared" si="17"/>
        <v>Rooflight - Spherical Dome -  PVC curb 16/20 EP + PVC frame + Skylux SW PMMA Acrylate Clear (openable) - 750x1650</v>
      </c>
      <c r="AB166" s="1" t="s">
        <v>166</v>
      </c>
    </row>
    <row r="167" spans="1:28" x14ac:dyDescent="0.25">
      <c r="A167" t="s">
        <v>159</v>
      </c>
      <c r="B167" s="50">
        <v>750</v>
      </c>
      <c r="C167" s="53">
        <v>1750</v>
      </c>
      <c r="D167" s="1">
        <v>348</v>
      </c>
      <c r="E167" s="15">
        <f t="shared" si="12"/>
        <v>750</v>
      </c>
      <c r="F167" s="15">
        <f t="shared" si="12"/>
        <v>1750</v>
      </c>
      <c r="G167" s="6">
        <v>160</v>
      </c>
      <c r="H167" s="19">
        <f t="shared" si="13"/>
        <v>1.3125</v>
      </c>
      <c r="I167" s="14">
        <f t="shared" si="14"/>
        <v>910</v>
      </c>
      <c r="J167" s="14">
        <f t="shared" si="15"/>
        <v>1910</v>
      </c>
      <c r="K167" s="1" t="s">
        <v>134</v>
      </c>
      <c r="L167" s="14" t="str">
        <f t="shared" si="16"/>
        <v>Rooflight - Spherical Dome -  PVC curb 16/20 EP + Skylux SW PMMA Acrylate Clear  - 750x1750</v>
      </c>
      <c r="M167" s="1" t="s">
        <v>161</v>
      </c>
      <c r="N167" s="10"/>
      <c r="O167" s="1" t="s">
        <v>111</v>
      </c>
      <c r="P167" s="1" t="s">
        <v>136</v>
      </c>
      <c r="Q167" s="6">
        <v>1</v>
      </c>
      <c r="R167">
        <v>4.1500000000000004</v>
      </c>
      <c r="S167" s="1">
        <v>90</v>
      </c>
      <c r="T167" s="1">
        <v>87</v>
      </c>
      <c r="U167" s="1">
        <v>12</v>
      </c>
      <c r="V167" s="23" t="s">
        <v>79</v>
      </c>
      <c r="Y167" s="92" t="s">
        <v>76</v>
      </c>
      <c r="Z167">
        <v>3.53</v>
      </c>
      <c r="AA167" s="14" t="str">
        <f t="shared" si="17"/>
        <v>Rooflight - Spherical Dome -  PVC curb 16/20 EP + PVC frame + Skylux SW PMMA Acrylate Clear (openable) - 750x1750</v>
      </c>
      <c r="AB167" s="1" t="s">
        <v>166</v>
      </c>
    </row>
    <row r="168" spans="1:28" x14ac:dyDescent="0.25">
      <c r="A168" t="s">
        <v>159</v>
      </c>
      <c r="B168" s="51">
        <v>750</v>
      </c>
      <c r="C168" s="54">
        <v>2250</v>
      </c>
      <c r="D168" s="1">
        <v>348</v>
      </c>
      <c r="E168" s="15">
        <f t="shared" si="12"/>
        <v>750</v>
      </c>
      <c r="F168" s="15">
        <f t="shared" si="12"/>
        <v>2250</v>
      </c>
      <c r="G168" s="6">
        <v>160</v>
      </c>
      <c r="H168" s="19">
        <f t="shared" si="13"/>
        <v>1.6875</v>
      </c>
      <c r="I168" s="14">
        <f t="shared" si="14"/>
        <v>910</v>
      </c>
      <c r="J168" s="14">
        <f t="shared" si="15"/>
        <v>2410</v>
      </c>
      <c r="K168" s="1" t="s">
        <v>134</v>
      </c>
      <c r="L168" s="14" t="str">
        <f t="shared" si="16"/>
        <v>Rooflight - Spherical Dome -  PVC curb 16/20 EP + Skylux SW PMMA Acrylate Clear  - 750x2250</v>
      </c>
      <c r="M168" s="1" t="s">
        <v>161</v>
      </c>
      <c r="N168" s="10"/>
      <c r="O168" s="1" t="s">
        <v>111</v>
      </c>
      <c r="P168" s="1" t="s">
        <v>136</v>
      </c>
      <c r="Q168" s="6">
        <v>1</v>
      </c>
      <c r="R168">
        <v>4.22</v>
      </c>
      <c r="S168" s="1">
        <v>90</v>
      </c>
      <c r="T168" s="1">
        <v>87</v>
      </c>
      <c r="U168" s="1">
        <v>12</v>
      </c>
      <c r="V168" s="23" t="s">
        <v>79</v>
      </c>
      <c r="Y168" s="92" t="s">
        <v>76</v>
      </c>
      <c r="Z168">
        <v>3.62</v>
      </c>
      <c r="AA168" s="14" t="str">
        <f t="shared" si="17"/>
        <v>Rooflight - Spherical Dome -  PVC curb 16/20 EP + PVC frame + Skylux SW PMMA Acrylate Clear (openable) - 750x2250</v>
      </c>
      <c r="AB168" s="1" t="s">
        <v>166</v>
      </c>
    </row>
    <row r="169" spans="1:28" x14ac:dyDescent="0.25">
      <c r="A169" t="s">
        <v>159</v>
      </c>
      <c r="B169" s="52">
        <v>800</v>
      </c>
      <c r="C169" s="55">
        <v>1100</v>
      </c>
      <c r="D169" s="1">
        <v>348</v>
      </c>
      <c r="E169" s="15">
        <f t="shared" si="12"/>
        <v>800</v>
      </c>
      <c r="F169" s="15">
        <f t="shared" si="12"/>
        <v>1100</v>
      </c>
      <c r="G169" s="6">
        <v>160</v>
      </c>
      <c r="H169" s="19">
        <f t="shared" si="13"/>
        <v>0.88000000000000012</v>
      </c>
      <c r="I169" s="14">
        <f t="shared" si="14"/>
        <v>960</v>
      </c>
      <c r="J169" s="14">
        <f t="shared" si="15"/>
        <v>1260</v>
      </c>
      <c r="K169" s="1" t="s">
        <v>134</v>
      </c>
      <c r="L169" s="14" t="str">
        <f t="shared" si="16"/>
        <v>Rooflight - Spherical Dome -  PVC curb 16/20 EP + Skylux SW PMMA Acrylate Clear  - 800x1100</v>
      </c>
      <c r="M169" s="1" t="s">
        <v>161</v>
      </c>
      <c r="N169" s="10"/>
      <c r="O169" s="1" t="s">
        <v>111</v>
      </c>
      <c r="P169" s="1" t="s">
        <v>136</v>
      </c>
      <c r="Q169" s="6">
        <v>1</v>
      </c>
      <c r="R169">
        <v>4</v>
      </c>
      <c r="S169" s="1">
        <v>90</v>
      </c>
      <c r="T169" s="1">
        <v>87</v>
      </c>
      <c r="U169" s="1">
        <v>12</v>
      </c>
      <c r="V169" s="23" t="s">
        <v>79</v>
      </c>
      <c r="Y169" s="92" t="s">
        <v>76</v>
      </c>
      <c r="Z169">
        <v>3.37</v>
      </c>
      <c r="AA169" s="14" t="str">
        <f t="shared" si="17"/>
        <v>Rooflight - Spherical Dome -  PVC curb 16/20 EP + PVC frame + Skylux SW PMMA Acrylate Clear (openable) - 800x1100</v>
      </c>
      <c r="AB169" s="1" t="s">
        <v>166</v>
      </c>
    </row>
    <row r="170" spans="1:28" x14ac:dyDescent="0.25">
      <c r="A170" t="s">
        <v>159</v>
      </c>
      <c r="B170" s="50">
        <v>800</v>
      </c>
      <c r="C170" s="53">
        <v>1300</v>
      </c>
      <c r="D170" s="1">
        <v>348</v>
      </c>
      <c r="E170" s="15">
        <f t="shared" si="12"/>
        <v>800</v>
      </c>
      <c r="F170" s="15">
        <f t="shared" si="12"/>
        <v>1300</v>
      </c>
      <c r="G170" s="6">
        <v>160</v>
      </c>
      <c r="H170" s="19">
        <f t="shared" si="13"/>
        <v>1.04</v>
      </c>
      <c r="I170" s="14">
        <f t="shared" si="14"/>
        <v>960</v>
      </c>
      <c r="J170" s="14">
        <f t="shared" si="15"/>
        <v>1460</v>
      </c>
      <c r="K170" s="1" t="s">
        <v>134</v>
      </c>
      <c r="L170" s="14" t="str">
        <f t="shared" si="16"/>
        <v>Rooflight - Spherical Dome -  PVC curb 16/20 EP + Skylux SW PMMA Acrylate Clear  - 800x1300</v>
      </c>
      <c r="M170" s="1" t="s">
        <v>161</v>
      </c>
      <c r="N170" s="10"/>
      <c r="O170" s="1" t="s">
        <v>111</v>
      </c>
      <c r="P170" s="1" t="s">
        <v>136</v>
      </c>
      <c r="Q170" s="6">
        <v>1</v>
      </c>
      <c r="R170">
        <v>4.07</v>
      </c>
      <c r="S170" s="1">
        <v>90</v>
      </c>
      <c r="T170" s="1">
        <v>87</v>
      </c>
      <c r="U170" s="1">
        <v>12</v>
      </c>
      <c r="V170" s="23" t="s">
        <v>79</v>
      </c>
      <c r="Y170" s="92" t="s">
        <v>76</v>
      </c>
      <c r="Z170">
        <v>3.44</v>
      </c>
      <c r="AA170" s="14" t="str">
        <f t="shared" si="17"/>
        <v>Rooflight - Spherical Dome -  PVC curb 16/20 EP + PVC frame + Skylux SW PMMA Acrylate Clear (openable) - 800x1300</v>
      </c>
      <c r="AB170" s="1" t="s">
        <v>166</v>
      </c>
    </row>
    <row r="171" spans="1:28" x14ac:dyDescent="0.25">
      <c r="A171" t="s">
        <v>159</v>
      </c>
      <c r="B171" s="50">
        <v>800</v>
      </c>
      <c r="C171" s="53">
        <v>1400</v>
      </c>
      <c r="D171" s="1">
        <v>348</v>
      </c>
      <c r="E171" s="15">
        <f t="shared" si="12"/>
        <v>800</v>
      </c>
      <c r="F171" s="15">
        <f t="shared" si="12"/>
        <v>1400</v>
      </c>
      <c r="G171" s="6">
        <v>160</v>
      </c>
      <c r="H171" s="19">
        <f t="shared" si="13"/>
        <v>1.1199999999999999</v>
      </c>
      <c r="I171" s="14">
        <f t="shared" si="14"/>
        <v>960</v>
      </c>
      <c r="J171" s="14">
        <f t="shared" si="15"/>
        <v>1560</v>
      </c>
      <c r="K171" s="1" t="s">
        <v>134</v>
      </c>
      <c r="L171" s="14" t="str">
        <f t="shared" si="16"/>
        <v>Rooflight - Spherical Dome -  PVC curb 16/20 EP + Skylux SW PMMA Acrylate Clear  - 800x1400</v>
      </c>
      <c r="M171" s="1" t="s">
        <v>161</v>
      </c>
      <c r="N171" s="10"/>
      <c r="O171" s="1" t="s">
        <v>111</v>
      </c>
      <c r="P171" s="1" t="s">
        <v>136</v>
      </c>
      <c r="Q171" s="6">
        <v>1</v>
      </c>
      <c r="R171">
        <v>4.09</v>
      </c>
      <c r="S171" s="1">
        <v>90</v>
      </c>
      <c r="T171" s="1">
        <v>87</v>
      </c>
      <c r="U171" s="1">
        <v>12</v>
      </c>
      <c r="V171" s="23" t="s">
        <v>79</v>
      </c>
      <c r="Y171" s="92" t="s">
        <v>76</v>
      </c>
      <c r="Z171">
        <v>3.48</v>
      </c>
      <c r="AA171" s="14" t="str">
        <f t="shared" si="17"/>
        <v>Rooflight - Spherical Dome -  PVC curb 16/20 EP + PVC frame + Skylux SW PMMA Acrylate Clear (openable) - 800x1400</v>
      </c>
      <c r="AB171" s="1" t="s">
        <v>166</v>
      </c>
    </row>
    <row r="172" spans="1:28" x14ac:dyDescent="0.25">
      <c r="A172" t="s">
        <v>159</v>
      </c>
      <c r="B172" s="50">
        <v>800</v>
      </c>
      <c r="C172" s="53">
        <v>1600</v>
      </c>
      <c r="D172" s="1">
        <v>348</v>
      </c>
      <c r="E172" s="15">
        <f t="shared" si="12"/>
        <v>800</v>
      </c>
      <c r="F172" s="15">
        <f t="shared" si="12"/>
        <v>1600</v>
      </c>
      <c r="G172" s="6">
        <v>160</v>
      </c>
      <c r="H172" s="19">
        <f t="shared" si="13"/>
        <v>1.2800000000000002</v>
      </c>
      <c r="I172" s="14">
        <f t="shared" si="14"/>
        <v>960</v>
      </c>
      <c r="J172" s="14">
        <f t="shared" si="15"/>
        <v>1760</v>
      </c>
      <c r="K172" s="1" t="s">
        <v>134</v>
      </c>
      <c r="L172" s="14" t="str">
        <f t="shared" si="16"/>
        <v>Rooflight - Spherical Dome -  PVC curb 16/20 EP + Skylux SW PMMA Acrylate Clear  - 800x1600</v>
      </c>
      <c r="M172" s="1" t="s">
        <v>161</v>
      </c>
      <c r="N172" s="10"/>
      <c r="O172" s="1" t="s">
        <v>111</v>
      </c>
      <c r="P172" s="1" t="s">
        <v>136</v>
      </c>
      <c r="Q172" s="6">
        <v>1</v>
      </c>
      <c r="R172">
        <v>4.1399999999999997</v>
      </c>
      <c r="S172" s="1">
        <v>90</v>
      </c>
      <c r="T172" s="1">
        <v>87</v>
      </c>
      <c r="U172" s="1">
        <v>12</v>
      </c>
      <c r="V172" s="23" t="s">
        <v>79</v>
      </c>
      <c r="Y172" s="92" t="s">
        <v>76</v>
      </c>
      <c r="Z172">
        <v>3.53</v>
      </c>
      <c r="AA172" s="14" t="str">
        <f t="shared" si="17"/>
        <v>Rooflight - Spherical Dome -  PVC curb 16/20 EP + PVC frame + Skylux SW PMMA Acrylate Clear (openable) - 800x1600</v>
      </c>
      <c r="AB172" s="1" t="s">
        <v>166</v>
      </c>
    </row>
    <row r="173" spans="1:28" x14ac:dyDescent="0.25">
      <c r="A173" t="s">
        <v>159</v>
      </c>
      <c r="B173" s="50">
        <v>800</v>
      </c>
      <c r="C173" s="53">
        <v>1700</v>
      </c>
      <c r="D173" s="1">
        <v>348</v>
      </c>
      <c r="E173" s="15">
        <f t="shared" si="12"/>
        <v>800</v>
      </c>
      <c r="F173" s="15">
        <f t="shared" si="12"/>
        <v>1700</v>
      </c>
      <c r="G173" s="6">
        <v>160</v>
      </c>
      <c r="H173" s="19">
        <f t="shared" si="13"/>
        <v>1.36</v>
      </c>
      <c r="I173" s="14">
        <f t="shared" si="14"/>
        <v>960</v>
      </c>
      <c r="J173" s="14">
        <f t="shared" si="15"/>
        <v>1860</v>
      </c>
      <c r="K173" s="1" t="s">
        <v>134</v>
      </c>
      <c r="L173" s="14" t="str">
        <f t="shared" si="16"/>
        <v>Rooflight - Spherical Dome -  PVC curb 16/20 EP + Skylux SW PMMA Acrylate Clear  - 800x1700</v>
      </c>
      <c r="M173" s="1" t="s">
        <v>161</v>
      </c>
      <c r="N173" s="10"/>
      <c r="O173" s="1" t="s">
        <v>111</v>
      </c>
      <c r="P173" s="1" t="s">
        <v>136</v>
      </c>
      <c r="Q173" s="6">
        <v>1</v>
      </c>
      <c r="R173">
        <v>4.16</v>
      </c>
      <c r="S173" s="1">
        <v>90</v>
      </c>
      <c r="T173" s="1">
        <v>87</v>
      </c>
      <c r="U173" s="1">
        <v>12</v>
      </c>
      <c r="V173" s="23" t="s">
        <v>79</v>
      </c>
      <c r="Y173" s="92" t="s">
        <v>76</v>
      </c>
      <c r="Z173">
        <v>3.55</v>
      </c>
      <c r="AA173" s="14" t="str">
        <f t="shared" si="17"/>
        <v>Rooflight - Spherical Dome -  PVC curb 16/20 EP + PVC frame + Skylux SW PMMA Acrylate Clear (openable) - 800x1700</v>
      </c>
      <c r="AB173" s="1" t="s">
        <v>166</v>
      </c>
    </row>
    <row r="174" spans="1:28" x14ac:dyDescent="0.25">
      <c r="A174" t="s">
        <v>159</v>
      </c>
      <c r="B174" s="50">
        <v>800</v>
      </c>
      <c r="C174" s="53">
        <v>1800</v>
      </c>
      <c r="D174" s="1">
        <v>348</v>
      </c>
      <c r="E174" s="15">
        <f t="shared" ref="E174:F215" si="18">B174</f>
        <v>800</v>
      </c>
      <c r="F174" s="15">
        <f t="shared" si="18"/>
        <v>1800</v>
      </c>
      <c r="G174" s="6">
        <v>160</v>
      </c>
      <c r="H174" s="19">
        <f t="shared" si="13"/>
        <v>1.4400000000000002</v>
      </c>
      <c r="I174" s="14">
        <f t="shared" ref="I174:I215" si="19">E174+G174</f>
        <v>960</v>
      </c>
      <c r="J174" s="14">
        <f t="shared" ref="J174:J215" si="20">F174+G174</f>
        <v>1960</v>
      </c>
      <c r="K174" s="1" t="s">
        <v>134</v>
      </c>
      <c r="L174" s="14" t="str">
        <f t="shared" si="16"/>
        <v>Rooflight - Spherical Dome -  PVC curb 16/20 EP + Skylux SW PMMA Acrylate Clear  - 800x1800</v>
      </c>
      <c r="M174" s="1" t="s">
        <v>161</v>
      </c>
      <c r="N174" s="10"/>
      <c r="O174" s="1" t="s">
        <v>111</v>
      </c>
      <c r="P174" s="1" t="s">
        <v>136</v>
      </c>
      <c r="Q174" s="6">
        <v>1</v>
      </c>
      <c r="R174">
        <v>4.18</v>
      </c>
      <c r="S174" s="1">
        <v>90</v>
      </c>
      <c r="T174" s="1">
        <v>87</v>
      </c>
      <c r="U174" s="1">
        <v>12</v>
      </c>
      <c r="V174" s="23" t="s">
        <v>79</v>
      </c>
      <c r="Y174" s="92" t="s">
        <v>76</v>
      </c>
      <c r="Z174">
        <v>3.57</v>
      </c>
      <c r="AA174" s="14" t="str">
        <f t="shared" si="17"/>
        <v>Rooflight - Spherical Dome -  PVC curb 16/20 EP + PVC frame + Skylux SW PMMA Acrylate Clear (openable) - 800x1800</v>
      </c>
      <c r="AB174" s="1" t="s">
        <v>166</v>
      </c>
    </row>
    <row r="175" spans="1:28" x14ac:dyDescent="0.25">
      <c r="A175" t="s">
        <v>159</v>
      </c>
      <c r="B175" s="51">
        <v>800</v>
      </c>
      <c r="C175" s="54">
        <v>2000</v>
      </c>
      <c r="D175" s="1">
        <v>348</v>
      </c>
      <c r="E175" s="15">
        <f t="shared" si="18"/>
        <v>800</v>
      </c>
      <c r="F175" s="15">
        <f t="shared" si="18"/>
        <v>2000</v>
      </c>
      <c r="G175" s="6">
        <v>160</v>
      </c>
      <c r="H175" s="19">
        <f t="shared" si="13"/>
        <v>1.6</v>
      </c>
      <c r="I175" s="14">
        <f t="shared" si="19"/>
        <v>960</v>
      </c>
      <c r="J175" s="14">
        <f t="shared" si="20"/>
        <v>2160</v>
      </c>
      <c r="K175" s="1" t="s">
        <v>134</v>
      </c>
      <c r="L175" s="14" t="str">
        <f t="shared" si="16"/>
        <v>Rooflight - Spherical Dome -  PVC curb 16/20 EP + Skylux SW PMMA Acrylate Clear  - 800x2000</v>
      </c>
      <c r="M175" s="1" t="s">
        <v>161</v>
      </c>
      <c r="N175" s="10"/>
      <c r="O175" s="1" t="s">
        <v>111</v>
      </c>
      <c r="P175" s="1" t="s">
        <v>136</v>
      </c>
      <c r="Q175" s="6">
        <v>1</v>
      </c>
      <c r="R175">
        <v>4.21</v>
      </c>
      <c r="S175" s="1">
        <v>90</v>
      </c>
      <c r="T175" s="1">
        <v>87</v>
      </c>
      <c r="U175" s="1">
        <v>12</v>
      </c>
      <c r="V175" s="23" t="s">
        <v>79</v>
      </c>
      <c r="Y175" s="92" t="s">
        <v>76</v>
      </c>
      <c r="Z175">
        <v>3.61</v>
      </c>
      <c r="AA175" s="14" t="str">
        <f t="shared" si="17"/>
        <v>Rooflight - Spherical Dome -  PVC curb 16/20 EP + PVC frame + Skylux SW PMMA Acrylate Clear (openable) - 800x2000</v>
      </c>
      <c r="AB175" s="1" t="s">
        <v>166</v>
      </c>
    </row>
    <row r="176" spans="1:28" x14ac:dyDescent="0.25">
      <c r="A176" t="s">
        <v>159</v>
      </c>
      <c r="B176" s="50">
        <v>800</v>
      </c>
      <c r="C176" s="53">
        <v>2200</v>
      </c>
      <c r="D176" s="1">
        <v>348</v>
      </c>
      <c r="E176" s="15">
        <f t="shared" si="18"/>
        <v>800</v>
      </c>
      <c r="F176" s="15">
        <f t="shared" si="18"/>
        <v>2200</v>
      </c>
      <c r="G176" s="6">
        <v>160</v>
      </c>
      <c r="H176" s="19">
        <f t="shared" si="13"/>
        <v>1.7600000000000002</v>
      </c>
      <c r="I176" s="14">
        <f t="shared" si="19"/>
        <v>960</v>
      </c>
      <c r="J176" s="14">
        <f t="shared" si="20"/>
        <v>2360</v>
      </c>
      <c r="K176" s="1" t="s">
        <v>134</v>
      </c>
      <c r="L176" s="14" t="str">
        <f t="shared" ref="L176:L215" si="21">K176&amp;" - "&amp;M176&amp;" - "&amp;E176&amp;"x"&amp;C176</f>
        <v>Rooflight - Spherical Dome -  PVC curb 16/20 EP + Skylux SW PMMA Acrylate Clear  - 800x2200</v>
      </c>
      <c r="M176" s="1" t="s">
        <v>161</v>
      </c>
      <c r="N176" s="10"/>
      <c r="O176" s="1" t="s">
        <v>111</v>
      </c>
      <c r="P176" s="1" t="s">
        <v>136</v>
      </c>
      <c r="Q176" s="6">
        <v>1</v>
      </c>
      <c r="R176">
        <v>4.2300000000000004</v>
      </c>
      <c r="S176" s="1">
        <v>90</v>
      </c>
      <c r="T176" s="1">
        <v>87</v>
      </c>
      <c r="U176" s="1">
        <v>12</v>
      </c>
      <c r="V176" s="23" t="s">
        <v>79</v>
      </c>
      <c r="Y176" s="92" t="s">
        <v>76</v>
      </c>
      <c r="Z176">
        <v>3.64</v>
      </c>
      <c r="AA176" s="14" t="str">
        <f t="shared" si="17"/>
        <v>Rooflight - Spherical Dome -  PVC curb 16/20 EP + PVC frame + Skylux SW PMMA Acrylate Clear (openable) - 800x2200</v>
      </c>
      <c r="AB176" s="1" t="s">
        <v>166</v>
      </c>
    </row>
    <row r="177" spans="1:28" x14ac:dyDescent="0.25">
      <c r="A177" t="s">
        <v>159</v>
      </c>
      <c r="B177" s="50">
        <v>800</v>
      </c>
      <c r="C177" s="53">
        <v>2300</v>
      </c>
      <c r="D177" s="1">
        <v>348</v>
      </c>
      <c r="E177" s="15">
        <f t="shared" si="18"/>
        <v>800</v>
      </c>
      <c r="F177" s="15">
        <f t="shared" si="18"/>
        <v>2300</v>
      </c>
      <c r="G177" s="6">
        <v>160</v>
      </c>
      <c r="H177" s="19">
        <f t="shared" si="13"/>
        <v>1.8399999999999999</v>
      </c>
      <c r="I177" s="14">
        <f t="shared" si="19"/>
        <v>960</v>
      </c>
      <c r="J177" s="14">
        <f t="shared" si="20"/>
        <v>2460</v>
      </c>
      <c r="K177" s="1" t="s">
        <v>134</v>
      </c>
      <c r="L177" s="14" t="str">
        <f t="shared" si="21"/>
        <v>Rooflight - Spherical Dome -  PVC curb 16/20 EP + Skylux SW PMMA Acrylate Clear  - 800x2300</v>
      </c>
      <c r="M177" s="1" t="s">
        <v>161</v>
      </c>
      <c r="N177" s="10"/>
      <c r="O177" s="1" t="s">
        <v>111</v>
      </c>
      <c r="P177" s="1" t="s">
        <v>136</v>
      </c>
      <c r="Q177" s="6">
        <v>1</v>
      </c>
      <c r="R177">
        <v>4.25</v>
      </c>
      <c r="S177" s="1">
        <v>90</v>
      </c>
      <c r="T177" s="1">
        <v>87</v>
      </c>
      <c r="U177" s="1">
        <v>12</v>
      </c>
      <c r="V177" s="23" t="s">
        <v>79</v>
      </c>
      <c r="Y177" s="92" t="s">
        <v>76</v>
      </c>
      <c r="Z177">
        <v>3.65</v>
      </c>
      <c r="AA177" s="14" t="str">
        <f t="shared" si="17"/>
        <v>Rooflight - Spherical Dome -  PVC curb 16/20 EP + PVC frame + Skylux SW PMMA Acrylate Clear (openable) - 800x2300</v>
      </c>
      <c r="AB177" s="1" t="s">
        <v>166</v>
      </c>
    </row>
    <row r="178" spans="1:28" x14ac:dyDescent="0.25">
      <c r="A178" t="s">
        <v>159</v>
      </c>
      <c r="B178" s="50">
        <v>800</v>
      </c>
      <c r="C178" s="53">
        <v>2500</v>
      </c>
      <c r="D178" s="1">
        <v>348</v>
      </c>
      <c r="E178" s="15">
        <f t="shared" si="18"/>
        <v>800</v>
      </c>
      <c r="F178" s="15">
        <f t="shared" si="18"/>
        <v>2500</v>
      </c>
      <c r="G178" s="6">
        <v>160</v>
      </c>
      <c r="H178" s="19">
        <f t="shared" si="13"/>
        <v>2</v>
      </c>
      <c r="I178" s="14">
        <f t="shared" si="19"/>
        <v>960</v>
      </c>
      <c r="J178" s="14">
        <f t="shared" si="20"/>
        <v>2660</v>
      </c>
      <c r="K178" s="1" t="s">
        <v>134</v>
      </c>
      <c r="L178" s="14" t="str">
        <f t="shared" si="21"/>
        <v>Rooflight - Spherical Dome -  PVC curb 16/20 EP + Skylux SW PMMA Acrylate Clear  - 800x2500</v>
      </c>
      <c r="M178" s="1" t="s">
        <v>161</v>
      </c>
      <c r="N178" s="10"/>
      <c r="O178" s="1" t="s">
        <v>111</v>
      </c>
      <c r="P178" s="1" t="s">
        <v>136</v>
      </c>
      <c r="Q178" s="6">
        <v>1</v>
      </c>
      <c r="R178">
        <v>4.2699999999999996</v>
      </c>
      <c r="S178" s="1">
        <v>90</v>
      </c>
      <c r="T178" s="1">
        <v>87</v>
      </c>
      <c r="U178" s="1">
        <v>12</v>
      </c>
      <c r="V178" s="23" t="s">
        <v>79</v>
      </c>
      <c r="Y178" s="92" t="s">
        <v>76</v>
      </c>
      <c r="Z178">
        <v>3.68</v>
      </c>
      <c r="AA178" s="14" t="str">
        <f t="shared" si="17"/>
        <v>Rooflight - Spherical Dome -  PVC curb 16/20 EP + PVC frame + Skylux SW PMMA Acrylate Clear (openable) - 800x2500</v>
      </c>
      <c r="AB178" s="1" t="s">
        <v>166</v>
      </c>
    </row>
    <row r="179" spans="1:28" s="21" customFormat="1" x14ac:dyDescent="0.25">
      <c r="A179" t="s">
        <v>159</v>
      </c>
      <c r="B179" s="50">
        <v>800</v>
      </c>
      <c r="C179" s="53">
        <v>2800</v>
      </c>
      <c r="D179" s="1">
        <v>348</v>
      </c>
      <c r="E179" s="15">
        <f t="shared" si="18"/>
        <v>800</v>
      </c>
      <c r="F179" s="15">
        <f t="shared" si="18"/>
        <v>2800</v>
      </c>
      <c r="G179" s="6">
        <v>160</v>
      </c>
      <c r="H179" s="19">
        <f t="shared" si="13"/>
        <v>2.2399999999999998</v>
      </c>
      <c r="I179" s="14">
        <f t="shared" si="19"/>
        <v>960</v>
      </c>
      <c r="J179" s="14">
        <f t="shared" si="20"/>
        <v>2960</v>
      </c>
      <c r="K179" s="1" t="s">
        <v>134</v>
      </c>
      <c r="L179" s="14" t="str">
        <f t="shared" si="21"/>
        <v>Rooflight - Spherical Dome -  PVC curb 16/20 EP + Skylux SW PMMA Acrylate Clear  - 800x2800</v>
      </c>
      <c r="M179" s="1" t="s">
        <v>161</v>
      </c>
      <c r="N179" s="6"/>
      <c r="O179" s="1" t="s">
        <v>111</v>
      </c>
      <c r="P179" s="1" t="s">
        <v>136</v>
      </c>
      <c r="Q179" s="6">
        <v>1</v>
      </c>
      <c r="R179">
        <v>4.29</v>
      </c>
      <c r="S179" s="1">
        <v>90</v>
      </c>
      <c r="T179" s="1">
        <v>87</v>
      </c>
      <c r="U179" s="1">
        <v>12</v>
      </c>
      <c r="V179" s="23" t="s">
        <v>79</v>
      </c>
      <c r="W179"/>
      <c r="Y179" s="92" t="s">
        <v>76</v>
      </c>
      <c r="Z179">
        <v>3.71</v>
      </c>
      <c r="AA179" s="14" t="str">
        <f t="shared" si="17"/>
        <v>Rooflight - Spherical Dome -  PVC curb 16/20 EP + PVC frame + Skylux SW PMMA Acrylate Clear (openable) - 800x2800</v>
      </c>
      <c r="AB179" s="1" t="s">
        <v>166</v>
      </c>
    </row>
    <row r="180" spans="1:28" s="21" customFormat="1" x14ac:dyDescent="0.25">
      <c r="A180" t="s">
        <v>159</v>
      </c>
      <c r="B180" s="50">
        <v>900</v>
      </c>
      <c r="C180" s="53">
        <v>1200</v>
      </c>
      <c r="D180" s="1">
        <v>348</v>
      </c>
      <c r="E180" s="15">
        <f t="shared" si="18"/>
        <v>900</v>
      </c>
      <c r="F180" s="15">
        <f t="shared" si="18"/>
        <v>1200</v>
      </c>
      <c r="G180" s="6">
        <v>160</v>
      </c>
      <c r="H180" s="19">
        <f t="shared" si="13"/>
        <v>1.08</v>
      </c>
      <c r="I180" s="14">
        <f t="shared" si="19"/>
        <v>1060</v>
      </c>
      <c r="J180" s="14">
        <f t="shared" si="20"/>
        <v>1360</v>
      </c>
      <c r="K180" s="1" t="s">
        <v>134</v>
      </c>
      <c r="L180" s="14" t="str">
        <f t="shared" si="21"/>
        <v>Rooflight - Spherical Dome -  PVC curb 16/20 EP + Skylux SW PMMA Acrylate Clear  - 900x1200</v>
      </c>
      <c r="M180" s="1" t="s">
        <v>161</v>
      </c>
      <c r="N180" s="6"/>
      <c r="O180" s="1" t="s">
        <v>111</v>
      </c>
      <c r="P180" s="1" t="s">
        <v>136</v>
      </c>
      <c r="Q180" s="6">
        <v>1</v>
      </c>
      <c r="R180">
        <v>4.08</v>
      </c>
      <c r="S180" s="1">
        <v>90</v>
      </c>
      <c r="T180" s="1">
        <v>87</v>
      </c>
      <c r="U180" s="1">
        <v>12</v>
      </c>
      <c r="V180" s="23" t="s">
        <v>79</v>
      </c>
      <c r="W180"/>
      <c r="Y180" s="92" t="s">
        <v>76</v>
      </c>
      <c r="Z180">
        <v>3.46</v>
      </c>
      <c r="AA180" s="14" t="str">
        <f t="shared" si="17"/>
        <v>Rooflight - Spherical Dome -  PVC curb 16/20 EP + PVC frame + Skylux SW PMMA Acrylate Clear (openable) - 900x1200</v>
      </c>
      <c r="AB180" s="1" t="s">
        <v>166</v>
      </c>
    </row>
    <row r="181" spans="1:28" s="21" customFormat="1" x14ac:dyDescent="0.25">
      <c r="A181" t="s">
        <v>159</v>
      </c>
      <c r="B181" s="51">
        <v>900</v>
      </c>
      <c r="C181" s="54">
        <v>1500</v>
      </c>
      <c r="D181" s="1">
        <v>348</v>
      </c>
      <c r="E181" s="15">
        <f t="shared" si="18"/>
        <v>900</v>
      </c>
      <c r="F181" s="15">
        <f t="shared" si="18"/>
        <v>1500</v>
      </c>
      <c r="G181" s="6">
        <v>160</v>
      </c>
      <c r="H181" s="19">
        <f t="shared" si="13"/>
        <v>1.35</v>
      </c>
      <c r="I181" s="14">
        <f t="shared" si="19"/>
        <v>1060</v>
      </c>
      <c r="J181" s="14">
        <f t="shared" si="20"/>
        <v>1660</v>
      </c>
      <c r="K181" s="1" t="s">
        <v>134</v>
      </c>
      <c r="L181" s="14" t="str">
        <f t="shared" si="21"/>
        <v>Rooflight - Spherical Dome -  PVC curb 16/20 EP + Skylux SW PMMA Acrylate Clear  - 900x1500</v>
      </c>
      <c r="M181" s="1" t="s">
        <v>161</v>
      </c>
      <c r="N181" s="6"/>
      <c r="O181" s="1" t="s">
        <v>111</v>
      </c>
      <c r="P181" s="1" t="s">
        <v>136</v>
      </c>
      <c r="Q181" s="6">
        <v>1</v>
      </c>
      <c r="R181">
        <v>4.16</v>
      </c>
      <c r="S181" s="1">
        <v>90</v>
      </c>
      <c r="T181" s="1">
        <v>87</v>
      </c>
      <c r="U181" s="1">
        <v>12</v>
      </c>
      <c r="V181" s="23" t="s">
        <v>79</v>
      </c>
      <c r="W181"/>
      <c r="Y181" s="92" t="s">
        <v>76</v>
      </c>
      <c r="Z181">
        <v>3.55</v>
      </c>
      <c r="AA181" s="14" t="str">
        <f t="shared" si="17"/>
        <v>Rooflight - Spherical Dome -  PVC curb 16/20 EP + PVC frame + Skylux SW PMMA Acrylate Clear (openable) - 900x1500</v>
      </c>
      <c r="AB181" s="1" t="s">
        <v>166</v>
      </c>
    </row>
    <row r="182" spans="1:28" s="21" customFormat="1" x14ac:dyDescent="0.25">
      <c r="A182" t="s">
        <v>159</v>
      </c>
      <c r="B182" s="50">
        <v>900</v>
      </c>
      <c r="C182" s="53">
        <v>1800</v>
      </c>
      <c r="D182" s="1">
        <v>348</v>
      </c>
      <c r="E182" s="15">
        <f t="shared" si="18"/>
        <v>900</v>
      </c>
      <c r="F182" s="15">
        <f t="shared" si="18"/>
        <v>1800</v>
      </c>
      <c r="G182" s="6">
        <v>160</v>
      </c>
      <c r="H182" s="19">
        <f t="shared" si="13"/>
        <v>1.62</v>
      </c>
      <c r="I182" s="14">
        <f t="shared" si="19"/>
        <v>1060</v>
      </c>
      <c r="J182" s="14">
        <f t="shared" si="20"/>
        <v>1960</v>
      </c>
      <c r="K182" s="1" t="s">
        <v>134</v>
      </c>
      <c r="L182" s="14" t="str">
        <f t="shared" si="21"/>
        <v>Rooflight - Spherical Dome -  PVC curb 16/20 EP + Skylux SW PMMA Acrylate Clear  - 900x1800</v>
      </c>
      <c r="M182" s="1" t="s">
        <v>161</v>
      </c>
      <c r="N182" s="6"/>
      <c r="O182" s="1" t="s">
        <v>111</v>
      </c>
      <c r="P182" s="1" t="s">
        <v>136</v>
      </c>
      <c r="Q182" s="6">
        <v>1</v>
      </c>
      <c r="R182">
        <v>4.22</v>
      </c>
      <c r="S182" s="1">
        <v>90</v>
      </c>
      <c r="T182" s="1">
        <v>87</v>
      </c>
      <c r="U182" s="1">
        <v>12</v>
      </c>
      <c r="V182" s="23" t="s">
        <v>79</v>
      </c>
      <c r="W182"/>
      <c r="Y182" s="92" t="s">
        <v>76</v>
      </c>
      <c r="Z182">
        <v>3.62</v>
      </c>
      <c r="AA182" s="14" t="str">
        <f t="shared" si="17"/>
        <v>Rooflight - Spherical Dome -  PVC curb 16/20 EP + PVC frame + Skylux SW PMMA Acrylate Clear (openable) - 900x1800</v>
      </c>
      <c r="AB182" s="1" t="s">
        <v>166</v>
      </c>
    </row>
    <row r="183" spans="1:28" s="21" customFormat="1" x14ac:dyDescent="0.25">
      <c r="A183" t="s">
        <v>159</v>
      </c>
      <c r="B183" s="50">
        <v>900</v>
      </c>
      <c r="C183" s="53">
        <v>2100</v>
      </c>
      <c r="D183" s="1">
        <v>348</v>
      </c>
      <c r="E183" s="15">
        <f t="shared" si="18"/>
        <v>900</v>
      </c>
      <c r="F183" s="15">
        <f t="shared" si="18"/>
        <v>2100</v>
      </c>
      <c r="G183" s="6">
        <v>160</v>
      </c>
      <c r="H183" s="19">
        <f t="shared" si="13"/>
        <v>1.8900000000000001</v>
      </c>
      <c r="I183" s="14">
        <f t="shared" si="19"/>
        <v>1060</v>
      </c>
      <c r="J183" s="14">
        <f t="shared" si="20"/>
        <v>2260</v>
      </c>
      <c r="K183" s="1" t="s">
        <v>134</v>
      </c>
      <c r="L183" s="14" t="str">
        <f t="shared" si="21"/>
        <v>Rooflight - Spherical Dome -  PVC curb 16/20 EP + Skylux SW PMMA Acrylate Clear  - 900x2100</v>
      </c>
      <c r="M183" s="1" t="s">
        <v>161</v>
      </c>
      <c r="N183" s="6"/>
      <c r="O183" s="1" t="s">
        <v>111</v>
      </c>
      <c r="P183" s="1" t="s">
        <v>136</v>
      </c>
      <c r="Q183" s="6">
        <v>1</v>
      </c>
      <c r="R183">
        <v>4.26</v>
      </c>
      <c r="S183" s="1">
        <v>90</v>
      </c>
      <c r="T183" s="1">
        <v>87</v>
      </c>
      <c r="U183" s="1">
        <v>12</v>
      </c>
      <c r="V183" s="23" t="s">
        <v>79</v>
      </c>
      <c r="W183"/>
      <c r="Y183" s="92" t="s">
        <v>76</v>
      </c>
      <c r="Z183">
        <v>3.68</v>
      </c>
      <c r="AA183" s="14" t="str">
        <f t="shared" si="17"/>
        <v>Rooflight - Spherical Dome -  PVC curb 16/20 EP + PVC frame + Skylux SW PMMA Acrylate Clear (openable) - 900x2100</v>
      </c>
      <c r="AB183" s="1" t="s">
        <v>166</v>
      </c>
    </row>
    <row r="184" spans="1:28" s="21" customFormat="1" x14ac:dyDescent="0.25">
      <c r="A184" t="s">
        <v>159</v>
      </c>
      <c r="B184" s="50">
        <v>1000</v>
      </c>
      <c r="C184" s="53">
        <v>1300</v>
      </c>
      <c r="D184" s="1">
        <v>348</v>
      </c>
      <c r="E184" s="15">
        <f t="shared" si="18"/>
        <v>1000</v>
      </c>
      <c r="F184" s="15">
        <f t="shared" si="18"/>
        <v>1300</v>
      </c>
      <c r="G184" s="6">
        <v>160</v>
      </c>
      <c r="H184" s="19">
        <f t="shared" si="13"/>
        <v>1.3</v>
      </c>
      <c r="I184" s="14">
        <f t="shared" si="19"/>
        <v>1160</v>
      </c>
      <c r="J184" s="14">
        <f t="shared" si="20"/>
        <v>1460</v>
      </c>
      <c r="K184" s="1" t="s">
        <v>134</v>
      </c>
      <c r="L184" s="14" t="str">
        <f t="shared" si="21"/>
        <v>Rooflight - Spherical Dome -  PVC curb 16/20 EP + Skylux SW PMMA Acrylate Clear  - 1000x1300</v>
      </c>
      <c r="M184" s="1" t="s">
        <v>161</v>
      </c>
      <c r="N184" s="6"/>
      <c r="O184" s="1" t="s">
        <v>111</v>
      </c>
      <c r="P184" s="1" t="s">
        <v>136</v>
      </c>
      <c r="Q184" s="6">
        <v>1</v>
      </c>
      <c r="R184">
        <v>4.1399999999999997</v>
      </c>
      <c r="S184" s="1">
        <v>90</v>
      </c>
      <c r="T184" s="1">
        <v>87</v>
      </c>
      <c r="U184" s="1">
        <v>12</v>
      </c>
      <c r="V184" s="23" t="s">
        <v>79</v>
      </c>
      <c r="W184"/>
      <c r="Y184" s="92" t="s">
        <v>76</v>
      </c>
      <c r="Z184">
        <v>3.54</v>
      </c>
      <c r="AA184" s="14" t="str">
        <f t="shared" si="17"/>
        <v>Rooflight - Spherical Dome -  PVC curb 16/20 EP + PVC frame + Skylux SW PMMA Acrylate Clear (openable) - 1000x1300</v>
      </c>
      <c r="AB184" s="1" t="s">
        <v>166</v>
      </c>
    </row>
    <row r="185" spans="1:28" s="21" customFormat="1" x14ac:dyDescent="0.25">
      <c r="A185" t="s">
        <v>159</v>
      </c>
      <c r="B185" s="50">
        <v>1000</v>
      </c>
      <c r="C185" s="53">
        <v>1500</v>
      </c>
      <c r="D185" s="1">
        <v>348</v>
      </c>
      <c r="E185" s="15">
        <f t="shared" si="18"/>
        <v>1000</v>
      </c>
      <c r="F185" s="15">
        <f t="shared" si="18"/>
        <v>1500</v>
      </c>
      <c r="G185" s="6">
        <v>160</v>
      </c>
      <c r="H185" s="19">
        <f t="shared" si="13"/>
        <v>1.5</v>
      </c>
      <c r="I185" s="14">
        <f t="shared" si="19"/>
        <v>1160</v>
      </c>
      <c r="J185" s="14">
        <f t="shared" si="20"/>
        <v>1660</v>
      </c>
      <c r="K185" s="1" t="s">
        <v>134</v>
      </c>
      <c r="L185" s="14" t="str">
        <f t="shared" si="21"/>
        <v>Rooflight - Spherical Dome -  PVC curb 16/20 EP + Skylux SW PMMA Acrylate Clear  - 1000x1500</v>
      </c>
      <c r="M185" s="1" t="s">
        <v>161</v>
      </c>
      <c r="N185" s="6"/>
      <c r="O185" s="1" t="s">
        <v>111</v>
      </c>
      <c r="P185" s="1" t="s">
        <v>136</v>
      </c>
      <c r="Q185" s="6">
        <v>1</v>
      </c>
      <c r="R185">
        <v>4.2</v>
      </c>
      <c r="S185" s="1">
        <v>90</v>
      </c>
      <c r="T185" s="1">
        <v>87</v>
      </c>
      <c r="U185" s="1">
        <v>12</v>
      </c>
      <c r="V185" s="23" t="s">
        <v>79</v>
      </c>
      <c r="W185"/>
      <c r="Y185" s="92" t="s">
        <v>76</v>
      </c>
      <c r="Z185">
        <v>3.6</v>
      </c>
      <c r="AA185" s="14" t="str">
        <f t="shared" si="17"/>
        <v>Rooflight - Spherical Dome -  PVC curb 16/20 EP + PVC frame + Skylux SW PMMA Acrylate Clear (openable) - 1000x1500</v>
      </c>
      <c r="AB185" s="1" t="s">
        <v>166</v>
      </c>
    </row>
    <row r="186" spans="1:28" s="21" customFormat="1" x14ac:dyDescent="0.25">
      <c r="A186" t="s">
        <v>159</v>
      </c>
      <c r="B186" s="50">
        <v>1000</v>
      </c>
      <c r="C186" s="53">
        <v>1600</v>
      </c>
      <c r="D186" s="1">
        <v>348</v>
      </c>
      <c r="E186" s="15">
        <f t="shared" si="18"/>
        <v>1000</v>
      </c>
      <c r="F186" s="15">
        <f t="shared" si="18"/>
        <v>1600</v>
      </c>
      <c r="G186" s="6">
        <v>160</v>
      </c>
      <c r="H186" s="19">
        <f t="shared" si="13"/>
        <v>1.6</v>
      </c>
      <c r="I186" s="14">
        <f t="shared" si="19"/>
        <v>1160</v>
      </c>
      <c r="J186" s="14">
        <f t="shared" si="20"/>
        <v>1760</v>
      </c>
      <c r="K186" s="1" t="s">
        <v>134</v>
      </c>
      <c r="L186" s="14" t="str">
        <f t="shared" si="21"/>
        <v>Rooflight - Spherical Dome -  PVC curb 16/20 EP + Skylux SW PMMA Acrylate Clear  - 1000x1600</v>
      </c>
      <c r="M186" s="1" t="s">
        <v>161</v>
      </c>
      <c r="N186" s="6"/>
      <c r="O186" s="1" t="s">
        <v>111</v>
      </c>
      <c r="P186" s="1" t="s">
        <v>136</v>
      </c>
      <c r="Q186" s="6">
        <v>1</v>
      </c>
      <c r="R186">
        <v>4.22</v>
      </c>
      <c r="S186" s="1">
        <v>90</v>
      </c>
      <c r="T186" s="1">
        <v>87</v>
      </c>
      <c r="U186" s="1">
        <v>12</v>
      </c>
      <c r="V186" s="23" t="s">
        <v>79</v>
      </c>
      <c r="W186"/>
      <c r="Y186" s="92" t="s">
        <v>76</v>
      </c>
      <c r="Z186">
        <v>3.63</v>
      </c>
      <c r="AA186" s="14" t="str">
        <f t="shared" si="17"/>
        <v>Rooflight - Spherical Dome -  PVC curb 16/20 EP + PVC frame + Skylux SW PMMA Acrylate Clear (openable) - 1000x1600</v>
      </c>
      <c r="AB186" s="1" t="s">
        <v>166</v>
      </c>
    </row>
    <row r="187" spans="1:28" s="21" customFormat="1" x14ac:dyDescent="0.25">
      <c r="A187" t="s">
        <v>159</v>
      </c>
      <c r="B187" s="51">
        <v>1000</v>
      </c>
      <c r="C187" s="54">
        <v>1900</v>
      </c>
      <c r="D187" s="1">
        <v>348</v>
      </c>
      <c r="E187" s="15">
        <f t="shared" si="18"/>
        <v>1000</v>
      </c>
      <c r="F187" s="15">
        <f t="shared" si="18"/>
        <v>1900</v>
      </c>
      <c r="G187" s="6">
        <v>160</v>
      </c>
      <c r="H187" s="19">
        <f t="shared" si="13"/>
        <v>1.9</v>
      </c>
      <c r="I187" s="14">
        <f t="shared" si="19"/>
        <v>1160</v>
      </c>
      <c r="J187" s="14">
        <f t="shared" si="20"/>
        <v>2060</v>
      </c>
      <c r="K187" s="1" t="s">
        <v>134</v>
      </c>
      <c r="L187" s="14" t="str">
        <f t="shared" si="21"/>
        <v>Rooflight - Spherical Dome -  PVC curb 16/20 EP + Skylux SW PMMA Acrylate Clear  - 1000x1900</v>
      </c>
      <c r="M187" s="1" t="s">
        <v>161</v>
      </c>
      <c r="N187" s="6"/>
      <c r="O187" s="1" t="s">
        <v>111</v>
      </c>
      <c r="P187" s="1" t="s">
        <v>136</v>
      </c>
      <c r="Q187" s="6">
        <v>1</v>
      </c>
      <c r="R187">
        <v>4.2699999999999996</v>
      </c>
      <c r="S187" s="1">
        <v>90</v>
      </c>
      <c r="T187" s="1">
        <v>87</v>
      </c>
      <c r="U187" s="1">
        <v>12</v>
      </c>
      <c r="V187" s="23" t="s">
        <v>79</v>
      </c>
      <c r="W187"/>
      <c r="Y187" s="92" t="s">
        <v>76</v>
      </c>
      <c r="Z187">
        <v>3.69</v>
      </c>
      <c r="AA187" s="14" t="str">
        <f t="shared" si="17"/>
        <v>Rooflight - Spherical Dome -  PVC curb 16/20 EP + PVC frame + Skylux SW PMMA Acrylate Clear (openable) - 1000x1900</v>
      </c>
      <c r="AB187" s="1" t="s">
        <v>166</v>
      </c>
    </row>
    <row r="188" spans="1:28" s="21" customFormat="1" x14ac:dyDescent="0.25">
      <c r="A188" t="s">
        <v>159</v>
      </c>
      <c r="B188" s="50">
        <v>1000</v>
      </c>
      <c r="C188" s="53">
        <v>2000</v>
      </c>
      <c r="D188" s="1">
        <v>348</v>
      </c>
      <c r="E188" s="15">
        <f t="shared" si="18"/>
        <v>1000</v>
      </c>
      <c r="F188" s="15">
        <f t="shared" si="18"/>
        <v>2000</v>
      </c>
      <c r="G188" s="6">
        <v>160</v>
      </c>
      <c r="H188" s="19">
        <f t="shared" si="13"/>
        <v>2</v>
      </c>
      <c r="I188" s="14">
        <f t="shared" si="19"/>
        <v>1160</v>
      </c>
      <c r="J188" s="14">
        <f t="shared" si="20"/>
        <v>2160</v>
      </c>
      <c r="K188" s="1" t="s">
        <v>134</v>
      </c>
      <c r="L188" s="14" t="str">
        <f t="shared" si="21"/>
        <v>Rooflight - Spherical Dome -  PVC curb 16/20 EP + Skylux SW PMMA Acrylate Clear  - 1000x2000</v>
      </c>
      <c r="M188" s="1" t="s">
        <v>161</v>
      </c>
      <c r="N188" s="6"/>
      <c r="O188" s="1" t="s">
        <v>111</v>
      </c>
      <c r="P188" s="1" t="s">
        <v>136</v>
      </c>
      <c r="Q188" s="6">
        <v>1</v>
      </c>
      <c r="R188">
        <v>4.29</v>
      </c>
      <c r="S188" s="1">
        <v>90</v>
      </c>
      <c r="T188" s="1">
        <v>87</v>
      </c>
      <c r="U188" s="1">
        <v>12</v>
      </c>
      <c r="V188" s="23" t="s">
        <v>79</v>
      </c>
      <c r="W188"/>
      <c r="Y188" s="92" t="s">
        <v>76</v>
      </c>
      <c r="Z188">
        <v>3.71</v>
      </c>
      <c r="AA188" s="14" t="str">
        <f t="shared" si="17"/>
        <v>Rooflight - Spherical Dome -  PVC curb 16/20 EP + PVC frame + Skylux SW PMMA Acrylate Clear (openable) - 1000x2000</v>
      </c>
      <c r="AB188" s="1" t="s">
        <v>166</v>
      </c>
    </row>
    <row r="189" spans="1:28" s="21" customFormat="1" x14ac:dyDescent="0.25">
      <c r="A189" t="s">
        <v>159</v>
      </c>
      <c r="B189" s="50">
        <v>1000</v>
      </c>
      <c r="C189" s="53">
        <v>2200</v>
      </c>
      <c r="D189" s="1">
        <v>348</v>
      </c>
      <c r="E189" s="15">
        <f t="shared" si="18"/>
        <v>1000</v>
      </c>
      <c r="F189" s="15">
        <f t="shared" si="18"/>
        <v>2200</v>
      </c>
      <c r="G189" s="6">
        <v>160</v>
      </c>
      <c r="H189" s="19">
        <f t="shared" si="13"/>
        <v>2.2000000000000002</v>
      </c>
      <c r="I189" s="14">
        <f t="shared" si="19"/>
        <v>1160</v>
      </c>
      <c r="J189" s="14">
        <f t="shared" si="20"/>
        <v>2360</v>
      </c>
      <c r="K189" s="1" t="s">
        <v>134</v>
      </c>
      <c r="L189" s="14" t="str">
        <f t="shared" si="21"/>
        <v>Rooflight - Spherical Dome -  PVC curb 16/20 EP + Skylux SW PMMA Acrylate Clear  - 1000x2200</v>
      </c>
      <c r="M189" s="1" t="s">
        <v>161</v>
      </c>
      <c r="N189" s="6"/>
      <c r="O189" s="1" t="s">
        <v>111</v>
      </c>
      <c r="P189" s="1" t="s">
        <v>136</v>
      </c>
      <c r="Q189" s="6">
        <v>1</v>
      </c>
      <c r="R189">
        <v>4.3099999999999996</v>
      </c>
      <c r="S189" s="1">
        <v>90</v>
      </c>
      <c r="T189" s="1">
        <v>87</v>
      </c>
      <c r="U189" s="1">
        <v>12</v>
      </c>
      <c r="V189" s="23" t="s">
        <v>79</v>
      </c>
      <c r="W189"/>
      <c r="Y189" s="92" t="s">
        <v>76</v>
      </c>
      <c r="Z189">
        <v>3.74</v>
      </c>
      <c r="AA189" s="14" t="str">
        <f t="shared" si="17"/>
        <v>Rooflight - Spherical Dome -  PVC curb 16/20 EP + PVC frame + Skylux SW PMMA Acrylate Clear (openable) - 1000x2200</v>
      </c>
      <c r="AB189" s="1" t="s">
        <v>166</v>
      </c>
    </row>
    <row r="190" spans="1:28" s="21" customFormat="1" x14ac:dyDescent="0.25">
      <c r="A190" t="s">
        <v>159</v>
      </c>
      <c r="B190" s="50">
        <v>1000</v>
      </c>
      <c r="C190" s="53">
        <v>2300</v>
      </c>
      <c r="D190" s="1">
        <v>348</v>
      </c>
      <c r="E190" s="15">
        <f t="shared" si="18"/>
        <v>1000</v>
      </c>
      <c r="F190" s="15">
        <f t="shared" si="18"/>
        <v>2300</v>
      </c>
      <c r="G190" s="6">
        <v>160</v>
      </c>
      <c r="H190" s="19">
        <f t="shared" si="13"/>
        <v>2.2999999999999998</v>
      </c>
      <c r="I190" s="14">
        <f t="shared" si="19"/>
        <v>1160</v>
      </c>
      <c r="J190" s="14">
        <f t="shared" si="20"/>
        <v>2460</v>
      </c>
      <c r="K190" s="1" t="s">
        <v>134</v>
      </c>
      <c r="L190" s="14" t="str">
        <f t="shared" si="21"/>
        <v>Rooflight - Spherical Dome -  PVC curb 16/20 EP + Skylux SW PMMA Acrylate Clear  - 1000x2300</v>
      </c>
      <c r="M190" s="1" t="s">
        <v>161</v>
      </c>
      <c r="N190" s="6"/>
      <c r="O190" s="1" t="s">
        <v>111</v>
      </c>
      <c r="P190" s="1" t="s">
        <v>136</v>
      </c>
      <c r="Q190" s="6">
        <v>1</v>
      </c>
      <c r="R190">
        <v>4.33</v>
      </c>
      <c r="S190" s="1">
        <v>90</v>
      </c>
      <c r="T190" s="1">
        <v>87</v>
      </c>
      <c r="U190" s="1">
        <v>12</v>
      </c>
      <c r="V190" s="23" t="s">
        <v>79</v>
      </c>
      <c r="W190"/>
      <c r="Y190" s="92" t="s">
        <v>76</v>
      </c>
      <c r="Z190">
        <v>3.76</v>
      </c>
      <c r="AA190" s="14" t="str">
        <f t="shared" si="17"/>
        <v>Rooflight - Spherical Dome -  PVC curb 16/20 EP + PVC frame + Skylux SW PMMA Acrylate Clear (openable) - 1000x2300</v>
      </c>
      <c r="AB190" s="1" t="s">
        <v>166</v>
      </c>
    </row>
    <row r="191" spans="1:28" s="21" customFormat="1" x14ac:dyDescent="0.25">
      <c r="A191" t="s">
        <v>159</v>
      </c>
      <c r="B191" s="50">
        <v>1000</v>
      </c>
      <c r="C191" s="53">
        <v>2500</v>
      </c>
      <c r="D191" s="1">
        <v>348</v>
      </c>
      <c r="E191" s="15">
        <f t="shared" si="18"/>
        <v>1000</v>
      </c>
      <c r="F191" s="15">
        <f t="shared" si="18"/>
        <v>2500</v>
      </c>
      <c r="G191" s="6">
        <v>160</v>
      </c>
      <c r="H191" s="19">
        <f t="shared" si="13"/>
        <v>2.5</v>
      </c>
      <c r="I191" s="14">
        <f t="shared" si="19"/>
        <v>1160</v>
      </c>
      <c r="J191" s="14">
        <f t="shared" si="20"/>
        <v>2660</v>
      </c>
      <c r="K191" s="1" t="s">
        <v>134</v>
      </c>
      <c r="L191" s="14" t="str">
        <f t="shared" si="21"/>
        <v>Rooflight - Spherical Dome -  PVC curb 16/20 EP + Skylux SW PMMA Acrylate Clear  - 1000x2500</v>
      </c>
      <c r="M191" s="1" t="s">
        <v>161</v>
      </c>
      <c r="N191" s="6"/>
      <c r="O191" s="1" t="s">
        <v>111</v>
      </c>
      <c r="P191" s="1" t="s">
        <v>136</v>
      </c>
      <c r="Q191" s="6">
        <v>1</v>
      </c>
      <c r="R191">
        <v>4.3499999999999996</v>
      </c>
      <c r="S191" s="1">
        <v>90</v>
      </c>
      <c r="T191" s="1">
        <v>87</v>
      </c>
      <c r="U191" s="1">
        <v>12</v>
      </c>
      <c r="V191" s="23" t="s">
        <v>79</v>
      </c>
      <c r="W191"/>
      <c r="Y191" s="92" t="s">
        <v>76</v>
      </c>
      <c r="Z191">
        <v>3.78</v>
      </c>
      <c r="AA191" s="14" t="str">
        <f t="shared" si="17"/>
        <v>Rooflight - Spherical Dome -  PVC curb 16/20 EP + PVC frame + Skylux SW PMMA Acrylate Clear (openable) - 1000x2500</v>
      </c>
      <c r="AB191" s="1" t="s">
        <v>166</v>
      </c>
    </row>
    <row r="192" spans="1:28" s="21" customFormat="1" x14ac:dyDescent="0.25">
      <c r="A192" t="s">
        <v>159</v>
      </c>
      <c r="B192" s="50">
        <v>1000</v>
      </c>
      <c r="C192" s="53">
        <v>2800</v>
      </c>
      <c r="D192" s="1">
        <v>348</v>
      </c>
      <c r="E192" s="15">
        <f t="shared" si="18"/>
        <v>1000</v>
      </c>
      <c r="F192" s="15">
        <f t="shared" si="18"/>
        <v>2800</v>
      </c>
      <c r="G192" s="6">
        <v>160</v>
      </c>
      <c r="H192" s="19">
        <f t="shared" si="13"/>
        <v>2.8</v>
      </c>
      <c r="I192" s="14">
        <f t="shared" si="19"/>
        <v>1160</v>
      </c>
      <c r="J192" s="14">
        <f t="shared" si="20"/>
        <v>2960</v>
      </c>
      <c r="K192" s="1" t="s">
        <v>134</v>
      </c>
      <c r="L192" s="14" t="str">
        <f t="shared" si="21"/>
        <v>Rooflight - Spherical Dome -  PVC curb 16/20 EP + Skylux SW PMMA Acrylate Clear  - 1000x2800</v>
      </c>
      <c r="M192" s="1" t="s">
        <v>161</v>
      </c>
      <c r="N192" s="6"/>
      <c r="O192" s="1" t="s">
        <v>111</v>
      </c>
      <c r="P192" s="1" t="s">
        <v>136</v>
      </c>
      <c r="Q192" s="6">
        <v>1</v>
      </c>
      <c r="R192">
        <v>4.37</v>
      </c>
      <c r="S192" s="1">
        <v>90</v>
      </c>
      <c r="T192" s="1">
        <v>87</v>
      </c>
      <c r="U192" s="1">
        <v>12</v>
      </c>
      <c r="V192" s="23" t="s">
        <v>79</v>
      </c>
      <c r="W192"/>
      <c r="Y192" s="92" t="s">
        <v>76</v>
      </c>
      <c r="Z192">
        <v>3.82</v>
      </c>
      <c r="AA192" s="14" t="str">
        <f t="shared" si="17"/>
        <v>Rooflight - Spherical Dome -  PVC curb 16/20 EP + PVC frame + Skylux SW PMMA Acrylate Clear (openable) - 1000x2800</v>
      </c>
      <c r="AB192" s="1" t="s">
        <v>166</v>
      </c>
    </row>
    <row r="193" spans="1:28" s="21" customFormat="1" x14ac:dyDescent="0.25">
      <c r="A193" t="s">
        <v>159</v>
      </c>
      <c r="B193" s="51">
        <v>1050</v>
      </c>
      <c r="C193" s="54">
        <v>1650</v>
      </c>
      <c r="D193" s="1">
        <v>348</v>
      </c>
      <c r="E193" s="15">
        <f t="shared" si="18"/>
        <v>1050</v>
      </c>
      <c r="F193" s="15">
        <f t="shared" si="18"/>
        <v>1650</v>
      </c>
      <c r="G193" s="6">
        <v>160</v>
      </c>
      <c r="H193" s="19">
        <f t="shared" si="13"/>
        <v>1.7324999999999999</v>
      </c>
      <c r="I193" s="14">
        <f t="shared" si="19"/>
        <v>1210</v>
      </c>
      <c r="J193" s="14">
        <f t="shared" si="20"/>
        <v>1810</v>
      </c>
      <c r="K193" s="1" t="s">
        <v>134</v>
      </c>
      <c r="L193" s="14" t="str">
        <f t="shared" si="21"/>
        <v>Rooflight - Spherical Dome -  PVC curb 16/20 EP + Skylux SW PMMA Acrylate Clear  - 1050x1650</v>
      </c>
      <c r="M193" s="1" t="s">
        <v>161</v>
      </c>
      <c r="N193" s="6"/>
      <c r="O193" s="1" t="s">
        <v>111</v>
      </c>
      <c r="P193" s="1" t="s">
        <v>136</v>
      </c>
      <c r="Q193" s="6">
        <v>1</v>
      </c>
      <c r="R193">
        <v>4.25</v>
      </c>
      <c r="S193" s="1">
        <v>90</v>
      </c>
      <c r="T193" s="1">
        <v>87</v>
      </c>
      <c r="U193" s="1">
        <v>12</v>
      </c>
      <c r="V193" s="23" t="s">
        <v>79</v>
      </c>
      <c r="W193"/>
      <c r="Y193" s="92" t="s">
        <v>76</v>
      </c>
      <c r="Z193">
        <v>3.66</v>
      </c>
      <c r="AA193" s="14" t="str">
        <f t="shared" si="17"/>
        <v>Rooflight - Spherical Dome -  PVC curb 16/20 EP + PVC frame + Skylux SW PMMA Acrylate Clear (openable) - 1050x1650</v>
      </c>
      <c r="AB193" s="1" t="s">
        <v>166</v>
      </c>
    </row>
    <row r="194" spans="1:28" s="21" customFormat="1" x14ac:dyDescent="0.25">
      <c r="A194" t="s">
        <v>159</v>
      </c>
      <c r="B194" s="50">
        <v>1050</v>
      </c>
      <c r="C194" s="53">
        <v>2250</v>
      </c>
      <c r="D194" s="1">
        <v>348</v>
      </c>
      <c r="E194" s="15">
        <f t="shared" si="18"/>
        <v>1050</v>
      </c>
      <c r="F194" s="15">
        <f t="shared" si="18"/>
        <v>2250</v>
      </c>
      <c r="G194" s="6">
        <v>160</v>
      </c>
      <c r="H194" s="19">
        <f t="shared" si="13"/>
        <v>2.3625000000000003</v>
      </c>
      <c r="I194" s="14">
        <f t="shared" si="19"/>
        <v>1210</v>
      </c>
      <c r="J194" s="14">
        <f t="shared" si="20"/>
        <v>2410</v>
      </c>
      <c r="K194" s="1" t="s">
        <v>134</v>
      </c>
      <c r="L194" s="14" t="str">
        <f t="shared" si="21"/>
        <v>Rooflight - Spherical Dome -  PVC curb 16/20 EP + Skylux SW PMMA Acrylate Clear  - 1050x2250</v>
      </c>
      <c r="M194" s="1" t="s">
        <v>161</v>
      </c>
      <c r="N194" s="6"/>
      <c r="O194" s="1" t="s">
        <v>111</v>
      </c>
      <c r="P194" s="1" t="s">
        <v>136</v>
      </c>
      <c r="Q194" s="6">
        <v>1</v>
      </c>
      <c r="R194">
        <v>4.34</v>
      </c>
      <c r="S194" s="1">
        <v>90</v>
      </c>
      <c r="T194" s="1">
        <v>87</v>
      </c>
      <c r="U194" s="1">
        <v>12</v>
      </c>
      <c r="V194" s="23" t="s">
        <v>79</v>
      </c>
      <c r="W194"/>
      <c r="Y194" s="92" t="s">
        <v>76</v>
      </c>
      <c r="Z194">
        <v>3.77</v>
      </c>
      <c r="AA194" s="14" t="str">
        <f t="shared" si="17"/>
        <v>Rooflight - Spherical Dome -  PVC curb 16/20 EP + PVC frame + Skylux SW PMMA Acrylate Clear (openable) - 1050x2250</v>
      </c>
      <c r="AB194" s="1" t="s">
        <v>166</v>
      </c>
    </row>
    <row r="195" spans="1:28" s="21" customFormat="1" x14ac:dyDescent="0.25">
      <c r="A195" t="s">
        <v>159</v>
      </c>
      <c r="B195" s="50">
        <v>1100</v>
      </c>
      <c r="C195" s="53">
        <v>1400</v>
      </c>
      <c r="D195" s="1">
        <v>348</v>
      </c>
      <c r="E195" s="15">
        <f t="shared" si="18"/>
        <v>1100</v>
      </c>
      <c r="F195" s="15">
        <f t="shared" si="18"/>
        <v>1400</v>
      </c>
      <c r="G195" s="6">
        <v>160</v>
      </c>
      <c r="H195" s="19">
        <f t="shared" si="13"/>
        <v>1.54</v>
      </c>
      <c r="I195" s="14">
        <f t="shared" si="19"/>
        <v>1260</v>
      </c>
      <c r="J195" s="14">
        <f t="shared" si="20"/>
        <v>1560</v>
      </c>
      <c r="K195" s="1" t="s">
        <v>134</v>
      </c>
      <c r="L195" s="14" t="str">
        <f t="shared" si="21"/>
        <v>Rooflight - Spherical Dome -  PVC curb 16/20 EP + Skylux SW PMMA Acrylate Clear  - 1100x1400</v>
      </c>
      <c r="M195" s="1" t="s">
        <v>161</v>
      </c>
      <c r="N195" s="6"/>
      <c r="O195" s="1" t="s">
        <v>111</v>
      </c>
      <c r="P195" s="1" t="s">
        <v>136</v>
      </c>
      <c r="Q195" s="6">
        <v>1</v>
      </c>
      <c r="R195">
        <v>4.21</v>
      </c>
      <c r="S195" s="1">
        <v>90</v>
      </c>
      <c r="T195" s="1">
        <v>87</v>
      </c>
      <c r="U195" s="1">
        <v>12</v>
      </c>
      <c r="V195" s="23" t="s">
        <v>79</v>
      </c>
      <c r="W195"/>
      <c r="Y195" s="92" t="s">
        <v>76</v>
      </c>
      <c r="Z195">
        <v>3.61</v>
      </c>
      <c r="AA195" s="14" t="str">
        <f t="shared" si="17"/>
        <v>Rooflight - Spherical Dome -  PVC curb 16/20 EP + PVC frame + Skylux SW PMMA Acrylate Clear (openable) - 1100x1400</v>
      </c>
      <c r="AB195" s="1" t="s">
        <v>166</v>
      </c>
    </row>
    <row r="196" spans="1:28" s="21" customFormat="1" x14ac:dyDescent="0.25">
      <c r="A196" t="s">
        <v>159</v>
      </c>
      <c r="B196" s="50">
        <v>1100</v>
      </c>
      <c r="C196" s="53">
        <v>1700</v>
      </c>
      <c r="D196" s="1">
        <v>348</v>
      </c>
      <c r="E196" s="15">
        <f t="shared" si="18"/>
        <v>1100</v>
      </c>
      <c r="F196" s="15">
        <f t="shared" si="18"/>
        <v>1700</v>
      </c>
      <c r="G196" s="6">
        <v>160</v>
      </c>
      <c r="H196" s="19">
        <f t="shared" si="13"/>
        <v>1.87</v>
      </c>
      <c r="I196" s="14">
        <f t="shared" si="19"/>
        <v>1260</v>
      </c>
      <c r="J196" s="14">
        <f t="shared" si="20"/>
        <v>1860</v>
      </c>
      <c r="K196" s="1" t="s">
        <v>134</v>
      </c>
      <c r="L196" s="14" t="str">
        <f t="shared" si="21"/>
        <v>Rooflight - Spherical Dome -  PVC curb 16/20 EP + Skylux SW PMMA Acrylate Clear  - 1100x1700</v>
      </c>
      <c r="M196" s="1" t="s">
        <v>161</v>
      </c>
      <c r="N196" s="6"/>
      <c r="O196" s="1" t="s">
        <v>111</v>
      </c>
      <c r="P196" s="1" t="s">
        <v>136</v>
      </c>
      <c r="Q196" s="6">
        <v>1</v>
      </c>
      <c r="R196">
        <v>4.2699999999999996</v>
      </c>
      <c r="S196" s="1">
        <v>90</v>
      </c>
      <c r="T196" s="1">
        <v>87</v>
      </c>
      <c r="U196" s="1">
        <v>12</v>
      </c>
      <c r="V196" s="23" t="s">
        <v>79</v>
      </c>
      <c r="W196"/>
      <c r="Y196" s="92" t="s">
        <v>76</v>
      </c>
      <c r="Z196">
        <v>3.69</v>
      </c>
      <c r="AA196" s="14" t="str">
        <f t="shared" si="17"/>
        <v>Rooflight - Spherical Dome -  PVC curb 16/20 EP + PVC frame + Skylux SW PMMA Acrylate Clear (openable) - 1100x1700</v>
      </c>
      <c r="AB196" s="1" t="s">
        <v>166</v>
      </c>
    </row>
    <row r="197" spans="1:28" s="21" customFormat="1" x14ac:dyDescent="0.25">
      <c r="A197" t="s">
        <v>159</v>
      </c>
      <c r="B197" s="50">
        <v>1100</v>
      </c>
      <c r="C197" s="53">
        <v>2300</v>
      </c>
      <c r="D197" s="1">
        <v>348</v>
      </c>
      <c r="E197" s="15">
        <f t="shared" si="18"/>
        <v>1100</v>
      </c>
      <c r="F197" s="15">
        <f t="shared" si="18"/>
        <v>2300</v>
      </c>
      <c r="G197" s="6">
        <v>160</v>
      </c>
      <c r="H197" s="19">
        <f t="shared" si="13"/>
        <v>2.5299999999999998</v>
      </c>
      <c r="I197" s="14">
        <f t="shared" si="19"/>
        <v>1260</v>
      </c>
      <c r="J197" s="14">
        <f t="shared" si="20"/>
        <v>2460</v>
      </c>
      <c r="K197" s="1" t="s">
        <v>134</v>
      </c>
      <c r="L197" s="14" t="str">
        <f t="shared" si="21"/>
        <v>Rooflight - Spherical Dome -  PVC curb 16/20 EP + Skylux SW PMMA Acrylate Clear  - 1100x2300</v>
      </c>
      <c r="M197" s="1" t="s">
        <v>161</v>
      </c>
      <c r="N197" s="6"/>
      <c r="O197" s="1" t="s">
        <v>111</v>
      </c>
      <c r="P197" s="1" t="s">
        <v>136</v>
      </c>
      <c r="Q197" s="6">
        <v>1</v>
      </c>
      <c r="R197">
        <v>4.3600000000000003</v>
      </c>
      <c r="S197" s="1">
        <v>90</v>
      </c>
      <c r="T197" s="1">
        <v>87</v>
      </c>
      <c r="U197" s="1">
        <v>12</v>
      </c>
      <c r="V197" s="23" t="s">
        <v>79</v>
      </c>
      <c r="W197"/>
      <c r="Y197" s="92" t="s">
        <v>76</v>
      </c>
      <c r="Z197">
        <v>3.8</v>
      </c>
      <c r="AA197" s="14" t="str">
        <f t="shared" si="17"/>
        <v>Rooflight - Spherical Dome -  PVC curb 16/20 EP + PVC frame + Skylux SW PMMA Acrylate Clear (openable) - 1100x2300</v>
      </c>
      <c r="AB197" s="1" t="s">
        <v>166</v>
      </c>
    </row>
    <row r="198" spans="1:28" s="21" customFormat="1" x14ac:dyDescent="0.25">
      <c r="A198" t="s">
        <v>159</v>
      </c>
      <c r="B198" s="50">
        <v>1200</v>
      </c>
      <c r="C198" s="53">
        <v>1400</v>
      </c>
      <c r="D198" s="1">
        <v>348</v>
      </c>
      <c r="E198" s="15">
        <f t="shared" si="18"/>
        <v>1200</v>
      </c>
      <c r="F198" s="15">
        <f t="shared" si="18"/>
        <v>1400</v>
      </c>
      <c r="G198" s="6">
        <v>160</v>
      </c>
      <c r="H198" s="19">
        <f t="shared" si="13"/>
        <v>1.68</v>
      </c>
      <c r="I198" s="14">
        <f t="shared" si="19"/>
        <v>1360</v>
      </c>
      <c r="J198" s="14">
        <f t="shared" si="20"/>
        <v>1560</v>
      </c>
      <c r="K198" s="1" t="s">
        <v>134</v>
      </c>
      <c r="L198" s="14" t="str">
        <f t="shared" si="21"/>
        <v>Rooflight - Spherical Dome -  PVC curb 16/20 EP + Skylux SW PMMA Acrylate Clear  - 1200x1400</v>
      </c>
      <c r="M198" s="1" t="s">
        <v>161</v>
      </c>
      <c r="N198" s="6"/>
      <c r="O198" s="1" t="s">
        <v>111</v>
      </c>
      <c r="P198" s="1" t="s">
        <v>136</v>
      </c>
      <c r="Q198" s="6">
        <v>1</v>
      </c>
      <c r="R198">
        <v>4.24</v>
      </c>
      <c r="S198" s="1">
        <v>90</v>
      </c>
      <c r="T198" s="1">
        <v>87</v>
      </c>
      <c r="U198" s="1">
        <v>12</v>
      </c>
      <c r="V198" s="23" t="s">
        <v>79</v>
      </c>
      <c r="W198"/>
      <c r="Y198" s="92" t="s">
        <v>76</v>
      </c>
      <c r="Z198">
        <v>3.66</v>
      </c>
      <c r="AA198" s="14" t="str">
        <f t="shared" si="17"/>
        <v>Rooflight - Spherical Dome -  PVC curb 16/20 EP + PVC frame + Skylux SW PMMA Acrylate Clear (openable) - 1200x1400</v>
      </c>
      <c r="AB198" s="1" t="s">
        <v>166</v>
      </c>
    </row>
    <row r="199" spans="1:28" s="21" customFormat="1" x14ac:dyDescent="0.25">
      <c r="A199" t="s">
        <v>159</v>
      </c>
      <c r="B199" s="51">
        <v>1200</v>
      </c>
      <c r="C199" s="54">
        <v>1500</v>
      </c>
      <c r="D199" s="1">
        <v>348</v>
      </c>
      <c r="E199" s="15">
        <f t="shared" si="18"/>
        <v>1200</v>
      </c>
      <c r="F199" s="15">
        <f t="shared" si="18"/>
        <v>1500</v>
      </c>
      <c r="G199" s="6">
        <v>160</v>
      </c>
      <c r="H199" s="19">
        <f t="shared" si="13"/>
        <v>1.7999999999999998</v>
      </c>
      <c r="I199" s="14">
        <f t="shared" si="19"/>
        <v>1360</v>
      </c>
      <c r="J199" s="14">
        <f t="shared" si="20"/>
        <v>1660</v>
      </c>
      <c r="K199" s="1" t="s">
        <v>134</v>
      </c>
      <c r="L199" s="14" t="str">
        <f t="shared" si="21"/>
        <v>Rooflight - Spherical Dome -  PVC curb 16/20 EP + Skylux SW PMMA Acrylate Clear  - 1200x1500</v>
      </c>
      <c r="M199" s="1" t="s">
        <v>161</v>
      </c>
      <c r="N199" s="6"/>
      <c r="O199" s="1" t="s">
        <v>111</v>
      </c>
      <c r="P199" s="1" t="s">
        <v>136</v>
      </c>
      <c r="Q199" s="6">
        <v>1</v>
      </c>
      <c r="R199">
        <v>4.2699999999999996</v>
      </c>
      <c r="S199" s="1">
        <v>90</v>
      </c>
      <c r="T199" s="1">
        <v>87</v>
      </c>
      <c r="U199" s="1">
        <v>12</v>
      </c>
      <c r="V199" s="23" t="s">
        <v>79</v>
      </c>
      <c r="W199"/>
      <c r="Y199" s="92" t="s">
        <v>76</v>
      </c>
      <c r="Z199">
        <v>3.69</v>
      </c>
      <c r="AA199" s="14" t="str">
        <f t="shared" si="17"/>
        <v>Rooflight - Spherical Dome -  PVC curb 16/20 EP + PVC frame + Skylux SW PMMA Acrylate Clear (openable) - 1200x1500</v>
      </c>
      <c r="AB199" s="1" t="s">
        <v>166</v>
      </c>
    </row>
    <row r="200" spans="1:28" s="21" customFormat="1" x14ac:dyDescent="0.25">
      <c r="A200" t="s">
        <v>159</v>
      </c>
      <c r="B200" s="50">
        <v>1200</v>
      </c>
      <c r="C200" s="53">
        <v>1800</v>
      </c>
      <c r="D200" s="1">
        <v>348</v>
      </c>
      <c r="E200" s="15">
        <f t="shared" si="18"/>
        <v>1200</v>
      </c>
      <c r="F200" s="15">
        <f t="shared" si="18"/>
        <v>1800</v>
      </c>
      <c r="G200" s="6">
        <v>160</v>
      </c>
      <c r="H200" s="19">
        <f t="shared" si="13"/>
        <v>2.16</v>
      </c>
      <c r="I200" s="14">
        <f t="shared" si="19"/>
        <v>1360</v>
      </c>
      <c r="J200" s="14">
        <f t="shared" si="20"/>
        <v>1960</v>
      </c>
      <c r="K200" s="1" t="s">
        <v>134</v>
      </c>
      <c r="L200" s="14" t="str">
        <f t="shared" si="21"/>
        <v>Rooflight - Spherical Dome -  PVC curb 16/20 EP + Skylux SW PMMA Acrylate Clear  - 1200x1800</v>
      </c>
      <c r="M200" s="1" t="s">
        <v>161</v>
      </c>
      <c r="N200" s="6"/>
      <c r="O200" s="1" t="s">
        <v>111</v>
      </c>
      <c r="P200" s="1" t="s">
        <v>136</v>
      </c>
      <c r="Q200" s="6">
        <v>1</v>
      </c>
      <c r="R200">
        <v>4.33</v>
      </c>
      <c r="S200" s="1">
        <v>90</v>
      </c>
      <c r="T200" s="1">
        <v>87</v>
      </c>
      <c r="U200" s="1">
        <v>12</v>
      </c>
      <c r="V200" s="23" t="s">
        <v>79</v>
      </c>
      <c r="W200"/>
      <c r="Y200" s="92" t="s">
        <v>76</v>
      </c>
      <c r="Z200">
        <v>3.77</v>
      </c>
      <c r="AA200" s="14" t="str">
        <f t="shared" si="17"/>
        <v>Rooflight - Spherical Dome -  PVC curb 16/20 EP + PVC frame + Skylux SW PMMA Acrylate Clear (openable) - 1200x1800</v>
      </c>
      <c r="AB200" s="1" t="s">
        <v>166</v>
      </c>
    </row>
    <row r="201" spans="1:28" s="21" customFormat="1" x14ac:dyDescent="0.25">
      <c r="A201" t="s">
        <v>159</v>
      </c>
      <c r="B201" s="50">
        <v>1200</v>
      </c>
      <c r="C201" s="53">
        <v>2100</v>
      </c>
      <c r="D201" s="1">
        <v>348</v>
      </c>
      <c r="E201" s="15">
        <f t="shared" si="18"/>
        <v>1200</v>
      </c>
      <c r="F201" s="15">
        <f t="shared" si="18"/>
        <v>2100</v>
      </c>
      <c r="G201" s="6">
        <v>160</v>
      </c>
      <c r="H201" s="19">
        <f t="shared" si="13"/>
        <v>2.52</v>
      </c>
      <c r="I201" s="14">
        <f t="shared" si="19"/>
        <v>1360</v>
      </c>
      <c r="J201" s="14">
        <f t="shared" si="20"/>
        <v>2260</v>
      </c>
      <c r="K201" s="1" t="s">
        <v>134</v>
      </c>
      <c r="L201" s="14" t="str">
        <f t="shared" si="21"/>
        <v>Rooflight - Spherical Dome -  PVC curb 16/20 EP + Skylux SW PMMA Acrylate Clear  - 1200x2100</v>
      </c>
      <c r="M201" s="1" t="s">
        <v>161</v>
      </c>
      <c r="N201" s="6"/>
      <c r="O201" s="1" t="s">
        <v>111</v>
      </c>
      <c r="P201" s="1" t="s">
        <v>136</v>
      </c>
      <c r="Q201" s="6">
        <v>1</v>
      </c>
      <c r="R201">
        <v>4.37</v>
      </c>
      <c r="S201" s="1">
        <v>90</v>
      </c>
      <c r="T201" s="1">
        <v>87</v>
      </c>
      <c r="U201" s="1">
        <v>12</v>
      </c>
      <c r="V201" s="23" t="s">
        <v>79</v>
      </c>
      <c r="W201"/>
      <c r="Y201" s="92" t="s">
        <v>76</v>
      </c>
      <c r="Z201">
        <v>3.82</v>
      </c>
      <c r="AA201" s="14" t="str">
        <f t="shared" si="17"/>
        <v>Rooflight - Spherical Dome -  PVC curb 16/20 EP + PVC frame + Skylux SW PMMA Acrylate Clear (openable) - 1200x2100</v>
      </c>
      <c r="AB201" s="1" t="s">
        <v>166</v>
      </c>
    </row>
    <row r="202" spans="1:28" s="21" customFormat="1" x14ac:dyDescent="0.25">
      <c r="A202" t="s">
        <v>159</v>
      </c>
      <c r="B202" s="50">
        <v>1200</v>
      </c>
      <c r="C202" s="53">
        <v>2400</v>
      </c>
      <c r="D202" s="1">
        <v>348</v>
      </c>
      <c r="E202" s="15">
        <f t="shared" si="18"/>
        <v>1200</v>
      </c>
      <c r="F202" s="15">
        <f t="shared" si="18"/>
        <v>2400</v>
      </c>
      <c r="G202" s="6">
        <v>160</v>
      </c>
      <c r="H202" s="19">
        <f t="shared" si="13"/>
        <v>2.88</v>
      </c>
      <c r="I202" s="14">
        <f t="shared" si="19"/>
        <v>1360</v>
      </c>
      <c r="J202" s="14">
        <f t="shared" si="20"/>
        <v>2560</v>
      </c>
      <c r="K202" s="1" t="s">
        <v>134</v>
      </c>
      <c r="L202" s="14" t="str">
        <f t="shared" si="21"/>
        <v>Rooflight - Spherical Dome -  PVC curb 16/20 EP + Skylux SW PMMA Acrylate Clear  - 1200x2400</v>
      </c>
      <c r="M202" s="1" t="s">
        <v>161</v>
      </c>
      <c r="N202" s="6"/>
      <c r="O202" s="1" t="s">
        <v>111</v>
      </c>
      <c r="P202" s="1" t="s">
        <v>136</v>
      </c>
      <c r="Q202" s="6">
        <v>1</v>
      </c>
      <c r="R202">
        <v>4.41</v>
      </c>
      <c r="S202" s="1">
        <v>90</v>
      </c>
      <c r="T202" s="1">
        <v>87</v>
      </c>
      <c r="U202" s="1">
        <v>12</v>
      </c>
      <c r="V202" s="23" t="s">
        <v>79</v>
      </c>
      <c r="W202"/>
      <c r="Y202" s="92" t="s">
        <v>76</v>
      </c>
      <c r="Z202">
        <v>3.87</v>
      </c>
      <c r="AA202" s="14" t="str">
        <f t="shared" ref="AA202:AA215" si="22">$K202&amp;" - "&amp;$AB202&amp;" - "&amp;$E202&amp;"x"&amp;$C202</f>
        <v>Rooflight - Spherical Dome -  PVC curb 16/20 EP + PVC frame + Skylux SW PMMA Acrylate Clear (openable) - 1200x2400</v>
      </c>
      <c r="AB202" s="1" t="s">
        <v>166</v>
      </c>
    </row>
    <row r="203" spans="1:28" s="21" customFormat="1" x14ac:dyDescent="0.25">
      <c r="A203" t="s">
        <v>159</v>
      </c>
      <c r="B203" s="50">
        <v>1300</v>
      </c>
      <c r="C203" s="53">
        <v>1600</v>
      </c>
      <c r="D203" s="1">
        <v>348</v>
      </c>
      <c r="E203" s="15">
        <f t="shared" si="18"/>
        <v>1300</v>
      </c>
      <c r="F203" s="15">
        <f t="shared" si="18"/>
        <v>1600</v>
      </c>
      <c r="G203" s="6">
        <v>160</v>
      </c>
      <c r="H203" s="19">
        <f t="shared" si="13"/>
        <v>2.08</v>
      </c>
      <c r="I203" s="14">
        <f t="shared" si="19"/>
        <v>1460</v>
      </c>
      <c r="J203" s="14">
        <f t="shared" si="20"/>
        <v>1760</v>
      </c>
      <c r="K203" s="1" t="s">
        <v>134</v>
      </c>
      <c r="L203" s="14" t="str">
        <f t="shared" si="21"/>
        <v>Rooflight - Spherical Dome -  PVC curb 16/20 EP + Skylux SW PMMA Acrylate Clear  - 1300x1600</v>
      </c>
      <c r="M203" s="1" t="s">
        <v>161</v>
      </c>
      <c r="N203" s="6"/>
      <c r="O203" s="1" t="s">
        <v>111</v>
      </c>
      <c r="P203" s="1" t="s">
        <v>136</v>
      </c>
      <c r="Q203" s="6">
        <v>1</v>
      </c>
      <c r="R203">
        <v>4.32</v>
      </c>
      <c r="S203" s="1">
        <v>90</v>
      </c>
      <c r="T203" s="1">
        <v>87</v>
      </c>
      <c r="U203" s="1">
        <v>12</v>
      </c>
      <c r="V203" s="23" t="s">
        <v>79</v>
      </c>
      <c r="W203"/>
      <c r="Y203" s="92" t="s">
        <v>76</v>
      </c>
      <c r="Z203">
        <v>3.75</v>
      </c>
      <c r="AA203" s="14" t="str">
        <f t="shared" si="22"/>
        <v>Rooflight - Spherical Dome -  PVC curb 16/20 EP + PVC frame + Skylux SW PMMA Acrylate Clear (openable) - 1300x1600</v>
      </c>
      <c r="AB203" s="1" t="s">
        <v>166</v>
      </c>
    </row>
    <row r="204" spans="1:28" s="21" customFormat="1" x14ac:dyDescent="0.25">
      <c r="A204" t="s">
        <v>159</v>
      </c>
      <c r="B204" s="50">
        <v>1300</v>
      </c>
      <c r="C204" s="53">
        <v>1900</v>
      </c>
      <c r="D204" s="1">
        <v>348</v>
      </c>
      <c r="E204" s="15">
        <f t="shared" si="18"/>
        <v>1300</v>
      </c>
      <c r="F204" s="15">
        <f t="shared" si="18"/>
        <v>1900</v>
      </c>
      <c r="G204" s="6">
        <v>160</v>
      </c>
      <c r="H204" s="19">
        <f t="shared" si="13"/>
        <v>2.4699999999999998</v>
      </c>
      <c r="I204" s="14">
        <f t="shared" si="19"/>
        <v>1460</v>
      </c>
      <c r="J204" s="14">
        <f t="shared" si="20"/>
        <v>2060</v>
      </c>
      <c r="K204" s="1" t="s">
        <v>134</v>
      </c>
      <c r="L204" s="14" t="str">
        <f t="shared" si="21"/>
        <v>Rooflight - Spherical Dome -  PVC curb 16/20 EP + Skylux SW PMMA Acrylate Clear  - 1300x1900</v>
      </c>
      <c r="M204" s="1" t="s">
        <v>161</v>
      </c>
      <c r="N204" s="6"/>
      <c r="O204" s="1" t="s">
        <v>111</v>
      </c>
      <c r="P204" s="1" t="s">
        <v>136</v>
      </c>
      <c r="Q204" s="6">
        <v>1</v>
      </c>
      <c r="R204">
        <v>4.37</v>
      </c>
      <c r="S204" s="1">
        <v>90</v>
      </c>
      <c r="T204" s="1">
        <v>87</v>
      </c>
      <c r="U204" s="1">
        <v>12</v>
      </c>
      <c r="V204" s="23" t="s">
        <v>79</v>
      </c>
      <c r="W204"/>
      <c r="Y204" s="92" t="s">
        <v>76</v>
      </c>
      <c r="Z204">
        <v>3.82</v>
      </c>
      <c r="AA204" s="14" t="str">
        <f t="shared" si="22"/>
        <v>Rooflight - Spherical Dome -  PVC curb 16/20 EP + PVC frame + Skylux SW PMMA Acrylate Clear (openable) - 1300x1900</v>
      </c>
      <c r="AB204" s="1" t="s">
        <v>166</v>
      </c>
    </row>
    <row r="205" spans="1:28" s="21" customFormat="1" x14ac:dyDescent="0.25">
      <c r="A205" t="s">
        <v>159</v>
      </c>
      <c r="B205" s="51">
        <v>1300</v>
      </c>
      <c r="C205" s="54">
        <v>2000</v>
      </c>
      <c r="D205" s="1">
        <v>348</v>
      </c>
      <c r="E205" s="15">
        <f t="shared" si="18"/>
        <v>1300</v>
      </c>
      <c r="F205" s="15">
        <f t="shared" si="18"/>
        <v>2000</v>
      </c>
      <c r="G205" s="6">
        <v>160</v>
      </c>
      <c r="H205" s="19">
        <f t="shared" si="13"/>
        <v>2.6</v>
      </c>
      <c r="I205" s="14">
        <f t="shared" si="19"/>
        <v>1460</v>
      </c>
      <c r="J205" s="14">
        <f t="shared" si="20"/>
        <v>2160</v>
      </c>
      <c r="K205" s="1" t="s">
        <v>134</v>
      </c>
      <c r="L205" s="14" t="str">
        <f t="shared" si="21"/>
        <v>Rooflight - Spherical Dome -  PVC curb 16/20 EP + Skylux SW PMMA Acrylate Clear  - 1300x2000</v>
      </c>
      <c r="M205" s="1" t="s">
        <v>161</v>
      </c>
      <c r="N205" s="6"/>
      <c r="O205" s="1" t="s">
        <v>111</v>
      </c>
      <c r="P205" s="1" t="s">
        <v>136</v>
      </c>
      <c r="Q205" s="6">
        <v>1</v>
      </c>
      <c r="R205">
        <v>4.38</v>
      </c>
      <c r="S205" s="1">
        <v>90</v>
      </c>
      <c r="T205" s="1">
        <v>87</v>
      </c>
      <c r="U205" s="1">
        <v>12</v>
      </c>
      <c r="V205" s="23" t="s">
        <v>79</v>
      </c>
      <c r="W205"/>
      <c r="Y205" s="92" t="s">
        <v>76</v>
      </c>
      <c r="Z205">
        <v>3.84</v>
      </c>
      <c r="AA205" s="14" t="str">
        <f t="shared" si="22"/>
        <v>Rooflight - Spherical Dome -  PVC curb 16/20 EP + PVC frame + Skylux SW PMMA Acrylate Clear (openable) - 1300x2000</v>
      </c>
      <c r="AB205" s="1" t="s">
        <v>166</v>
      </c>
    </row>
    <row r="206" spans="1:28" s="21" customFormat="1" x14ac:dyDescent="0.25">
      <c r="A206" t="s">
        <v>159</v>
      </c>
      <c r="B206" s="50">
        <v>1300</v>
      </c>
      <c r="C206" s="53">
        <v>2200</v>
      </c>
      <c r="D206" s="1">
        <v>348</v>
      </c>
      <c r="E206" s="15">
        <f t="shared" si="18"/>
        <v>1300</v>
      </c>
      <c r="F206" s="15">
        <f t="shared" si="18"/>
        <v>2200</v>
      </c>
      <c r="G206" s="6">
        <v>160</v>
      </c>
      <c r="H206" s="19">
        <f t="shared" si="13"/>
        <v>2.8600000000000003</v>
      </c>
      <c r="I206" s="14">
        <f t="shared" si="19"/>
        <v>1460</v>
      </c>
      <c r="J206" s="14">
        <f t="shared" si="20"/>
        <v>2360</v>
      </c>
      <c r="K206" s="1" t="s">
        <v>134</v>
      </c>
      <c r="L206" s="14" t="str">
        <f t="shared" si="21"/>
        <v>Rooflight - Spherical Dome -  PVC curb 16/20 EP + Skylux SW PMMA Acrylate Clear  - 1300x2200</v>
      </c>
      <c r="M206" s="1" t="s">
        <v>161</v>
      </c>
      <c r="N206" s="6"/>
      <c r="O206" s="1" t="s">
        <v>111</v>
      </c>
      <c r="P206" s="1" t="s">
        <v>136</v>
      </c>
      <c r="Q206" s="6">
        <v>1</v>
      </c>
      <c r="R206">
        <v>4.41</v>
      </c>
      <c r="S206" s="1">
        <v>90</v>
      </c>
      <c r="T206" s="1">
        <v>87</v>
      </c>
      <c r="U206" s="1">
        <v>12</v>
      </c>
      <c r="V206" s="23" t="s">
        <v>79</v>
      </c>
      <c r="W206"/>
      <c r="Y206" s="92" t="s">
        <v>76</v>
      </c>
      <c r="Z206">
        <v>3.88</v>
      </c>
      <c r="AA206" s="14" t="str">
        <f t="shared" si="22"/>
        <v>Rooflight - Spherical Dome -  PVC curb 16/20 EP + PVC frame + Skylux SW PMMA Acrylate Clear (openable) - 1300x2200</v>
      </c>
      <c r="AB206" s="1" t="s">
        <v>166</v>
      </c>
    </row>
    <row r="207" spans="1:28" s="21" customFormat="1" x14ac:dyDescent="0.25">
      <c r="A207" t="s">
        <v>159</v>
      </c>
      <c r="B207" s="50">
        <v>1300</v>
      </c>
      <c r="C207" s="53">
        <v>2300</v>
      </c>
      <c r="D207" s="1">
        <v>348</v>
      </c>
      <c r="E207" s="15">
        <f t="shared" si="18"/>
        <v>1300</v>
      </c>
      <c r="F207" s="15">
        <f t="shared" si="18"/>
        <v>2300</v>
      </c>
      <c r="G207" s="6">
        <v>160</v>
      </c>
      <c r="H207" s="19">
        <f t="shared" si="13"/>
        <v>2.9899999999999998</v>
      </c>
      <c r="I207" s="14">
        <f t="shared" si="19"/>
        <v>1460</v>
      </c>
      <c r="J207" s="14">
        <f t="shared" si="20"/>
        <v>2460</v>
      </c>
      <c r="K207" s="1" t="s">
        <v>134</v>
      </c>
      <c r="L207" s="14" t="str">
        <f t="shared" si="21"/>
        <v>Rooflight - Spherical Dome -  PVC curb 16/20 EP + Skylux SW PMMA Acrylate Clear  - 1300x2300</v>
      </c>
      <c r="M207" s="1" t="s">
        <v>161</v>
      </c>
      <c r="N207" s="6"/>
      <c r="O207" s="1" t="s">
        <v>111</v>
      </c>
      <c r="P207" s="1" t="s">
        <v>136</v>
      </c>
      <c r="Q207" s="6">
        <v>1</v>
      </c>
      <c r="R207">
        <v>4.41</v>
      </c>
      <c r="S207" s="1">
        <v>90</v>
      </c>
      <c r="T207" s="1">
        <v>87</v>
      </c>
      <c r="U207" s="1">
        <v>12</v>
      </c>
      <c r="V207" s="23" t="s">
        <v>79</v>
      </c>
      <c r="W207"/>
      <c r="Y207" s="92" t="s">
        <v>76</v>
      </c>
      <c r="Z207">
        <v>3.89</v>
      </c>
      <c r="AA207" s="14" t="str">
        <f t="shared" si="22"/>
        <v>Rooflight - Spherical Dome -  PVC curb 16/20 EP + PVC frame + Skylux SW PMMA Acrylate Clear (openable) - 1300x2300</v>
      </c>
      <c r="AB207" s="1" t="s">
        <v>166</v>
      </c>
    </row>
    <row r="208" spans="1:28" s="21" customFormat="1" x14ac:dyDescent="0.25">
      <c r="A208" t="s">
        <v>159</v>
      </c>
      <c r="B208" s="50">
        <v>1300</v>
      </c>
      <c r="C208" s="53">
        <v>2500</v>
      </c>
      <c r="D208" s="1">
        <v>348</v>
      </c>
      <c r="E208" s="15">
        <f t="shared" si="18"/>
        <v>1300</v>
      </c>
      <c r="F208" s="15">
        <f t="shared" si="18"/>
        <v>2500</v>
      </c>
      <c r="G208" s="6">
        <v>160</v>
      </c>
      <c r="H208" s="19">
        <f t="shared" si="13"/>
        <v>3.25</v>
      </c>
      <c r="I208" s="14">
        <f t="shared" si="19"/>
        <v>1460</v>
      </c>
      <c r="J208" s="14">
        <f t="shared" si="20"/>
        <v>2660</v>
      </c>
      <c r="K208" s="1" t="s">
        <v>134</v>
      </c>
      <c r="L208" s="14" t="str">
        <f t="shared" si="21"/>
        <v>Rooflight - Spherical Dome -  PVC curb 16/20 EP + Skylux SW PMMA Acrylate Clear  - 1300x2500</v>
      </c>
      <c r="M208" s="1" t="s">
        <v>161</v>
      </c>
      <c r="N208" s="6"/>
      <c r="O208" s="1" t="s">
        <v>111</v>
      </c>
      <c r="P208" s="1" t="s">
        <v>136</v>
      </c>
      <c r="Q208" s="6">
        <v>1</v>
      </c>
      <c r="R208">
        <v>4.4400000000000004</v>
      </c>
      <c r="S208" s="1">
        <v>90</v>
      </c>
      <c r="T208" s="1">
        <v>87</v>
      </c>
      <c r="U208" s="1">
        <v>12</v>
      </c>
      <c r="V208" s="23" t="s">
        <v>79</v>
      </c>
      <c r="W208"/>
      <c r="Y208" s="92" t="s">
        <v>76</v>
      </c>
      <c r="Z208">
        <v>3.92</v>
      </c>
      <c r="AA208" s="14" t="str">
        <f t="shared" si="22"/>
        <v>Rooflight - Spherical Dome -  PVC curb 16/20 EP + PVC frame + Skylux SW PMMA Acrylate Clear (openable) - 1300x2500</v>
      </c>
      <c r="AB208" s="1" t="s">
        <v>166</v>
      </c>
    </row>
    <row r="209" spans="1:28" s="21" customFormat="1" x14ac:dyDescent="0.25">
      <c r="A209" t="s">
        <v>159</v>
      </c>
      <c r="B209" s="50">
        <v>1300</v>
      </c>
      <c r="C209" s="53">
        <v>2800</v>
      </c>
      <c r="D209" s="1">
        <v>348</v>
      </c>
      <c r="E209" s="15">
        <f t="shared" si="18"/>
        <v>1300</v>
      </c>
      <c r="F209" s="15">
        <f t="shared" si="18"/>
        <v>2800</v>
      </c>
      <c r="G209" s="6">
        <v>160</v>
      </c>
      <c r="H209" s="19">
        <f t="shared" si="13"/>
        <v>3.6399999999999997</v>
      </c>
      <c r="I209" s="14">
        <f t="shared" si="19"/>
        <v>1460</v>
      </c>
      <c r="J209" s="14">
        <f t="shared" si="20"/>
        <v>2960</v>
      </c>
      <c r="K209" s="1" t="s">
        <v>134</v>
      </c>
      <c r="L209" s="14" t="str">
        <f t="shared" si="21"/>
        <v>Rooflight - Spherical Dome -  PVC curb 16/20 EP + Skylux SW PMMA Acrylate Clear  - 1300x2800</v>
      </c>
      <c r="M209" s="1" t="s">
        <v>161</v>
      </c>
      <c r="N209" s="6"/>
      <c r="O209" s="1" t="s">
        <v>111</v>
      </c>
      <c r="P209" s="1" t="s">
        <v>136</v>
      </c>
      <c r="Q209" s="6">
        <v>1</v>
      </c>
      <c r="R209">
        <v>4.47</v>
      </c>
      <c r="S209" s="1">
        <v>90</v>
      </c>
      <c r="T209" s="1">
        <v>87</v>
      </c>
      <c r="U209" s="1">
        <v>12</v>
      </c>
      <c r="V209" s="23" t="s">
        <v>79</v>
      </c>
      <c r="W209"/>
      <c r="Y209" s="92" t="s">
        <v>76</v>
      </c>
      <c r="Z209">
        <v>3.96</v>
      </c>
      <c r="AA209" s="14" t="str">
        <f t="shared" si="22"/>
        <v>Rooflight - Spherical Dome -  PVC curb 16/20 EP + PVC frame + Skylux SW PMMA Acrylate Clear (openable) - 1300x2800</v>
      </c>
      <c r="AB209" s="1" t="s">
        <v>166</v>
      </c>
    </row>
    <row r="210" spans="1:28" s="21" customFormat="1" x14ac:dyDescent="0.25">
      <c r="A210" t="s">
        <v>159</v>
      </c>
      <c r="B210" s="50">
        <v>1450</v>
      </c>
      <c r="C210" s="53">
        <v>1700</v>
      </c>
      <c r="D210" s="1">
        <v>348</v>
      </c>
      <c r="E210" s="15">
        <f t="shared" si="18"/>
        <v>1450</v>
      </c>
      <c r="F210" s="15">
        <f t="shared" si="18"/>
        <v>1700</v>
      </c>
      <c r="G210" s="6">
        <v>160</v>
      </c>
      <c r="H210" s="19">
        <f t="shared" si="13"/>
        <v>2.4649999999999999</v>
      </c>
      <c r="I210" s="14">
        <f t="shared" si="19"/>
        <v>1610</v>
      </c>
      <c r="J210" s="14">
        <f t="shared" si="20"/>
        <v>1860</v>
      </c>
      <c r="K210" s="1" t="s">
        <v>134</v>
      </c>
      <c r="L210" s="14" t="str">
        <f t="shared" si="21"/>
        <v>Rooflight - Spherical Dome -  PVC curb 16/20 EP + Skylux SW PMMA Acrylate Clear  - 1450x1700</v>
      </c>
      <c r="M210" s="1" t="s">
        <v>161</v>
      </c>
      <c r="N210" s="6"/>
      <c r="O210" s="1" t="s">
        <v>111</v>
      </c>
      <c r="P210" s="1" t="s">
        <v>136</v>
      </c>
      <c r="Q210" s="6">
        <v>1</v>
      </c>
      <c r="R210">
        <v>4.37</v>
      </c>
      <c r="S210" s="1">
        <v>90</v>
      </c>
      <c r="T210" s="1">
        <v>87</v>
      </c>
      <c r="U210" s="1">
        <v>12</v>
      </c>
      <c r="V210" s="23" t="s">
        <v>79</v>
      </c>
      <c r="W210"/>
      <c r="Y210" s="92" t="s">
        <v>76</v>
      </c>
      <c r="Z210">
        <v>3.83</v>
      </c>
      <c r="AA210" s="14" t="str">
        <f t="shared" si="22"/>
        <v>Rooflight - Spherical Dome -  PVC curb 16/20 EP + PVC frame + Skylux SW PMMA Acrylate Clear (openable) - 1450x1700</v>
      </c>
      <c r="AB210" s="1" t="s">
        <v>166</v>
      </c>
    </row>
    <row r="211" spans="1:28" s="21" customFormat="1" x14ac:dyDescent="0.25">
      <c r="A211" t="s">
        <v>159</v>
      </c>
      <c r="B211" s="51">
        <v>1600</v>
      </c>
      <c r="C211" s="54">
        <v>2000</v>
      </c>
      <c r="D211" s="1">
        <v>348</v>
      </c>
      <c r="E211" s="15">
        <f t="shared" si="18"/>
        <v>1600</v>
      </c>
      <c r="F211" s="15">
        <f t="shared" si="18"/>
        <v>2000</v>
      </c>
      <c r="G211" s="6">
        <v>160</v>
      </c>
      <c r="H211" s="19">
        <f t="shared" si="13"/>
        <v>3.2</v>
      </c>
      <c r="I211" s="14">
        <f t="shared" si="19"/>
        <v>1760</v>
      </c>
      <c r="J211" s="14">
        <f t="shared" si="20"/>
        <v>2160</v>
      </c>
      <c r="K211" s="1" t="s">
        <v>134</v>
      </c>
      <c r="L211" s="14" t="str">
        <f t="shared" si="21"/>
        <v>Rooflight - Spherical Dome -  PVC curb 16/20 EP + Skylux SW PMMA Acrylate Clear  - 1600x2000</v>
      </c>
      <c r="M211" s="1" t="s">
        <v>161</v>
      </c>
      <c r="N211" s="6"/>
      <c r="O211" s="1" t="s">
        <v>111</v>
      </c>
      <c r="P211" s="1" t="s">
        <v>136</v>
      </c>
      <c r="Q211" s="6">
        <v>1</v>
      </c>
      <c r="R211">
        <v>4.46</v>
      </c>
      <c r="S211" s="1">
        <v>90</v>
      </c>
      <c r="T211" s="1">
        <v>87</v>
      </c>
      <c r="U211" s="1">
        <v>12</v>
      </c>
      <c r="V211" s="23" t="s">
        <v>79</v>
      </c>
      <c r="W211"/>
      <c r="Y211" s="92" t="s">
        <v>76</v>
      </c>
      <c r="Z211">
        <v>3.94</v>
      </c>
      <c r="AA211" s="14" t="str">
        <f t="shared" si="22"/>
        <v>Rooflight - Spherical Dome -  PVC curb 16/20 EP + PVC frame + Skylux SW PMMA Acrylate Clear (openable) - 1600x2000</v>
      </c>
      <c r="AB211" s="1" t="s">
        <v>166</v>
      </c>
    </row>
    <row r="212" spans="1:28" s="21" customFormat="1" x14ac:dyDescent="0.25">
      <c r="A212" t="s">
        <v>159</v>
      </c>
      <c r="B212" s="50">
        <v>1600</v>
      </c>
      <c r="C212" s="53">
        <v>2200</v>
      </c>
      <c r="D212" s="1">
        <v>348</v>
      </c>
      <c r="E212" s="15">
        <f t="shared" si="18"/>
        <v>1600</v>
      </c>
      <c r="F212" s="15">
        <f t="shared" si="18"/>
        <v>2200</v>
      </c>
      <c r="G212" s="6">
        <v>160</v>
      </c>
      <c r="H212" s="19">
        <f t="shared" si="13"/>
        <v>3.5200000000000005</v>
      </c>
      <c r="I212" s="14">
        <f t="shared" si="19"/>
        <v>1760</v>
      </c>
      <c r="J212" s="14">
        <f t="shared" si="20"/>
        <v>2360</v>
      </c>
      <c r="K212" s="1" t="s">
        <v>134</v>
      </c>
      <c r="L212" s="14" t="str">
        <f t="shared" si="21"/>
        <v>Rooflight - Spherical Dome -  PVC curb 16/20 EP + Skylux SW PMMA Acrylate Clear  - 1600x2200</v>
      </c>
      <c r="M212" s="1" t="s">
        <v>161</v>
      </c>
      <c r="N212" s="6"/>
      <c r="O212" s="1" t="s">
        <v>111</v>
      </c>
      <c r="P212" s="1" t="s">
        <v>136</v>
      </c>
      <c r="Q212" s="6">
        <v>1</v>
      </c>
      <c r="R212">
        <v>4.4800000000000004</v>
      </c>
      <c r="S212" s="1">
        <v>90</v>
      </c>
      <c r="T212" s="1">
        <v>87</v>
      </c>
      <c r="U212" s="1">
        <v>12</v>
      </c>
      <c r="V212" s="23" t="s">
        <v>79</v>
      </c>
      <c r="W212"/>
      <c r="Y212" s="92" t="s">
        <v>76</v>
      </c>
      <c r="Z212">
        <v>3.98</v>
      </c>
      <c r="AA212" s="14" t="str">
        <f t="shared" si="22"/>
        <v>Rooflight - Spherical Dome -  PVC curb 16/20 EP + PVC frame + Skylux SW PMMA Acrylate Clear (openable) - 1600x2200</v>
      </c>
      <c r="AB212" s="1" t="s">
        <v>166</v>
      </c>
    </row>
    <row r="213" spans="1:28" s="21" customFormat="1" x14ac:dyDescent="0.25">
      <c r="A213" t="s">
        <v>159</v>
      </c>
      <c r="B213" s="50">
        <v>1600</v>
      </c>
      <c r="C213" s="53">
        <v>2300</v>
      </c>
      <c r="D213" s="1">
        <v>348</v>
      </c>
      <c r="E213" s="15">
        <f t="shared" si="18"/>
        <v>1600</v>
      </c>
      <c r="F213" s="15">
        <f t="shared" si="18"/>
        <v>2300</v>
      </c>
      <c r="G213" s="6">
        <v>160</v>
      </c>
      <c r="H213" s="19">
        <f t="shared" si="13"/>
        <v>3.6799999999999997</v>
      </c>
      <c r="I213" s="14">
        <f t="shared" si="19"/>
        <v>1760</v>
      </c>
      <c r="J213" s="14">
        <f t="shared" si="20"/>
        <v>2460</v>
      </c>
      <c r="K213" s="1" t="s">
        <v>134</v>
      </c>
      <c r="L213" s="14" t="str">
        <f t="shared" si="21"/>
        <v>Rooflight - Spherical Dome -  PVC curb 16/20 EP + Skylux SW PMMA Acrylate Clear  - 1600x2300</v>
      </c>
      <c r="M213" s="1" t="s">
        <v>161</v>
      </c>
      <c r="N213" s="6"/>
      <c r="O213" s="1" t="s">
        <v>111</v>
      </c>
      <c r="P213" s="1" t="s">
        <v>136</v>
      </c>
      <c r="Q213" s="6">
        <v>1</v>
      </c>
      <c r="R213">
        <v>4.5</v>
      </c>
      <c r="S213" s="1">
        <v>90</v>
      </c>
      <c r="T213" s="1">
        <v>87</v>
      </c>
      <c r="U213" s="1">
        <v>12</v>
      </c>
      <c r="V213" s="23" t="s">
        <v>79</v>
      </c>
      <c r="W213"/>
      <c r="Y213" s="92" t="s">
        <v>76</v>
      </c>
      <c r="Z213">
        <v>4</v>
      </c>
      <c r="AA213" s="14" t="str">
        <f t="shared" si="22"/>
        <v>Rooflight - Spherical Dome -  PVC curb 16/20 EP + PVC frame + Skylux SW PMMA Acrylate Clear (openable) - 1600x2300</v>
      </c>
      <c r="AB213" s="1" t="s">
        <v>166</v>
      </c>
    </row>
    <row r="214" spans="1:28" s="21" customFormat="1" x14ac:dyDescent="0.25">
      <c r="A214" t="s">
        <v>159</v>
      </c>
      <c r="B214" s="50">
        <v>1600</v>
      </c>
      <c r="C214" s="53">
        <v>2500</v>
      </c>
      <c r="D214" s="1">
        <v>348</v>
      </c>
      <c r="E214" s="15">
        <f t="shared" si="18"/>
        <v>1600</v>
      </c>
      <c r="F214" s="15">
        <f t="shared" si="18"/>
        <v>2500</v>
      </c>
      <c r="G214" s="6">
        <v>160</v>
      </c>
      <c r="H214" s="19">
        <f t="shared" si="13"/>
        <v>4</v>
      </c>
      <c r="I214" s="14">
        <f t="shared" si="19"/>
        <v>1760</v>
      </c>
      <c r="J214" s="14">
        <f t="shared" si="20"/>
        <v>2660</v>
      </c>
      <c r="K214" s="1" t="s">
        <v>134</v>
      </c>
      <c r="L214" s="14" t="str">
        <f t="shared" si="21"/>
        <v>Rooflight - Spherical Dome -  PVC curb 16/20 EP + Skylux SW PMMA Acrylate Clear  - 1600x2500</v>
      </c>
      <c r="M214" s="1" t="s">
        <v>161</v>
      </c>
      <c r="N214" s="6"/>
      <c r="O214" s="1" t="s">
        <v>111</v>
      </c>
      <c r="P214" s="1" t="s">
        <v>136</v>
      </c>
      <c r="Q214" s="6">
        <v>1</v>
      </c>
      <c r="R214">
        <v>4.5199999999999996</v>
      </c>
      <c r="S214" s="1">
        <v>90</v>
      </c>
      <c r="T214" s="1">
        <v>87</v>
      </c>
      <c r="U214" s="1">
        <v>12</v>
      </c>
      <c r="V214" s="23" t="s">
        <v>79</v>
      </c>
      <c r="W214"/>
      <c r="Y214" s="92" t="s">
        <v>76</v>
      </c>
      <c r="Z214">
        <v>4.03</v>
      </c>
      <c r="AA214" s="14" t="str">
        <f t="shared" si="22"/>
        <v>Rooflight - Spherical Dome -  PVC curb 16/20 EP + PVC frame + Skylux SW PMMA Acrylate Clear (openable) - 1600x2500</v>
      </c>
      <c r="AB214" s="1" t="s">
        <v>166</v>
      </c>
    </row>
    <row r="215" spans="1:28" s="21" customFormat="1" x14ac:dyDescent="0.25">
      <c r="A215" t="s">
        <v>159</v>
      </c>
      <c r="B215" s="50">
        <v>1600</v>
      </c>
      <c r="C215" s="53">
        <v>2800</v>
      </c>
      <c r="D215" s="1">
        <v>348</v>
      </c>
      <c r="E215" s="15">
        <f t="shared" si="18"/>
        <v>1600</v>
      </c>
      <c r="F215" s="15">
        <f t="shared" si="18"/>
        <v>2800</v>
      </c>
      <c r="G215" s="6">
        <v>160</v>
      </c>
      <c r="H215" s="19">
        <f t="shared" si="13"/>
        <v>4.4799999999999995</v>
      </c>
      <c r="I215" s="14">
        <f t="shared" si="19"/>
        <v>1760</v>
      </c>
      <c r="J215" s="14">
        <f t="shared" si="20"/>
        <v>2960</v>
      </c>
      <c r="K215" s="1" t="s">
        <v>134</v>
      </c>
      <c r="L215" s="14" t="str">
        <f t="shared" si="21"/>
        <v>Rooflight - Spherical Dome -  PVC curb 16/20 EP + Skylux SW PMMA Acrylate Clear  - 1600x2800</v>
      </c>
      <c r="M215" s="1" t="s">
        <v>161</v>
      </c>
      <c r="N215" s="6"/>
      <c r="O215" s="1" t="s">
        <v>111</v>
      </c>
      <c r="P215" s="1" t="s">
        <v>136</v>
      </c>
      <c r="Q215" s="6">
        <v>1</v>
      </c>
      <c r="R215">
        <v>4.54</v>
      </c>
      <c r="S215" s="1">
        <v>90</v>
      </c>
      <c r="T215" s="1">
        <v>87</v>
      </c>
      <c r="U215" s="1">
        <v>12</v>
      </c>
      <c r="V215" s="23" t="s">
        <v>79</v>
      </c>
      <c r="W215"/>
      <c r="Y215" s="92" t="s">
        <v>76</v>
      </c>
      <c r="Z215">
        <v>4.0599999999999996</v>
      </c>
      <c r="AA215" s="14" t="str">
        <f t="shared" si="22"/>
        <v>Rooflight - Spherical Dome -  PVC curb 16/20 EP + PVC frame + Skylux SW PMMA Acrylate Clear (openable) - 1600x2800</v>
      </c>
      <c r="AB215" s="1" t="s">
        <v>166</v>
      </c>
    </row>
    <row r="216" spans="1:28" s="21" customFormat="1" x14ac:dyDescent="0.25">
      <c r="A216" s="7"/>
      <c r="B216" s="4"/>
      <c r="C216" s="4"/>
      <c r="D216" s="4"/>
      <c r="E216" s="57"/>
      <c r="F216" s="57"/>
      <c r="G216" s="4"/>
      <c r="H216" s="58"/>
      <c r="I216" s="18"/>
      <c r="J216" s="18"/>
      <c r="K216" s="4"/>
      <c r="L216" s="18"/>
      <c r="M216" s="4"/>
      <c r="N216" s="4"/>
      <c r="O216" s="4"/>
      <c r="P216" s="4"/>
      <c r="Q216" s="6"/>
      <c r="R216" s="7"/>
      <c r="S216" s="4"/>
      <c r="T216" s="4"/>
      <c r="U216" s="4"/>
      <c r="V216" s="4"/>
    </row>
    <row r="217" spans="1:28" s="21" customFormat="1" x14ac:dyDescent="0.25">
      <c r="B217" s="6"/>
      <c r="C217" s="6"/>
      <c r="D217" s="6"/>
      <c r="E217" s="15"/>
      <c r="F217" s="15"/>
      <c r="G217" s="6"/>
      <c r="H217" s="56"/>
      <c r="I217" s="22"/>
      <c r="J217" s="22"/>
      <c r="K217" s="6"/>
      <c r="L217" s="22"/>
      <c r="M217" s="6"/>
      <c r="N217" s="6"/>
      <c r="O217" s="6"/>
      <c r="P217" s="6"/>
      <c r="Q217" s="6"/>
      <c r="S217" s="6"/>
      <c r="T217" s="6"/>
      <c r="U217" s="6"/>
      <c r="V217" s="6"/>
    </row>
    <row r="218" spans="1:28" s="21" customFormat="1" x14ac:dyDescent="0.25">
      <c r="A218" t="s">
        <v>159</v>
      </c>
      <c r="B218" s="50">
        <v>400</v>
      </c>
      <c r="C218" s="53">
        <v>400</v>
      </c>
      <c r="D218" s="1">
        <v>348</v>
      </c>
      <c r="E218" s="15">
        <f t="shared" ref="E218:F278" si="23">B218</f>
        <v>400</v>
      </c>
      <c r="F218" s="15">
        <f t="shared" si="23"/>
        <v>400</v>
      </c>
      <c r="G218" s="6">
        <v>160</v>
      </c>
      <c r="H218" s="19">
        <f t="shared" ref="H218:H320" si="24">(E218/1000)*(F218/1000)</f>
        <v>0.16000000000000003</v>
      </c>
      <c r="I218" s="14">
        <f t="shared" ref="I218:I278" si="25">E218+G218</f>
        <v>560</v>
      </c>
      <c r="J218" s="14">
        <f t="shared" ref="J218:J278" si="26">F218+G218</f>
        <v>560</v>
      </c>
      <c r="K218" s="1" t="s">
        <v>134</v>
      </c>
      <c r="L218" s="14" t="str">
        <f>K218&amp;" - "&amp;M218&amp;" - "&amp;E218&amp;"x"&amp;C218</f>
        <v>Rooflight - Spherical Dome -  PVC curb 16/20 EP + Skylux SW PC Polycarbonate Clear  - 400x400</v>
      </c>
      <c r="M218" s="1" t="s">
        <v>162</v>
      </c>
      <c r="N218" s="6"/>
      <c r="O218" s="1" t="s">
        <v>111</v>
      </c>
      <c r="P218" s="1" t="s">
        <v>137</v>
      </c>
      <c r="Q218" s="6">
        <v>1</v>
      </c>
      <c r="R218">
        <v>3.14</v>
      </c>
      <c r="S218" s="1">
        <v>88</v>
      </c>
      <c r="T218" s="1">
        <v>83</v>
      </c>
      <c r="U218" s="1">
        <v>12</v>
      </c>
      <c r="V218" s="23" t="s">
        <v>79</v>
      </c>
      <c r="Y218" s="92" t="s">
        <v>76</v>
      </c>
      <c r="Z218">
        <v>2.5299999999999998</v>
      </c>
      <c r="AA218" s="14" t="str">
        <f t="shared" ref="AA218:AA281" si="27">$K218&amp;" - "&amp;$AB218&amp;" - "&amp;$E218&amp;"x"&amp;$C218</f>
        <v>Rooflight - Spherical Dome -  PVC curb 16/20 EP + PVC frame + Skylux SW PC Polycarbonate Clear (openable) - 400x400</v>
      </c>
      <c r="AB218" s="1" t="s">
        <v>167</v>
      </c>
    </row>
    <row r="219" spans="1:28" s="21" customFormat="1" x14ac:dyDescent="0.25">
      <c r="A219" t="s">
        <v>159</v>
      </c>
      <c r="B219" s="50">
        <v>450</v>
      </c>
      <c r="C219" s="53">
        <v>450</v>
      </c>
      <c r="D219" s="1">
        <v>348</v>
      </c>
      <c r="E219" s="15">
        <f t="shared" si="23"/>
        <v>450</v>
      </c>
      <c r="F219" s="15">
        <f t="shared" si="23"/>
        <v>450</v>
      </c>
      <c r="G219" s="6">
        <v>160</v>
      </c>
      <c r="H219" s="19">
        <f t="shared" si="24"/>
        <v>0.20250000000000001</v>
      </c>
      <c r="I219" s="14">
        <f t="shared" si="25"/>
        <v>610</v>
      </c>
      <c r="J219" s="14">
        <f t="shared" si="26"/>
        <v>610</v>
      </c>
      <c r="K219" s="1" t="s">
        <v>134</v>
      </c>
      <c r="L219" s="14" t="str">
        <f>K219&amp;" - "&amp;M219&amp;" - "&amp;E219&amp;"x"&amp;C219</f>
        <v>Rooflight - Spherical Dome -  PVC curb 16/20 EP + Skylux SW PC Polycarbonate Clear  - 450x450</v>
      </c>
      <c r="M219" s="1" t="s">
        <v>162</v>
      </c>
      <c r="N219" s="6"/>
      <c r="O219" s="1" t="s">
        <v>111</v>
      </c>
      <c r="P219" s="1" t="s">
        <v>137</v>
      </c>
      <c r="Q219" s="6">
        <v>1</v>
      </c>
      <c r="R219">
        <v>3.29</v>
      </c>
      <c r="S219" s="1">
        <v>88</v>
      </c>
      <c r="T219" s="1">
        <v>83</v>
      </c>
      <c r="U219" s="1">
        <v>12</v>
      </c>
      <c r="V219" s="23" t="s">
        <v>79</v>
      </c>
      <c r="Y219" s="92" t="s">
        <v>76</v>
      </c>
      <c r="Z219">
        <v>2.66</v>
      </c>
      <c r="AA219" s="14" t="str">
        <f t="shared" si="27"/>
        <v>Rooflight - Spherical Dome -  PVC curb 16/20 EP + PVC frame + Skylux SW PC Polycarbonate Clear (openable) - 450x450</v>
      </c>
      <c r="AB219" s="1" t="s">
        <v>167</v>
      </c>
    </row>
    <row r="220" spans="1:28" s="21" customFormat="1" x14ac:dyDescent="0.25">
      <c r="A220" t="s">
        <v>159</v>
      </c>
      <c r="B220" s="50">
        <v>500</v>
      </c>
      <c r="C220" s="53">
        <v>500</v>
      </c>
      <c r="D220" s="1">
        <v>348</v>
      </c>
      <c r="E220" s="15">
        <f t="shared" si="23"/>
        <v>500</v>
      </c>
      <c r="F220" s="15">
        <f t="shared" si="23"/>
        <v>500</v>
      </c>
      <c r="G220" s="6">
        <v>160</v>
      </c>
      <c r="H220" s="19">
        <f t="shared" si="24"/>
        <v>0.25</v>
      </c>
      <c r="I220" s="14">
        <f t="shared" si="25"/>
        <v>660</v>
      </c>
      <c r="J220" s="14">
        <f t="shared" si="26"/>
        <v>660</v>
      </c>
      <c r="K220" s="1" t="s">
        <v>134</v>
      </c>
      <c r="L220" s="14" t="str">
        <f t="shared" ref="L220:L280" si="28">K220&amp;" - "&amp;M220&amp;" - "&amp;E220&amp;"x"&amp;C220</f>
        <v>Rooflight - Spherical Dome -  PVC curb 16/20 EP + Skylux SW PC Polycarbonate Clear  - 500x500</v>
      </c>
      <c r="M220" s="1" t="s">
        <v>162</v>
      </c>
      <c r="N220" s="6"/>
      <c r="O220" s="1" t="s">
        <v>111</v>
      </c>
      <c r="P220" s="1" t="s">
        <v>137</v>
      </c>
      <c r="Q220" s="6">
        <v>1</v>
      </c>
      <c r="R220">
        <v>3.39</v>
      </c>
      <c r="S220" s="1">
        <v>88</v>
      </c>
      <c r="T220" s="1">
        <v>83</v>
      </c>
      <c r="U220" s="1">
        <v>12</v>
      </c>
      <c r="V220" s="23" t="s">
        <v>79</v>
      </c>
      <c r="Y220" s="92" t="s">
        <v>76</v>
      </c>
      <c r="Z220">
        <v>2.75</v>
      </c>
      <c r="AA220" s="14" t="str">
        <f t="shared" si="27"/>
        <v>Rooflight - Spherical Dome -  PVC curb 16/20 EP + PVC frame + Skylux SW PC Polycarbonate Clear (openable) - 500x500</v>
      </c>
      <c r="AB220" s="1" t="s">
        <v>167</v>
      </c>
    </row>
    <row r="221" spans="1:28" s="21" customFormat="1" x14ac:dyDescent="0.25">
      <c r="A221" t="s">
        <v>159</v>
      </c>
      <c r="B221" s="50">
        <v>550</v>
      </c>
      <c r="C221" s="53">
        <v>550</v>
      </c>
      <c r="D221" s="1">
        <v>348</v>
      </c>
      <c r="E221" s="15">
        <f t="shared" si="23"/>
        <v>550</v>
      </c>
      <c r="F221" s="15">
        <f t="shared" si="23"/>
        <v>550</v>
      </c>
      <c r="G221" s="6">
        <v>160</v>
      </c>
      <c r="H221" s="19">
        <f t="shared" si="24"/>
        <v>0.30250000000000005</v>
      </c>
      <c r="I221" s="14">
        <f t="shared" si="25"/>
        <v>710</v>
      </c>
      <c r="J221" s="14">
        <f t="shared" si="26"/>
        <v>710</v>
      </c>
      <c r="K221" s="1" t="s">
        <v>134</v>
      </c>
      <c r="L221" s="14" t="str">
        <f t="shared" si="28"/>
        <v>Rooflight - Spherical Dome -  PVC curb 16/20 EP + Skylux SW PC Polycarbonate Clear  - 550x550</v>
      </c>
      <c r="M221" s="1" t="s">
        <v>162</v>
      </c>
      <c r="N221" s="6"/>
      <c r="O221" s="1" t="s">
        <v>111</v>
      </c>
      <c r="P221" s="1" t="s">
        <v>137</v>
      </c>
      <c r="Q221" s="6">
        <v>1</v>
      </c>
      <c r="R221">
        <v>3.51</v>
      </c>
      <c r="S221" s="1">
        <v>88</v>
      </c>
      <c r="T221" s="1">
        <v>83</v>
      </c>
      <c r="U221" s="1">
        <v>12</v>
      </c>
      <c r="V221" s="23" t="s">
        <v>79</v>
      </c>
      <c r="Y221" s="92" t="s">
        <v>76</v>
      </c>
      <c r="Z221">
        <v>2.86</v>
      </c>
      <c r="AA221" s="14" t="str">
        <f t="shared" si="27"/>
        <v>Rooflight - Spherical Dome -  PVC curb 16/20 EP + PVC frame + Skylux SW PC Polycarbonate Clear (openable) - 550x550</v>
      </c>
      <c r="AB221" s="1" t="s">
        <v>167</v>
      </c>
    </row>
    <row r="222" spans="1:28" s="21" customFormat="1" x14ac:dyDescent="0.25">
      <c r="A222" t="s">
        <v>159</v>
      </c>
      <c r="B222" s="51">
        <v>600</v>
      </c>
      <c r="C222" s="54">
        <v>600</v>
      </c>
      <c r="D222" s="1">
        <v>348</v>
      </c>
      <c r="E222" s="15">
        <f t="shared" si="23"/>
        <v>600</v>
      </c>
      <c r="F222" s="15">
        <f t="shared" si="23"/>
        <v>600</v>
      </c>
      <c r="G222" s="6">
        <v>160</v>
      </c>
      <c r="H222" s="19">
        <f t="shared" si="24"/>
        <v>0.36</v>
      </c>
      <c r="I222" s="14">
        <f t="shared" si="25"/>
        <v>760</v>
      </c>
      <c r="J222" s="14">
        <f t="shared" si="26"/>
        <v>760</v>
      </c>
      <c r="K222" s="1" t="s">
        <v>134</v>
      </c>
      <c r="L222" s="14" t="str">
        <f t="shared" si="28"/>
        <v>Rooflight - Spherical Dome -  PVC curb 16/20 EP + Skylux SW PC Polycarbonate Clear  - 600x600</v>
      </c>
      <c r="M222" s="1" t="s">
        <v>162</v>
      </c>
      <c r="N222" s="6"/>
      <c r="O222" s="1" t="s">
        <v>111</v>
      </c>
      <c r="P222" s="1" t="s">
        <v>137</v>
      </c>
      <c r="Q222" s="6">
        <v>1</v>
      </c>
      <c r="R222">
        <v>3.58</v>
      </c>
      <c r="S222" s="1">
        <v>88</v>
      </c>
      <c r="T222" s="1">
        <v>83</v>
      </c>
      <c r="U222" s="1">
        <v>12</v>
      </c>
      <c r="V222" s="23" t="s">
        <v>79</v>
      </c>
      <c r="Y222" s="92" t="s">
        <v>76</v>
      </c>
      <c r="Z222">
        <v>2.93</v>
      </c>
      <c r="AA222" s="14" t="str">
        <f t="shared" si="27"/>
        <v>Rooflight - Spherical Dome -  PVC curb 16/20 EP + PVC frame + Skylux SW PC Polycarbonate Clear (openable) - 600x600</v>
      </c>
      <c r="AB222" s="1" t="s">
        <v>167</v>
      </c>
    </row>
    <row r="223" spans="1:28" s="21" customFormat="1" x14ac:dyDescent="0.25">
      <c r="A223" t="s">
        <v>159</v>
      </c>
      <c r="B223" s="50">
        <v>700</v>
      </c>
      <c r="C223" s="53">
        <v>700</v>
      </c>
      <c r="D223" s="1">
        <v>348</v>
      </c>
      <c r="E223" s="15">
        <f t="shared" si="23"/>
        <v>700</v>
      </c>
      <c r="F223" s="15">
        <f t="shared" si="23"/>
        <v>700</v>
      </c>
      <c r="G223" s="6">
        <v>160</v>
      </c>
      <c r="H223" s="19">
        <f t="shared" si="24"/>
        <v>0.48999999999999994</v>
      </c>
      <c r="I223" s="14">
        <f t="shared" si="25"/>
        <v>860</v>
      </c>
      <c r="J223" s="14">
        <f t="shared" si="26"/>
        <v>860</v>
      </c>
      <c r="K223" s="1" t="s">
        <v>134</v>
      </c>
      <c r="L223" s="14" t="str">
        <f t="shared" si="28"/>
        <v>Rooflight - Spherical Dome -  PVC curb 16/20 EP + Skylux SW PC Polycarbonate Clear  - 700x700</v>
      </c>
      <c r="M223" s="1" t="s">
        <v>162</v>
      </c>
      <c r="N223" s="6"/>
      <c r="O223" s="1" t="s">
        <v>111</v>
      </c>
      <c r="P223" s="1" t="s">
        <v>137</v>
      </c>
      <c r="Q223" s="6">
        <v>1</v>
      </c>
      <c r="R223">
        <v>3.74</v>
      </c>
      <c r="S223" s="1">
        <v>88</v>
      </c>
      <c r="T223" s="1">
        <v>83</v>
      </c>
      <c r="U223" s="1">
        <v>12</v>
      </c>
      <c r="V223" s="23" t="s">
        <v>79</v>
      </c>
      <c r="Y223" s="92" t="s">
        <v>76</v>
      </c>
      <c r="Z223">
        <v>3.09</v>
      </c>
      <c r="AA223" s="14" t="str">
        <f t="shared" si="27"/>
        <v>Rooflight - Spherical Dome -  PVC curb 16/20 EP + PVC frame + Skylux SW PC Polycarbonate Clear (openable) - 700x700</v>
      </c>
      <c r="AB223" s="1" t="s">
        <v>167</v>
      </c>
    </row>
    <row r="224" spans="1:28" s="21" customFormat="1" x14ac:dyDescent="0.25">
      <c r="A224" t="s">
        <v>159</v>
      </c>
      <c r="B224" s="50">
        <v>750</v>
      </c>
      <c r="C224" s="53">
        <v>750</v>
      </c>
      <c r="D224" s="1">
        <v>348</v>
      </c>
      <c r="E224" s="15">
        <f t="shared" si="23"/>
        <v>750</v>
      </c>
      <c r="F224" s="15">
        <f t="shared" si="23"/>
        <v>750</v>
      </c>
      <c r="G224" s="6">
        <v>160</v>
      </c>
      <c r="H224" s="19">
        <f t="shared" si="24"/>
        <v>0.5625</v>
      </c>
      <c r="I224" s="14">
        <f t="shared" si="25"/>
        <v>910</v>
      </c>
      <c r="J224" s="14">
        <f t="shared" si="26"/>
        <v>910</v>
      </c>
      <c r="K224" s="1" t="s">
        <v>134</v>
      </c>
      <c r="L224" s="14" t="str">
        <f t="shared" si="28"/>
        <v>Rooflight - Spherical Dome -  PVC curb 16/20 EP + Skylux SW PC Polycarbonate Clear  - 750x750</v>
      </c>
      <c r="M224" s="1" t="s">
        <v>162</v>
      </c>
      <c r="N224" s="6"/>
      <c r="O224" s="1" t="s">
        <v>111</v>
      </c>
      <c r="P224" s="1" t="s">
        <v>137</v>
      </c>
      <c r="Q224" s="6">
        <v>1</v>
      </c>
      <c r="R224">
        <v>3.8</v>
      </c>
      <c r="S224" s="1">
        <v>88</v>
      </c>
      <c r="T224" s="1">
        <v>83</v>
      </c>
      <c r="U224" s="1">
        <v>12</v>
      </c>
      <c r="V224" s="23" t="s">
        <v>79</v>
      </c>
      <c r="Y224" s="92" t="s">
        <v>76</v>
      </c>
      <c r="Z224">
        <v>3.15</v>
      </c>
      <c r="AA224" s="14" t="str">
        <f t="shared" si="27"/>
        <v>Rooflight - Spherical Dome -  PVC curb 16/20 EP + PVC frame + Skylux SW PC Polycarbonate Clear (openable) - 750x750</v>
      </c>
      <c r="AB224" s="1" t="s">
        <v>167</v>
      </c>
    </row>
    <row r="225" spans="1:28" s="21" customFormat="1" x14ac:dyDescent="0.25">
      <c r="A225" t="s">
        <v>159</v>
      </c>
      <c r="B225" s="50">
        <v>800</v>
      </c>
      <c r="C225" s="53">
        <v>800</v>
      </c>
      <c r="D225" s="1">
        <v>348</v>
      </c>
      <c r="E225" s="15">
        <f t="shared" si="23"/>
        <v>800</v>
      </c>
      <c r="F225" s="15">
        <f t="shared" si="23"/>
        <v>800</v>
      </c>
      <c r="G225" s="6">
        <v>160</v>
      </c>
      <c r="H225" s="19">
        <f t="shared" si="24"/>
        <v>0.64000000000000012</v>
      </c>
      <c r="I225" s="14">
        <f t="shared" si="25"/>
        <v>960</v>
      </c>
      <c r="J225" s="14">
        <f t="shared" si="26"/>
        <v>960</v>
      </c>
      <c r="K225" s="1" t="s">
        <v>134</v>
      </c>
      <c r="L225" s="14" t="str">
        <f t="shared" si="28"/>
        <v>Rooflight - Spherical Dome -  PVC curb 16/20 EP + Skylux SW PC Polycarbonate Clear  - 800x800</v>
      </c>
      <c r="M225" s="1" t="s">
        <v>162</v>
      </c>
      <c r="N225" s="6"/>
      <c r="O225" s="1" t="s">
        <v>111</v>
      </c>
      <c r="P225" s="1" t="s">
        <v>137</v>
      </c>
      <c r="Q225" s="6">
        <v>1</v>
      </c>
      <c r="R225">
        <v>3.85</v>
      </c>
      <c r="S225" s="1">
        <v>88</v>
      </c>
      <c r="T225" s="1">
        <v>83</v>
      </c>
      <c r="U225" s="1">
        <v>12</v>
      </c>
      <c r="V225" s="23" t="s">
        <v>79</v>
      </c>
      <c r="Y225" s="92" t="s">
        <v>76</v>
      </c>
      <c r="Z225">
        <v>3.21</v>
      </c>
      <c r="AA225" s="14" t="str">
        <f t="shared" si="27"/>
        <v>Rooflight - Spherical Dome -  PVC curb 16/20 EP + PVC frame + Skylux SW PC Polycarbonate Clear (openable) - 800x800</v>
      </c>
      <c r="AB225" s="1" t="s">
        <v>167</v>
      </c>
    </row>
    <row r="226" spans="1:28" s="21" customFormat="1" x14ac:dyDescent="0.25">
      <c r="A226" t="s">
        <v>159</v>
      </c>
      <c r="B226" s="50">
        <v>900</v>
      </c>
      <c r="C226" s="53">
        <v>900</v>
      </c>
      <c r="D226" s="1">
        <v>348</v>
      </c>
      <c r="E226" s="15">
        <f t="shared" si="23"/>
        <v>900</v>
      </c>
      <c r="F226" s="15">
        <f t="shared" si="23"/>
        <v>900</v>
      </c>
      <c r="G226" s="6">
        <v>160</v>
      </c>
      <c r="H226" s="19">
        <f t="shared" si="24"/>
        <v>0.81</v>
      </c>
      <c r="I226" s="14">
        <f t="shared" si="25"/>
        <v>1060</v>
      </c>
      <c r="J226" s="14">
        <f t="shared" si="26"/>
        <v>1060</v>
      </c>
      <c r="K226" s="1" t="s">
        <v>134</v>
      </c>
      <c r="L226" s="14" t="str">
        <f t="shared" si="28"/>
        <v>Rooflight - Spherical Dome -  PVC curb 16/20 EP + Skylux SW PC Polycarbonate Clear  - 900x900</v>
      </c>
      <c r="M226" s="1" t="s">
        <v>162</v>
      </c>
      <c r="N226" s="6"/>
      <c r="O226" s="1" t="s">
        <v>111</v>
      </c>
      <c r="P226" s="1" t="s">
        <v>137</v>
      </c>
      <c r="Q226" s="6">
        <v>1</v>
      </c>
      <c r="R226">
        <v>3.95</v>
      </c>
      <c r="S226" s="1">
        <v>88</v>
      </c>
      <c r="T226" s="1">
        <v>83</v>
      </c>
      <c r="U226" s="1">
        <v>12</v>
      </c>
      <c r="V226" s="23" t="s">
        <v>79</v>
      </c>
      <c r="Y226" s="92" t="s">
        <v>76</v>
      </c>
      <c r="Z226">
        <v>3.31</v>
      </c>
      <c r="AA226" s="14" t="str">
        <f t="shared" si="27"/>
        <v>Rooflight - Spherical Dome -  PVC curb 16/20 EP + PVC frame + Skylux SW PC Polycarbonate Clear (openable) - 900x900</v>
      </c>
      <c r="AB226" s="1" t="s">
        <v>167</v>
      </c>
    </row>
    <row r="227" spans="1:28" s="31" customFormat="1" x14ac:dyDescent="0.25">
      <c r="A227" s="31" t="s">
        <v>159</v>
      </c>
      <c r="B227" s="59">
        <v>1000</v>
      </c>
      <c r="C227" s="60">
        <v>1000</v>
      </c>
      <c r="D227" s="32">
        <v>348</v>
      </c>
      <c r="E227" s="33">
        <f t="shared" si="23"/>
        <v>1000</v>
      </c>
      <c r="F227" s="33">
        <f t="shared" si="23"/>
        <v>1000</v>
      </c>
      <c r="G227" s="32">
        <v>160</v>
      </c>
      <c r="H227" s="38">
        <f t="shared" si="24"/>
        <v>1</v>
      </c>
      <c r="I227" s="34">
        <f t="shared" si="25"/>
        <v>1160</v>
      </c>
      <c r="J227" s="34">
        <f t="shared" si="26"/>
        <v>1160</v>
      </c>
      <c r="K227" s="32" t="s">
        <v>134</v>
      </c>
      <c r="L227" s="34" t="str">
        <f t="shared" si="28"/>
        <v>Rooflight - Spherical Dome -  PVC curb 16/20 EP + Skylux SW PC Polycarbonate Clear  - 1000x1000</v>
      </c>
      <c r="M227" s="32" t="s">
        <v>162</v>
      </c>
      <c r="N227" s="32"/>
      <c r="O227" s="32" t="s">
        <v>111</v>
      </c>
      <c r="P227" s="32" t="s">
        <v>137</v>
      </c>
      <c r="Q227" s="32">
        <v>1</v>
      </c>
      <c r="R227" s="31">
        <v>4.04</v>
      </c>
      <c r="S227" s="32">
        <v>88</v>
      </c>
      <c r="T227" s="32">
        <v>83</v>
      </c>
      <c r="U227" s="32">
        <v>12</v>
      </c>
      <c r="V227" s="35" t="s">
        <v>79</v>
      </c>
      <c r="Y227" s="96" t="s">
        <v>76</v>
      </c>
      <c r="Z227" s="31">
        <v>3.41</v>
      </c>
      <c r="AA227" s="34" t="str">
        <f t="shared" si="27"/>
        <v>Rooflight - Spherical Dome -  PVC curb 16/20 EP + PVC frame + Skylux SW PC Polycarbonate Clear (openable) - 1000x1000</v>
      </c>
      <c r="AB227" s="32" t="s">
        <v>167</v>
      </c>
    </row>
    <row r="228" spans="1:28" s="21" customFormat="1" x14ac:dyDescent="0.25">
      <c r="A228" t="s">
        <v>159</v>
      </c>
      <c r="B228" s="51">
        <v>1050</v>
      </c>
      <c r="C228" s="54">
        <v>1050</v>
      </c>
      <c r="D228" s="1">
        <v>348</v>
      </c>
      <c r="E228" s="15">
        <f t="shared" si="23"/>
        <v>1050</v>
      </c>
      <c r="F228" s="15">
        <f t="shared" si="23"/>
        <v>1050</v>
      </c>
      <c r="G228" s="6">
        <v>160</v>
      </c>
      <c r="H228" s="19">
        <f t="shared" si="24"/>
        <v>1.1025</v>
      </c>
      <c r="I228" s="14">
        <f t="shared" si="25"/>
        <v>1210</v>
      </c>
      <c r="J228" s="14">
        <f t="shared" si="26"/>
        <v>1210</v>
      </c>
      <c r="K228" s="1" t="s">
        <v>134</v>
      </c>
      <c r="L228" s="14" t="str">
        <f t="shared" si="28"/>
        <v>Rooflight - Spherical Dome -  PVC curb 16/20 EP + Skylux SW PC Polycarbonate Clear  - 1050x1050</v>
      </c>
      <c r="M228" s="1" t="s">
        <v>162</v>
      </c>
      <c r="N228" s="6"/>
      <c r="O228" s="1" t="s">
        <v>111</v>
      </c>
      <c r="P228" s="1" t="s">
        <v>137</v>
      </c>
      <c r="Q228" s="6">
        <v>1</v>
      </c>
      <c r="R228">
        <v>4.07</v>
      </c>
      <c r="S228" s="1">
        <v>88</v>
      </c>
      <c r="T228" s="1">
        <v>83</v>
      </c>
      <c r="U228" s="1">
        <v>12</v>
      </c>
      <c r="V228" s="23" t="s">
        <v>79</v>
      </c>
      <c r="Y228" s="92" t="s">
        <v>76</v>
      </c>
      <c r="Z228">
        <v>3.45</v>
      </c>
      <c r="AA228" s="14" t="str">
        <f t="shared" si="27"/>
        <v>Rooflight - Spherical Dome -  PVC curb 16/20 EP + PVC frame + Skylux SW PC Polycarbonate Clear (openable) - 1050x1050</v>
      </c>
      <c r="AB228" s="1" t="s">
        <v>167</v>
      </c>
    </row>
    <row r="229" spans="1:28" s="21" customFormat="1" x14ac:dyDescent="0.25">
      <c r="A229" t="s">
        <v>159</v>
      </c>
      <c r="B229" s="50">
        <v>1100</v>
      </c>
      <c r="C229" s="53">
        <v>1100</v>
      </c>
      <c r="D229" s="1">
        <v>348</v>
      </c>
      <c r="E229" s="15">
        <f t="shared" si="23"/>
        <v>1100</v>
      </c>
      <c r="F229" s="15">
        <f t="shared" si="23"/>
        <v>1100</v>
      </c>
      <c r="G229" s="6">
        <v>160</v>
      </c>
      <c r="H229" s="19">
        <f t="shared" si="24"/>
        <v>1.2100000000000002</v>
      </c>
      <c r="I229" s="14">
        <f t="shared" si="25"/>
        <v>1260</v>
      </c>
      <c r="J229" s="14">
        <f t="shared" si="26"/>
        <v>1260</v>
      </c>
      <c r="K229" s="1" t="s">
        <v>134</v>
      </c>
      <c r="L229" s="14" t="str">
        <f t="shared" si="28"/>
        <v>Rooflight - Spherical Dome -  PVC curb 16/20 EP + Skylux SW PC Polycarbonate Clear  - 1100x1100</v>
      </c>
      <c r="M229" s="1" t="s">
        <v>162</v>
      </c>
      <c r="N229" s="6"/>
      <c r="O229" s="1" t="s">
        <v>111</v>
      </c>
      <c r="P229" s="1" t="s">
        <v>137</v>
      </c>
      <c r="Q229" s="6">
        <v>1</v>
      </c>
      <c r="R229">
        <v>4.1100000000000003</v>
      </c>
      <c r="S229" s="1">
        <v>88</v>
      </c>
      <c r="T229" s="1">
        <v>83</v>
      </c>
      <c r="U229" s="1">
        <v>12</v>
      </c>
      <c r="V229" s="23" t="s">
        <v>79</v>
      </c>
      <c r="Y229" s="92" t="s">
        <v>76</v>
      </c>
      <c r="Z229">
        <v>3.49</v>
      </c>
      <c r="AA229" s="14" t="str">
        <f t="shared" si="27"/>
        <v>Rooflight - Spherical Dome -  PVC curb 16/20 EP + PVC frame + Skylux SW PC Polycarbonate Clear (openable) - 1100x1100</v>
      </c>
      <c r="AB229" s="1" t="s">
        <v>167</v>
      </c>
    </row>
    <row r="230" spans="1:28" s="21" customFormat="1" x14ac:dyDescent="0.25">
      <c r="A230" t="s">
        <v>159</v>
      </c>
      <c r="B230" s="50">
        <v>1200</v>
      </c>
      <c r="C230" s="53">
        <v>1200</v>
      </c>
      <c r="D230" s="1">
        <v>348</v>
      </c>
      <c r="E230" s="15">
        <f t="shared" si="23"/>
        <v>1200</v>
      </c>
      <c r="F230" s="15">
        <f t="shared" si="23"/>
        <v>1200</v>
      </c>
      <c r="G230" s="6">
        <v>160</v>
      </c>
      <c r="H230" s="19">
        <f t="shared" si="24"/>
        <v>1.44</v>
      </c>
      <c r="I230" s="14">
        <f t="shared" si="25"/>
        <v>1360</v>
      </c>
      <c r="J230" s="14">
        <f t="shared" si="26"/>
        <v>1360</v>
      </c>
      <c r="K230" s="1" t="s">
        <v>134</v>
      </c>
      <c r="L230" s="14" t="str">
        <f t="shared" si="28"/>
        <v>Rooflight - Spherical Dome -  PVC curb 16/20 EP + Skylux SW PC Polycarbonate Clear  - 1200x1200</v>
      </c>
      <c r="M230" s="1" t="s">
        <v>162</v>
      </c>
      <c r="N230" s="6"/>
      <c r="O230" s="1" t="s">
        <v>111</v>
      </c>
      <c r="P230" s="1" t="s">
        <v>137</v>
      </c>
      <c r="Q230" s="6">
        <v>1</v>
      </c>
      <c r="R230">
        <v>4.18</v>
      </c>
      <c r="S230" s="1">
        <v>88</v>
      </c>
      <c r="T230" s="1">
        <v>83</v>
      </c>
      <c r="U230" s="1">
        <v>12</v>
      </c>
      <c r="V230" s="23" t="s">
        <v>79</v>
      </c>
      <c r="Y230" s="92" t="s">
        <v>76</v>
      </c>
      <c r="Z230">
        <v>3.58</v>
      </c>
      <c r="AA230" s="14" t="str">
        <f t="shared" si="27"/>
        <v>Rooflight - Spherical Dome -  PVC curb 16/20 EP + PVC frame + Skylux SW PC Polycarbonate Clear (openable) - 1200x1200</v>
      </c>
      <c r="AB230" s="1" t="s">
        <v>167</v>
      </c>
    </row>
    <row r="231" spans="1:28" s="21" customFormat="1" x14ac:dyDescent="0.25">
      <c r="A231" t="s">
        <v>159</v>
      </c>
      <c r="B231" s="50">
        <v>1300</v>
      </c>
      <c r="C231" s="53">
        <v>1300</v>
      </c>
      <c r="D231" s="1">
        <v>348</v>
      </c>
      <c r="E231" s="15">
        <f t="shared" si="23"/>
        <v>1300</v>
      </c>
      <c r="F231" s="15">
        <f t="shared" si="23"/>
        <v>1300</v>
      </c>
      <c r="G231" s="6">
        <v>160</v>
      </c>
      <c r="H231" s="19">
        <f t="shared" si="24"/>
        <v>1.6900000000000002</v>
      </c>
      <c r="I231" s="14">
        <f t="shared" si="25"/>
        <v>1460</v>
      </c>
      <c r="J231" s="14">
        <f t="shared" si="26"/>
        <v>1460</v>
      </c>
      <c r="K231" s="1" t="s">
        <v>134</v>
      </c>
      <c r="L231" s="14" t="str">
        <f t="shared" si="28"/>
        <v>Rooflight - Spherical Dome -  PVC curb 16/20 EP + Skylux SW PC Polycarbonate Clear  - 1300x1300</v>
      </c>
      <c r="M231" s="1" t="s">
        <v>162</v>
      </c>
      <c r="N231" s="6"/>
      <c r="O231" s="1" t="s">
        <v>111</v>
      </c>
      <c r="P231" s="1" t="s">
        <v>137</v>
      </c>
      <c r="Q231" s="6">
        <v>1</v>
      </c>
      <c r="R231">
        <v>4.24</v>
      </c>
      <c r="S231" s="1">
        <v>88</v>
      </c>
      <c r="T231" s="1">
        <v>83</v>
      </c>
      <c r="U231" s="1">
        <v>12</v>
      </c>
      <c r="V231" s="23" t="s">
        <v>79</v>
      </c>
      <c r="Y231" s="92" t="s">
        <v>76</v>
      </c>
      <c r="Z231">
        <v>3.66</v>
      </c>
      <c r="AA231" s="14" t="str">
        <f t="shared" si="27"/>
        <v>Rooflight - Spherical Dome -  PVC curb 16/20 EP + PVC frame + Skylux SW PC Polycarbonate Clear (openable) - 1300x1300</v>
      </c>
      <c r="AB231" s="1" t="s">
        <v>167</v>
      </c>
    </row>
    <row r="232" spans="1:28" s="21" customFormat="1" x14ac:dyDescent="0.25">
      <c r="A232" t="s">
        <v>159</v>
      </c>
      <c r="B232" s="50">
        <v>1400</v>
      </c>
      <c r="C232" s="53">
        <v>1400</v>
      </c>
      <c r="D232" s="1">
        <v>348</v>
      </c>
      <c r="E232" s="15">
        <f t="shared" si="23"/>
        <v>1400</v>
      </c>
      <c r="F232" s="15">
        <f t="shared" si="23"/>
        <v>1400</v>
      </c>
      <c r="G232" s="6">
        <v>160</v>
      </c>
      <c r="H232" s="19">
        <f t="shared" si="24"/>
        <v>1.9599999999999997</v>
      </c>
      <c r="I232" s="14">
        <f t="shared" si="25"/>
        <v>1560</v>
      </c>
      <c r="J232" s="14">
        <f t="shared" si="26"/>
        <v>1560</v>
      </c>
      <c r="K232" s="1" t="s">
        <v>134</v>
      </c>
      <c r="L232" s="14" t="str">
        <f t="shared" si="28"/>
        <v>Rooflight - Spherical Dome -  PVC curb 16/20 EP + Skylux SW PC Polycarbonate Clear  - 1400x1400</v>
      </c>
      <c r="M232" s="1" t="s">
        <v>162</v>
      </c>
      <c r="N232" s="6"/>
      <c r="O232" s="1" t="s">
        <v>111</v>
      </c>
      <c r="P232" s="1" t="s">
        <v>137</v>
      </c>
      <c r="Q232" s="6">
        <v>1</v>
      </c>
      <c r="R232">
        <v>4.3</v>
      </c>
      <c r="S232" s="1">
        <v>88</v>
      </c>
      <c r="T232" s="1">
        <v>83</v>
      </c>
      <c r="U232" s="1">
        <v>12</v>
      </c>
      <c r="V232" s="23" t="s">
        <v>79</v>
      </c>
      <c r="Y232" s="92" t="s">
        <v>76</v>
      </c>
      <c r="Z232">
        <v>3.73</v>
      </c>
      <c r="AA232" s="14" t="str">
        <f t="shared" si="27"/>
        <v>Rooflight - Spherical Dome -  PVC curb 16/20 EP + PVC frame + Skylux SW PC Polycarbonate Clear (openable) - 1400x1400</v>
      </c>
      <c r="AB232" s="1" t="s">
        <v>167</v>
      </c>
    </row>
    <row r="233" spans="1:28" s="21" customFormat="1" x14ac:dyDescent="0.25">
      <c r="A233" t="s">
        <v>159</v>
      </c>
      <c r="B233" s="50">
        <v>1500</v>
      </c>
      <c r="C233" s="53">
        <v>1500</v>
      </c>
      <c r="D233" s="1">
        <v>348</v>
      </c>
      <c r="E233" s="15">
        <f t="shared" si="23"/>
        <v>1500</v>
      </c>
      <c r="F233" s="15">
        <f t="shared" si="23"/>
        <v>1500</v>
      </c>
      <c r="G233" s="6">
        <v>160</v>
      </c>
      <c r="H233" s="19">
        <f t="shared" si="24"/>
        <v>2.25</v>
      </c>
      <c r="I233" s="14">
        <f t="shared" si="25"/>
        <v>1660</v>
      </c>
      <c r="J233" s="14">
        <f t="shared" si="26"/>
        <v>1660</v>
      </c>
      <c r="K233" s="1" t="s">
        <v>134</v>
      </c>
      <c r="L233" s="14" t="str">
        <f t="shared" si="28"/>
        <v>Rooflight - Spherical Dome -  PVC curb 16/20 EP + Skylux SW PC Polycarbonate Clear  - 1500x1500</v>
      </c>
      <c r="M233" s="1" t="s">
        <v>162</v>
      </c>
      <c r="N233" s="6"/>
      <c r="O233" s="1" t="s">
        <v>111</v>
      </c>
      <c r="P233" s="1" t="s">
        <v>137</v>
      </c>
      <c r="Q233" s="6">
        <v>1</v>
      </c>
      <c r="R233">
        <v>4.34</v>
      </c>
      <c r="S233" s="1">
        <v>88</v>
      </c>
      <c r="T233" s="1">
        <v>83</v>
      </c>
      <c r="U233" s="1">
        <v>12</v>
      </c>
      <c r="V233" s="23" t="s">
        <v>79</v>
      </c>
      <c r="Y233" s="92" t="s">
        <v>76</v>
      </c>
      <c r="Z233">
        <v>3.79</v>
      </c>
      <c r="AA233" s="14" t="str">
        <f t="shared" si="27"/>
        <v>Rooflight - Spherical Dome -  PVC curb 16/20 EP + PVC frame + Skylux SW PC Polycarbonate Clear (openable) - 1500x1500</v>
      </c>
      <c r="AB233" s="1" t="s">
        <v>167</v>
      </c>
    </row>
    <row r="234" spans="1:28" s="21" customFormat="1" x14ac:dyDescent="0.25">
      <c r="A234" t="s">
        <v>159</v>
      </c>
      <c r="B234" s="51">
        <v>1550</v>
      </c>
      <c r="C234" s="54">
        <v>1550</v>
      </c>
      <c r="D234" s="1">
        <v>348</v>
      </c>
      <c r="E234" s="15">
        <f t="shared" si="23"/>
        <v>1550</v>
      </c>
      <c r="F234" s="15">
        <f t="shared" si="23"/>
        <v>1550</v>
      </c>
      <c r="G234" s="6">
        <v>160</v>
      </c>
      <c r="H234" s="19">
        <f t="shared" si="24"/>
        <v>2.4025000000000003</v>
      </c>
      <c r="I234" s="14">
        <f t="shared" si="25"/>
        <v>1710</v>
      </c>
      <c r="J234" s="14">
        <f t="shared" si="26"/>
        <v>1710</v>
      </c>
      <c r="K234" s="1" t="s">
        <v>134</v>
      </c>
      <c r="L234" s="14" t="str">
        <f t="shared" si="28"/>
        <v>Rooflight - Spherical Dome -  PVC curb 16/20 EP + Skylux SW PC Polycarbonate Clear  - 1550x1550</v>
      </c>
      <c r="M234" s="1" t="s">
        <v>162</v>
      </c>
      <c r="N234" s="6"/>
      <c r="O234" s="1" t="s">
        <v>111</v>
      </c>
      <c r="P234" s="1" t="s">
        <v>137</v>
      </c>
      <c r="Q234" s="6">
        <v>1</v>
      </c>
      <c r="R234">
        <v>4.37</v>
      </c>
      <c r="S234" s="1">
        <v>88</v>
      </c>
      <c r="T234" s="1">
        <v>83</v>
      </c>
      <c r="U234" s="1">
        <v>12</v>
      </c>
      <c r="V234" s="23" t="s">
        <v>79</v>
      </c>
      <c r="Y234" s="92" t="s">
        <v>76</v>
      </c>
      <c r="Z234">
        <v>3.82</v>
      </c>
      <c r="AA234" s="14" t="str">
        <f t="shared" si="27"/>
        <v>Rooflight - Spherical Dome -  PVC curb 16/20 EP + PVC frame + Skylux SW PC Polycarbonate Clear (openable) - 1550x1550</v>
      </c>
      <c r="AB234" s="1" t="s">
        <v>167</v>
      </c>
    </row>
    <row r="235" spans="1:28" s="21" customFormat="1" x14ac:dyDescent="0.25">
      <c r="A235" t="s">
        <v>159</v>
      </c>
      <c r="B235" s="50">
        <v>1600</v>
      </c>
      <c r="C235" s="53">
        <v>1600</v>
      </c>
      <c r="D235" s="1">
        <v>348</v>
      </c>
      <c r="E235" s="15">
        <f t="shared" si="23"/>
        <v>1600</v>
      </c>
      <c r="F235" s="15">
        <f t="shared" si="23"/>
        <v>1600</v>
      </c>
      <c r="G235" s="6">
        <v>160</v>
      </c>
      <c r="H235" s="19">
        <f t="shared" si="24"/>
        <v>2.5600000000000005</v>
      </c>
      <c r="I235" s="14">
        <f t="shared" si="25"/>
        <v>1760</v>
      </c>
      <c r="J235" s="14">
        <f t="shared" si="26"/>
        <v>1760</v>
      </c>
      <c r="K235" s="1" t="s">
        <v>134</v>
      </c>
      <c r="L235" s="14" t="str">
        <f t="shared" si="28"/>
        <v>Rooflight - Spherical Dome -  PVC curb 16/20 EP + Skylux SW PC Polycarbonate Clear  - 1600x1600</v>
      </c>
      <c r="M235" s="1" t="s">
        <v>162</v>
      </c>
      <c r="N235" s="6"/>
      <c r="O235" s="1" t="s">
        <v>111</v>
      </c>
      <c r="P235" s="1" t="s">
        <v>137</v>
      </c>
      <c r="Q235" s="6">
        <v>1</v>
      </c>
      <c r="R235">
        <v>4.3899999999999997</v>
      </c>
      <c r="S235" s="1">
        <v>88</v>
      </c>
      <c r="T235" s="1">
        <v>83</v>
      </c>
      <c r="U235" s="1">
        <v>12</v>
      </c>
      <c r="V235" s="23" t="s">
        <v>79</v>
      </c>
      <c r="Y235" s="92" t="s">
        <v>76</v>
      </c>
      <c r="Z235">
        <v>3.85</v>
      </c>
      <c r="AA235" s="14" t="str">
        <f t="shared" si="27"/>
        <v>Rooflight - Spherical Dome -  PVC curb 16/20 EP + PVC frame + Skylux SW PC Polycarbonate Clear (openable) - 1600x1600</v>
      </c>
      <c r="AB235" s="1" t="s">
        <v>167</v>
      </c>
    </row>
    <row r="236" spans="1:28" s="21" customFormat="1" x14ac:dyDescent="0.25">
      <c r="A236" t="s">
        <v>159</v>
      </c>
      <c r="B236" s="50">
        <v>1700</v>
      </c>
      <c r="C236" s="53">
        <v>1700</v>
      </c>
      <c r="D236" s="1">
        <v>348</v>
      </c>
      <c r="E236" s="15">
        <f t="shared" si="23"/>
        <v>1700</v>
      </c>
      <c r="F236" s="15">
        <f t="shared" si="23"/>
        <v>1700</v>
      </c>
      <c r="G236" s="6">
        <v>160</v>
      </c>
      <c r="H236" s="19">
        <f t="shared" si="24"/>
        <v>2.8899999999999997</v>
      </c>
      <c r="I236" s="14">
        <f t="shared" si="25"/>
        <v>1860</v>
      </c>
      <c r="J236" s="14">
        <f t="shared" si="26"/>
        <v>1860</v>
      </c>
      <c r="K236" s="1" t="s">
        <v>134</v>
      </c>
      <c r="L236" s="14" t="str">
        <f t="shared" si="28"/>
        <v>Rooflight - Spherical Dome -  PVC curb 16/20 EP + Skylux SW PC Polycarbonate Clear  - 1700x1700</v>
      </c>
      <c r="M236" s="1" t="s">
        <v>162</v>
      </c>
      <c r="N236" s="6"/>
      <c r="O236" s="1" t="s">
        <v>111</v>
      </c>
      <c r="P236" s="1" t="s">
        <v>137</v>
      </c>
      <c r="Q236" s="6">
        <v>1</v>
      </c>
      <c r="R236">
        <v>4.42</v>
      </c>
      <c r="S236" s="1">
        <v>88</v>
      </c>
      <c r="T236" s="1">
        <v>83</v>
      </c>
      <c r="U236" s="1">
        <v>12</v>
      </c>
      <c r="V236" s="23" t="s">
        <v>79</v>
      </c>
      <c r="Y236" s="92" t="s">
        <v>76</v>
      </c>
      <c r="Z236">
        <v>3.9</v>
      </c>
      <c r="AA236" s="14" t="str">
        <f t="shared" si="27"/>
        <v>Rooflight - Spherical Dome -  PVC curb 16/20 EP + PVC frame + Skylux SW PC Polycarbonate Clear (openable) - 1700x1700</v>
      </c>
      <c r="AB236" s="1" t="s">
        <v>167</v>
      </c>
    </row>
    <row r="237" spans="1:28" s="21" customFormat="1" x14ac:dyDescent="0.25">
      <c r="A237" t="s">
        <v>159</v>
      </c>
      <c r="B237" s="50">
        <v>1800</v>
      </c>
      <c r="C237" s="53">
        <v>1800</v>
      </c>
      <c r="D237" s="1">
        <v>348</v>
      </c>
      <c r="E237" s="15">
        <f t="shared" si="23"/>
        <v>1800</v>
      </c>
      <c r="F237" s="15">
        <f t="shared" si="23"/>
        <v>1800</v>
      </c>
      <c r="G237" s="6">
        <v>160</v>
      </c>
      <c r="H237" s="19">
        <f t="shared" si="24"/>
        <v>3.24</v>
      </c>
      <c r="I237" s="14">
        <f t="shared" si="25"/>
        <v>1960</v>
      </c>
      <c r="J237" s="14">
        <f t="shared" si="26"/>
        <v>1960</v>
      </c>
      <c r="K237" s="1" t="s">
        <v>134</v>
      </c>
      <c r="L237" s="14" t="str">
        <f t="shared" si="28"/>
        <v>Rooflight - Spherical Dome -  PVC curb 16/20 EP + Skylux SW PC Polycarbonate Clear  - 1800x1800</v>
      </c>
      <c r="M237" s="1" t="s">
        <v>162</v>
      </c>
      <c r="N237" s="6"/>
      <c r="O237" s="1" t="s">
        <v>111</v>
      </c>
      <c r="P237" s="1" t="s">
        <v>137</v>
      </c>
      <c r="Q237" s="6">
        <v>1</v>
      </c>
      <c r="R237">
        <v>4.46</v>
      </c>
      <c r="S237" s="1">
        <v>88</v>
      </c>
      <c r="T237" s="1">
        <v>83</v>
      </c>
      <c r="U237" s="1">
        <v>12</v>
      </c>
      <c r="V237" s="23" t="s">
        <v>79</v>
      </c>
      <c r="Y237" s="92" t="s">
        <v>76</v>
      </c>
      <c r="Z237">
        <v>3.94</v>
      </c>
      <c r="AA237" s="14" t="str">
        <f t="shared" si="27"/>
        <v>Rooflight - Spherical Dome -  PVC curb 16/20 EP + PVC frame + Skylux SW PC Polycarbonate Clear (openable) - 1800x1800</v>
      </c>
      <c r="AB237" s="1" t="s">
        <v>167</v>
      </c>
    </row>
    <row r="238" spans="1:28" s="21" customFormat="1" x14ac:dyDescent="0.25">
      <c r="A238" t="s">
        <v>159</v>
      </c>
      <c r="B238" s="50">
        <v>2000</v>
      </c>
      <c r="C238" s="53">
        <v>2000</v>
      </c>
      <c r="D238" s="1">
        <v>348</v>
      </c>
      <c r="E238" s="15">
        <f t="shared" si="23"/>
        <v>2000</v>
      </c>
      <c r="F238" s="15">
        <f t="shared" si="23"/>
        <v>2000</v>
      </c>
      <c r="G238" s="6">
        <v>160</v>
      </c>
      <c r="H238" s="19">
        <f t="shared" si="24"/>
        <v>4</v>
      </c>
      <c r="I238" s="14">
        <f t="shared" si="25"/>
        <v>2160</v>
      </c>
      <c r="J238" s="14">
        <f t="shared" si="26"/>
        <v>2160</v>
      </c>
      <c r="K238" s="1" t="s">
        <v>134</v>
      </c>
      <c r="L238" s="14" t="str">
        <f t="shared" si="28"/>
        <v>Rooflight - Spherical Dome -  PVC curb 16/20 EP + Skylux SW PC Polycarbonate Clear  - 2000x2000</v>
      </c>
      <c r="M238" s="1" t="s">
        <v>162</v>
      </c>
      <c r="N238" s="6"/>
      <c r="O238" s="1" t="s">
        <v>111</v>
      </c>
      <c r="P238" s="1" t="s">
        <v>137</v>
      </c>
      <c r="Q238" s="6">
        <v>1</v>
      </c>
      <c r="R238">
        <v>4.5199999999999996</v>
      </c>
      <c r="S238" s="1">
        <v>88</v>
      </c>
      <c r="T238" s="1">
        <v>83</v>
      </c>
      <c r="U238" s="1">
        <v>12</v>
      </c>
      <c r="V238" s="23" t="s">
        <v>79</v>
      </c>
      <c r="Y238" s="92" t="s">
        <v>76</v>
      </c>
      <c r="Z238">
        <v>4.04</v>
      </c>
      <c r="AA238" s="14" t="str">
        <f t="shared" si="27"/>
        <v>Rooflight - Spherical Dome -  PVC curb 16/20 EP + PVC frame + Skylux SW PC Polycarbonate Clear (openable) - 2000x2000</v>
      </c>
      <c r="AB238" s="1" t="s">
        <v>167</v>
      </c>
    </row>
    <row r="239" spans="1:28" s="21" customFormat="1" x14ac:dyDescent="0.25">
      <c r="A239" t="s">
        <v>159</v>
      </c>
      <c r="B239" s="50">
        <v>400</v>
      </c>
      <c r="C239" s="53">
        <v>700</v>
      </c>
      <c r="D239" s="1">
        <v>348</v>
      </c>
      <c r="E239" s="15">
        <f t="shared" si="23"/>
        <v>400</v>
      </c>
      <c r="F239" s="15">
        <f t="shared" si="23"/>
        <v>700</v>
      </c>
      <c r="G239" s="6">
        <v>160</v>
      </c>
      <c r="H239" s="19">
        <f t="shared" si="24"/>
        <v>0.27999999999999997</v>
      </c>
      <c r="I239" s="14">
        <f t="shared" si="25"/>
        <v>560</v>
      </c>
      <c r="J239" s="14">
        <f t="shared" si="26"/>
        <v>860</v>
      </c>
      <c r="K239" s="1" t="s">
        <v>134</v>
      </c>
      <c r="L239" s="14" t="str">
        <f t="shared" si="28"/>
        <v>Rooflight - Spherical Dome -  PVC curb 16/20 EP + Skylux SW PC Polycarbonate Clear  - 400x700</v>
      </c>
      <c r="M239" s="1" t="s">
        <v>162</v>
      </c>
      <c r="N239" s="6"/>
      <c r="O239" s="1" t="s">
        <v>111</v>
      </c>
      <c r="P239" s="1" t="s">
        <v>137</v>
      </c>
      <c r="Q239" s="6">
        <v>1</v>
      </c>
      <c r="R239">
        <v>3.46</v>
      </c>
      <c r="S239" s="1">
        <v>88</v>
      </c>
      <c r="T239" s="1">
        <v>83</v>
      </c>
      <c r="U239" s="1">
        <v>12</v>
      </c>
      <c r="V239" s="23" t="s">
        <v>79</v>
      </c>
      <c r="Y239" s="92" t="s">
        <v>76</v>
      </c>
      <c r="Z239">
        <v>2.81</v>
      </c>
      <c r="AA239" s="14" t="str">
        <f t="shared" si="27"/>
        <v>Rooflight - Spherical Dome -  PVC curb 16/20 EP + PVC frame + Skylux SW PC Polycarbonate Clear (openable) - 400x700</v>
      </c>
      <c r="AB239" s="1" t="s">
        <v>167</v>
      </c>
    </row>
    <row r="240" spans="1:28" s="21" customFormat="1" x14ac:dyDescent="0.25">
      <c r="A240" t="s">
        <v>159</v>
      </c>
      <c r="B240" s="50">
        <v>400</v>
      </c>
      <c r="C240" s="53">
        <v>1000</v>
      </c>
      <c r="D240" s="1">
        <v>348</v>
      </c>
      <c r="E240" s="15">
        <f t="shared" si="23"/>
        <v>400</v>
      </c>
      <c r="F240" s="15">
        <f t="shared" si="23"/>
        <v>1000</v>
      </c>
      <c r="G240" s="6">
        <v>160</v>
      </c>
      <c r="H240" s="19">
        <f t="shared" si="24"/>
        <v>0.4</v>
      </c>
      <c r="I240" s="14">
        <f t="shared" si="25"/>
        <v>560</v>
      </c>
      <c r="J240" s="14">
        <f t="shared" si="26"/>
        <v>1160</v>
      </c>
      <c r="K240" s="1" t="s">
        <v>134</v>
      </c>
      <c r="L240" s="14" t="str">
        <f t="shared" si="28"/>
        <v>Rooflight - Spherical Dome -  PVC curb 16/20 EP + Skylux SW PC Polycarbonate Clear  - 400x1000</v>
      </c>
      <c r="M240" s="1" t="s">
        <v>162</v>
      </c>
      <c r="N240" s="6"/>
      <c r="O240" s="1" t="s">
        <v>111</v>
      </c>
      <c r="P240" s="1" t="s">
        <v>137</v>
      </c>
      <c r="Q240" s="6">
        <v>1</v>
      </c>
      <c r="R240">
        <v>3.63</v>
      </c>
      <c r="S240" s="1">
        <v>88</v>
      </c>
      <c r="T240" s="1">
        <v>83</v>
      </c>
      <c r="U240" s="1">
        <v>12</v>
      </c>
      <c r="V240" s="23" t="s">
        <v>79</v>
      </c>
      <c r="Y240" s="92" t="s">
        <v>76</v>
      </c>
      <c r="Z240">
        <v>2.96</v>
      </c>
      <c r="AA240" s="14" t="str">
        <f t="shared" si="27"/>
        <v>Rooflight - Spherical Dome -  PVC curb 16/20 EP + PVC frame + Skylux SW PC Polycarbonate Clear (openable) - 400x1000</v>
      </c>
      <c r="AB240" s="1" t="s">
        <v>167</v>
      </c>
    </row>
    <row r="241" spans="1:28" s="21" customFormat="1" x14ac:dyDescent="0.25">
      <c r="A241" t="s">
        <v>159</v>
      </c>
      <c r="B241" s="50">
        <v>400</v>
      </c>
      <c r="C241" s="53">
        <v>1300</v>
      </c>
      <c r="D241" s="1">
        <v>348</v>
      </c>
      <c r="E241" s="15">
        <f t="shared" si="23"/>
        <v>400</v>
      </c>
      <c r="F241" s="15">
        <f t="shared" si="23"/>
        <v>1300</v>
      </c>
      <c r="G241" s="6">
        <v>160</v>
      </c>
      <c r="H241" s="19">
        <f t="shared" si="24"/>
        <v>0.52</v>
      </c>
      <c r="I241" s="14">
        <f t="shared" si="25"/>
        <v>560</v>
      </c>
      <c r="J241" s="14">
        <f t="shared" si="26"/>
        <v>1460</v>
      </c>
      <c r="K241" s="1" t="s">
        <v>134</v>
      </c>
      <c r="L241" s="14" t="str">
        <f t="shared" si="28"/>
        <v>Rooflight - Spherical Dome -  PVC curb 16/20 EP + Skylux SW PC Polycarbonate Clear  - 400x1300</v>
      </c>
      <c r="M241" s="1" t="s">
        <v>162</v>
      </c>
      <c r="N241" s="6"/>
      <c r="O241" s="1" t="s">
        <v>111</v>
      </c>
      <c r="P241" s="1" t="s">
        <v>137</v>
      </c>
      <c r="Q241" s="6">
        <v>1</v>
      </c>
      <c r="R241">
        <v>3.73</v>
      </c>
      <c r="S241" s="1">
        <v>88</v>
      </c>
      <c r="T241" s="1">
        <v>83</v>
      </c>
      <c r="U241" s="1">
        <v>12</v>
      </c>
      <c r="V241" s="23" t="s">
        <v>79</v>
      </c>
      <c r="Y241" s="92" t="s">
        <v>76</v>
      </c>
      <c r="Z241">
        <v>3.06</v>
      </c>
      <c r="AA241" s="14" t="str">
        <f t="shared" si="27"/>
        <v>Rooflight - Spherical Dome -  PVC curb 16/20 EP + PVC frame + Skylux SW PC Polycarbonate Clear (openable) - 400x1300</v>
      </c>
      <c r="AB241" s="1" t="s">
        <v>167</v>
      </c>
    </row>
    <row r="242" spans="1:28" s="21" customFormat="1" x14ac:dyDescent="0.25">
      <c r="A242" t="s">
        <v>159</v>
      </c>
      <c r="B242" s="50">
        <v>400</v>
      </c>
      <c r="C242" s="53">
        <v>1600</v>
      </c>
      <c r="D242" s="1">
        <v>348</v>
      </c>
      <c r="E242" s="15">
        <f t="shared" si="23"/>
        <v>400</v>
      </c>
      <c r="F242" s="15">
        <f t="shared" si="23"/>
        <v>1600</v>
      </c>
      <c r="G242" s="6">
        <v>160</v>
      </c>
      <c r="H242" s="19">
        <f t="shared" si="24"/>
        <v>0.64000000000000012</v>
      </c>
      <c r="I242" s="14">
        <f t="shared" si="25"/>
        <v>560</v>
      </c>
      <c r="J242" s="14">
        <f t="shared" si="26"/>
        <v>1760</v>
      </c>
      <c r="K242" s="1" t="s">
        <v>134</v>
      </c>
      <c r="L242" s="14" t="str">
        <f t="shared" si="28"/>
        <v>Rooflight - Spherical Dome -  PVC curb 16/20 EP + Skylux SW PC Polycarbonate Clear  - 400x1600</v>
      </c>
      <c r="M242" s="1" t="s">
        <v>162</v>
      </c>
      <c r="N242" s="6"/>
      <c r="O242" s="1" t="s">
        <v>111</v>
      </c>
      <c r="P242" s="1" t="s">
        <v>137</v>
      </c>
      <c r="Q242" s="6">
        <v>1</v>
      </c>
      <c r="R242">
        <v>3.8</v>
      </c>
      <c r="S242" s="1">
        <v>88</v>
      </c>
      <c r="T242" s="1">
        <v>83</v>
      </c>
      <c r="U242" s="1">
        <v>12</v>
      </c>
      <c r="V242" s="23" t="s">
        <v>79</v>
      </c>
      <c r="Y242" s="92" t="s">
        <v>76</v>
      </c>
      <c r="Z242">
        <v>3.13</v>
      </c>
      <c r="AA242" s="14" t="str">
        <f t="shared" si="27"/>
        <v>Rooflight - Spherical Dome -  PVC curb 16/20 EP + PVC frame + Skylux SW PC Polycarbonate Clear (openable) - 400x1600</v>
      </c>
      <c r="AB242" s="1" t="s">
        <v>167</v>
      </c>
    </row>
    <row r="243" spans="1:28" s="21" customFormat="1" x14ac:dyDescent="0.25">
      <c r="A243" t="s">
        <v>159</v>
      </c>
      <c r="B243" s="51">
        <v>400</v>
      </c>
      <c r="C243" s="54">
        <v>1900</v>
      </c>
      <c r="D243" s="1">
        <v>348</v>
      </c>
      <c r="E243" s="15">
        <f t="shared" si="23"/>
        <v>400</v>
      </c>
      <c r="F243" s="15">
        <f t="shared" si="23"/>
        <v>1900</v>
      </c>
      <c r="G243" s="6">
        <v>160</v>
      </c>
      <c r="H243" s="19">
        <f t="shared" si="24"/>
        <v>0.76</v>
      </c>
      <c r="I243" s="14">
        <f t="shared" si="25"/>
        <v>560</v>
      </c>
      <c r="J243" s="14">
        <f t="shared" si="26"/>
        <v>2060</v>
      </c>
      <c r="K243" s="1" t="s">
        <v>134</v>
      </c>
      <c r="L243" s="14" t="str">
        <f t="shared" si="28"/>
        <v>Rooflight - Spherical Dome -  PVC curb 16/20 EP + Skylux SW PC Polycarbonate Clear  - 400x1900</v>
      </c>
      <c r="M243" s="1" t="s">
        <v>162</v>
      </c>
      <c r="N243" s="6"/>
      <c r="O243" s="1" t="s">
        <v>111</v>
      </c>
      <c r="P243" s="1" t="s">
        <v>137</v>
      </c>
      <c r="Q243" s="6">
        <v>1</v>
      </c>
      <c r="R243">
        <v>3.86</v>
      </c>
      <c r="S243" s="1">
        <v>88</v>
      </c>
      <c r="T243" s="1">
        <v>83</v>
      </c>
      <c r="U243" s="1">
        <v>12</v>
      </c>
      <c r="V243" s="23" t="s">
        <v>79</v>
      </c>
      <c r="Y243" s="92" t="s">
        <v>76</v>
      </c>
      <c r="Z243">
        <v>3.18</v>
      </c>
      <c r="AA243" s="14" t="str">
        <f t="shared" si="27"/>
        <v>Rooflight - Spherical Dome -  PVC curb 16/20 EP + PVC frame + Skylux SW PC Polycarbonate Clear (openable) - 400x1900</v>
      </c>
      <c r="AB243" s="1" t="s">
        <v>167</v>
      </c>
    </row>
    <row r="244" spans="1:28" s="21" customFormat="1" x14ac:dyDescent="0.25">
      <c r="A244" t="s">
        <v>159</v>
      </c>
      <c r="B244" s="50">
        <v>400</v>
      </c>
      <c r="C244" s="53">
        <v>2200</v>
      </c>
      <c r="D244" s="1">
        <v>348</v>
      </c>
      <c r="E244" s="15">
        <f t="shared" si="23"/>
        <v>400</v>
      </c>
      <c r="F244" s="15">
        <f t="shared" si="23"/>
        <v>2200</v>
      </c>
      <c r="G244" s="6">
        <v>160</v>
      </c>
      <c r="H244" s="19">
        <f t="shared" si="24"/>
        <v>0.88000000000000012</v>
      </c>
      <c r="I244" s="14">
        <f t="shared" si="25"/>
        <v>560</v>
      </c>
      <c r="J244" s="14">
        <f t="shared" si="26"/>
        <v>2360</v>
      </c>
      <c r="K244" s="1" t="s">
        <v>134</v>
      </c>
      <c r="L244" s="14" t="str">
        <f t="shared" si="28"/>
        <v>Rooflight - Spherical Dome -  PVC curb 16/20 EP + Skylux SW PC Polycarbonate Clear  - 400x2200</v>
      </c>
      <c r="M244" s="1" t="s">
        <v>162</v>
      </c>
      <c r="N244" s="6"/>
      <c r="O244" s="1" t="s">
        <v>111</v>
      </c>
      <c r="P244" s="1" t="s">
        <v>137</v>
      </c>
      <c r="Q244" s="6">
        <v>1</v>
      </c>
      <c r="R244">
        <v>3.9</v>
      </c>
      <c r="S244" s="1">
        <v>88</v>
      </c>
      <c r="T244" s="1">
        <v>83</v>
      </c>
      <c r="U244" s="1">
        <v>12</v>
      </c>
      <c r="V244" s="23" t="s">
        <v>79</v>
      </c>
      <c r="Y244" s="92" t="s">
        <v>76</v>
      </c>
      <c r="Z244">
        <v>3.22</v>
      </c>
      <c r="AA244" s="14" t="str">
        <f t="shared" si="27"/>
        <v>Rooflight - Spherical Dome -  PVC curb 16/20 EP + PVC frame + Skylux SW PC Polycarbonate Clear (openable) - 400x2200</v>
      </c>
      <c r="AB244" s="1" t="s">
        <v>167</v>
      </c>
    </row>
    <row r="245" spans="1:28" s="21" customFormat="1" x14ac:dyDescent="0.25">
      <c r="A245" t="s">
        <v>159</v>
      </c>
      <c r="B245" s="50">
        <v>400</v>
      </c>
      <c r="C245" s="53">
        <v>2800</v>
      </c>
      <c r="D245" s="1">
        <v>348</v>
      </c>
      <c r="E245" s="15">
        <f t="shared" si="23"/>
        <v>400</v>
      </c>
      <c r="F245" s="15">
        <f t="shared" si="23"/>
        <v>2800</v>
      </c>
      <c r="G245" s="6">
        <v>160</v>
      </c>
      <c r="H245" s="19">
        <f t="shared" si="24"/>
        <v>1.1199999999999999</v>
      </c>
      <c r="I245" s="14">
        <f t="shared" si="25"/>
        <v>560</v>
      </c>
      <c r="J245" s="14">
        <f t="shared" si="26"/>
        <v>2960</v>
      </c>
      <c r="K245" s="1" t="s">
        <v>134</v>
      </c>
      <c r="L245" s="14" t="str">
        <f t="shared" si="28"/>
        <v>Rooflight - Spherical Dome -  PVC curb 16/20 EP + Skylux SW PC Polycarbonate Clear  - 400x2800</v>
      </c>
      <c r="M245" s="1" t="s">
        <v>162</v>
      </c>
      <c r="N245" s="6"/>
      <c r="O245" s="1" t="s">
        <v>111</v>
      </c>
      <c r="P245" s="1" t="s">
        <v>137</v>
      </c>
      <c r="Q245" s="6">
        <v>1</v>
      </c>
      <c r="R245">
        <v>3.95</v>
      </c>
      <c r="S245" s="1">
        <v>88</v>
      </c>
      <c r="T245" s="1">
        <v>83</v>
      </c>
      <c r="U245" s="1">
        <v>12</v>
      </c>
      <c r="V245" s="23" t="s">
        <v>79</v>
      </c>
      <c r="Y245" s="92" t="s">
        <v>76</v>
      </c>
      <c r="Z245">
        <v>3.27</v>
      </c>
      <c r="AA245" s="14" t="str">
        <f t="shared" si="27"/>
        <v>Rooflight - Spherical Dome -  PVC curb 16/20 EP + PVC frame + Skylux SW PC Polycarbonate Clear (openable) - 400x2800</v>
      </c>
      <c r="AB245" s="1" t="s">
        <v>167</v>
      </c>
    </row>
    <row r="246" spans="1:28" s="21" customFormat="1" x14ac:dyDescent="0.25">
      <c r="A246" t="s">
        <v>159</v>
      </c>
      <c r="B246" s="50">
        <v>450</v>
      </c>
      <c r="C246" s="53">
        <v>750</v>
      </c>
      <c r="D246" s="1">
        <v>348</v>
      </c>
      <c r="E246" s="15">
        <f t="shared" si="23"/>
        <v>450</v>
      </c>
      <c r="F246" s="15">
        <f t="shared" si="23"/>
        <v>750</v>
      </c>
      <c r="G246" s="6">
        <v>160</v>
      </c>
      <c r="H246" s="19">
        <f t="shared" si="24"/>
        <v>0.33750000000000002</v>
      </c>
      <c r="I246" s="14">
        <f t="shared" si="25"/>
        <v>610</v>
      </c>
      <c r="J246" s="14">
        <f t="shared" si="26"/>
        <v>910</v>
      </c>
      <c r="K246" s="1" t="s">
        <v>134</v>
      </c>
      <c r="L246" s="14" t="str">
        <f t="shared" si="28"/>
        <v>Rooflight - Spherical Dome -  PVC curb 16/20 EP + Skylux SW PC Polycarbonate Clear  - 450x750</v>
      </c>
      <c r="M246" s="1" t="s">
        <v>162</v>
      </c>
      <c r="N246" s="6"/>
      <c r="O246" s="1" t="s">
        <v>111</v>
      </c>
      <c r="P246" s="1" t="s">
        <v>137</v>
      </c>
      <c r="Q246" s="6">
        <v>1</v>
      </c>
      <c r="R246">
        <v>3.57</v>
      </c>
      <c r="S246" s="1">
        <v>88</v>
      </c>
      <c r="T246" s="1">
        <v>83</v>
      </c>
      <c r="U246" s="1">
        <v>12</v>
      </c>
      <c r="V246" s="23" t="s">
        <v>79</v>
      </c>
      <c r="Y246" s="92" t="s">
        <v>76</v>
      </c>
      <c r="Z246">
        <v>2.92</v>
      </c>
      <c r="AA246" s="14" t="str">
        <f t="shared" si="27"/>
        <v>Rooflight - Spherical Dome -  PVC curb 16/20 EP + PVC frame + Skylux SW PC Polycarbonate Clear (openable) - 450x750</v>
      </c>
      <c r="AB246" s="1" t="s">
        <v>167</v>
      </c>
    </row>
    <row r="247" spans="1:28" s="21" customFormat="1" x14ac:dyDescent="0.25">
      <c r="A247" t="s">
        <v>159</v>
      </c>
      <c r="B247" s="50">
        <v>450</v>
      </c>
      <c r="C247" s="53">
        <v>1050</v>
      </c>
      <c r="D247" s="1">
        <v>348</v>
      </c>
      <c r="E247" s="15">
        <f t="shared" si="23"/>
        <v>450</v>
      </c>
      <c r="F247" s="15">
        <f t="shared" si="23"/>
        <v>1050</v>
      </c>
      <c r="G247" s="6">
        <v>160</v>
      </c>
      <c r="H247" s="19">
        <f t="shared" si="24"/>
        <v>0.47250000000000003</v>
      </c>
      <c r="I247" s="14">
        <f t="shared" si="25"/>
        <v>610</v>
      </c>
      <c r="J247" s="14">
        <f t="shared" si="26"/>
        <v>1210</v>
      </c>
      <c r="K247" s="1" t="s">
        <v>134</v>
      </c>
      <c r="L247" s="14" t="str">
        <f t="shared" si="28"/>
        <v>Rooflight - Spherical Dome -  PVC curb 16/20 EP + Skylux SW PC Polycarbonate Clear  - 450x1050</v>
      </c>
      <c r="M247" s="1" t="s">
        <v>162</v>
      </c>
      <c r="N247" s="6"/>
      <c r="O247" s="1" t="s">
        <v>111</v>
      </c>
      <c r="P247" s="1" t="s">
        <v>137</v>
      </c>
      <c r="Q247" s="6">
        <v>1</v>
      </c>
      <c r="R247">
        <v>3.73</v>
      </c>
      <c r="S247" s="1">
        <v>88</v>
      </c>
      <c r="T247" s="1">
        <v>83</v>
      </c>
      <c r="U247" s="1">
        <v>12</v>
      </c>
      <c r="V247" s="23" t="s">
        <v>79</v>
      </c>
      <c r="Y247" s="92" t="s">
        <v>76</v>
      </c>
      <c r="Z247">
        <v>3.07</v>
      </c>
      <c r="AA247" s="14" t="str">
        <f t="shared" si="27"/>
        <v>Rooflight - Spherical Dome -  PVC curb 16/20 EP + PVC frame + Skylux SW PC Polycarbonate Clear (openable) - 450x1050</v>
      </c>
      <c r="AB247" s="1" t="s">
        <v>167</v>
      </c>
    </row>
    <row r="248" spans="1:28" s="21" customFormat="1" x14ac:dyDescent="0.25">
      <c r="A248" t="s">
        <v>159</v>
      </c>
      <c r="B248" s="50">
        <v>500</v>
      </c>
      <c r="C248" s="53">
        <v>700</v>
      </c>
      <c r="D248" s="1">
        <v>348</v>
      </c>
      <c r="E248" s="15">
        <f t="shared" si="23"/>
        <v>500</v>
      </c>
      <c r="F248" s="15">
        <f t="shared" si="23"/>
        <v>700</v>
      </c>
      <c r="G248" s="6">
        <v>160</v>
      </c>
      <c r="H248" s="19">
        <f t="shared" si="24"/>
        <v>0.35</v>
      </c>
      <c r="I248" s="14">
        <f t="shared" si="25"/>
        <v>660</v>
      </c>
      <c r="J248" s="14">
        <f t="shared" si="26"/>
        <v>860</v>
      </c>
      <c r="K248" s="1" t="s">
        <v>134</v>
      </c>
      <c r="L248" s="14" t="str">
        <f t="shared" si="28"/>
        <v>Rooflight - Spherical Dome -  PVC curb 16/20 EP + Skylux SW PC Polycarbonate Clear  - 500x700</v>
      </c>
      <c r="M248" s="1" t="s">
        <v>162</v>
      </c>
      <c r="N248" s="6"/>
      <c r="O248" s="1" t="s">
        <v>111</v>
      </c>
      <c r="P248" s="1" t="s">
        <v>137</v>
      </c>
      <c r="Q248" s="6">
        <v>1</v>
      </c>
      <c r="R248">
        <v>3.57</v>
      </c>
      <c r="S248" s="1">
        <v>88</v>
      </c>
      <c r="T248" s="1">
        <v>83</v>
      </c>
      <c r="U248" s="1">
        <v>12</v>
      </c>
      <c r="V248" s="23" t="s">
        <v>79</v>
      </c>
      <c r="Y248" s="92" t="s">
        <v>76</v>
      </c>
      <c r="Z248">
        <v>2.92</v>
      </c>
      <c r="AA248" s="14" t="str">
        <f t="shared" si="27"/>
        <v>Rooflight - Spherical Dome -  PVC curb 16/20 EP + PVC frame + Skylux SW PC Polycarbonate Clear (openable) - 500x700</v>
      </c>
      <c r="AB248" s="1" t="s">
        <v>167</v>
      </c>
    </row>
    <row r="249" spans="1:28" s="21" customFormat="1" x14ac:dyDescent="0.25">
      <c r="A249" t="s">
        <v>159</v>
      </c>
      <c r="B249" s="51">
        <v>500</v>
      </c>
      <c r="C249" s="54">
        <v>800</v>
      </c>
      <c r="D249" s="1">
        <v>348</v>
      </c>
      <c r="E249" s="15">
        <f t="shared" si="23"/>
        <v>500</v>
      </c>
      <c r="F249" s="15">
        <f t="shared" si="23"/>
        <v>800</v>
      </c>
      <c r="G249" s="6">
        <v>160</v>
      </c>
      <c r="H249" s="19">
        <f t="shared" si="24"/>
        <v>0.4</v>
      </c>
      <c r="I249" s="14">
        <f t="shared" si="25"/>
        <v>660</v>
      </c>
      <c r="J249" s="14">
        <f t="shared" si="26"/>
        <v>960</v>
      </c>
      <c r="K249" s="1" t="s">
        <v>134</v>
      </c>
      <c r="L249" s="14" t="str">
        <f t="shared" si="28"/>
        <v>Rooflight - Spherical Dome -  PVC curb 16/20 EP + Skylux SW PC Polycarbonate Clear  - 500x800</v>
      </c>
      <c r="M249" s="1" t="s">
        <v>162</v>
      </c>
      <c r="N249" s="6"/>
      <c r="O249" s="1" t="s">
        <v>111</v>
      </c>
      <c r="P249" s="1" t="s">
        <v>137</v>
      </c>
      <c r="Q249" s="6">
        <v>1</v>
      </c>
      <c r="R249">
        <v>3.64</v>
      </c>
      <c r="S249" s="1">
        <v>88</v>
      </c>
      <c r="T249" s="1">
        <v>83</v>
      </c>
      <c r="U249" s="1">
        <v>12</v>
      </c>
      <c r="V249" s="23" t="s">
        <v>79</v>
      </c>
      <c r="Y249" s="92" t="s">
        <v>76</v>
      </c>
      <c r="Z249">
        <v>2.99</v>
      </c>
      <c r="AA249" s="14" t="str">
        <f t="shared" si="27"/>
        <v>Rooflight - Spherical Dome -  PVC curb 16/20 EP + PVC frame + Skylux SW PC Polycarbonate Clear (openable) - 500x800</v>
      </c>
      <c r="AB249" s="1" t="s">
        <v>167</v>
      </c>
    </row>
    <row r="250" spans="1:28" s="21" customFormat="1" x14ac:dyDescent="0.25">
      <c r="A250" t="s">
        <v>159</v>
      </c>
      <c r="B250" s="50">
        <v>500</v>
      </c>
      <c r="C250" s="53">
        <v>1000</v>
      </c>
      <c r="D250" s="1">
        <v>348</v>
      </c>
      <c r="E250" s="15">
        <f t="shared" si="23"/>
        <v>500</v>
      </c>
      <c r="F250" s="15">
        <f t="shared" si="23"/>
        <v>1000</v>
      </c>
      <c r="G250" s="6">
        <v>160</v>
      </c>
      <c r="H250" s="19">
        <f t="shared" si="24"/>
        <v>0.5</v>
      </c>
      <c r="I250" s="14">
        <f t="shared" si="25"/>
        <v>660</v>
      </c>
      <c r="J250" s="14">
        <f t="shared" si="26"/>
        <v>1160</v>
      </c>
      <c r="K250" s="1" t="s">
        <v>134</v>
      </c>
      <c r="L250" s="14" t="str">
        <f t="shared" si="28"/>
        <v>Rooflight - Spherical Dome -  PVC curb 16/20 EP + Skylux SW PC Polycarbonate Clear  - 500x1000</v>
      </c>
      <c r="M250" s="1" t="s">
        <v>162</v>
      </c>
      <c r="N250" s="6"/>
      <c r="O250" s="1" t="s">
        <v>111</v>
      </c>
      <c r="P250" s="1" t="s">
        <v>137</v>
      </c>
      <c r="Q250" s="6">
        <v>1</v>
      </c>
      <c r="R250">
        <v>3.75</v>
      </c>
      <c r="S250" s="1">
        <v>88</v>
      </c>
      <c r="T250" s="1">
        <v>83</v>
      </c>
      <c r="U250" s="1">
        <v>12</v>
      </c>
      <c r="V250" s="23" t="s">
        <v>79</v>
      </c>
      <c r="Y250" s="92" t="s">
        <v>76</v>
      </c>
      <c r="Z250">
        <v>3.09</v>
      </c>
      <c r="AA250" s="14" t="str">
        <f t="shared" si="27"/>
        <v>Rooflight - Spherical Dome -  PVC curb 16/20 EP + PVC frame + Skylux SW PC Polycarbonate Clear (openable) - 500x1000</v>
      </c>
      <c r="AB250" s="1" t="s">
        <v>167</v>
      </c>
    </row>
    <row r="251" spans="1:28" s="21" customFormat="1" x14ac:dyDescent="0.25">
      <c r="A251" t="s">
        <v>159</v>
      </c>
      <c r="B251" s="50">
        <v>500</v>
      </c>
      <c r="C251" s="53">
        <v>1100</v>
      </c>
      <c r="D251" s="1">
        <v>348</v>
      </c>
      <c r="E251" s="15">
        <f t="shared" si="23"/>
        <v>500</v>
      </c>
      <c r="F251" s="15">
        <f t="shared" si="23"/>
        <v>1100</v>
      </c>
      <c r="G251" s="6">
        <v>160</v>
      </c>
      <c r="H251" s="19">
        <f t="shared" si="24"/>
        <v>0.55000000000000004</v>
      </c>
      <c r="I251" s="14">
        <f t="shared" si="25"/>
        <v>660</v>
      </c>
      <c r="J251" s="14">
        <f t="shared" si="26"/>
        <v>1260</v>
      </c>
      <c r="K251" s="1" t="s">
        <v>134</v>
      </c>
      <c r="L251" s="14" t="str">
        <f t="shared" si="28"/>
        <v>Rooflight - Spherical Dome -  PVC curb 16/20 EP + Skylux SW PC Polycarbonate Clear  - 500x1100</v>
      </c>
      <c r="M251" s="1" t="s">
        <v>162</v>
      </c>
      <c r="N251" s="6"/>
      <c r="O251" s="1" t="s">
        <v>111</v>
      </c>
      <c r="P251" s="1" t="s">
        <v>137</v>
      </c>
      <c r="Q251" s="6">
        <v>1</v>
      </c>
      <c r="R251">
        <v>3.79</v>
      </c>
      <c r="S251" s="1">
        <v>88</v>
      </c>
      <c r="T251" s="1">
        <v>83</v>
      </c>
      <c r="U251" s="1">
        <v>12</v>
      </c>
      <c r="V251" s="23" t="s">
        <v>79</v>
      </c>
      <c r="Y251" s="92" t="s">
        <v>76</v>
      </c>
      <c r="Z251">
        <v>3.13</v>
      </c>
      <c r="AA251" s="14" t="str">
        <f t="shared" si="27"/>
        <v>Rooflight - Spherical Dome -  PVC curb 16/20 EP + PVC frame + Skylux SW PC Polycarbonate Clear (openable) - 500x1100</v>
      </c>
      <c r="AB251" s="1" t="s">
        <v>167</v>
      </c>
    </row>
    <row r="252" spans="1:28" s="21" customFormat="1" x14ac:dyDescent="0.25">
      <c r="A252" t="s">
        <v>159</v>
      </c>
      <c r="B252" s="50">
        <v>500</v>
      </c>
      <c r="C252" s="53">
        <v>1400</v>
      </c>
      <c r="D252" s="1">
        <v>348</v>
      </c>
      <c r="E252" s="15">
        <f t="shared" si="23"/>
        <v>500</v>
      </c>
      <c r="F252" s="15">
        <f t="shared" si="23"/>
        <v>1400</v>
      </c>
      <c r="G252" s="6">
        <v>160</v>
      </c>
      <c r="H252" s="19">
        <f t="shared" si="24"/>
        <v>0.7</v>
      </c>
      <c r="I252" s="14">
        <f t="shared" si="25"/>
        <v>660</v>
      </c>
      <c r="J252" s="14">
        <f t="shared" si="26"/>
        <v>1560</v>
      </c>
      <c r="K252" s="1" t="s">
        <v>134</v>
      </c>
      <c r="L252" s="14" t="str">
        <f t="shared" si="28"/>
        <v>Rooflight - Spherical Dome -  PVC curb 16/20 EP + Skylux SW PC Polycarbonate Clear  - 500x1400</v>
      </c>
      <c r="M252" s="1" t="s">
        <v>162</v>
      </c>
      <c r="N252" s="6"/>
      <c r="O252" s="1" t="s">
        <v>111</v>
      </c>
      <c r="P252" s="1" t="s">
        <v>137</v>
      </c>
      <c r="Q252" s="6">
        <v>1</v>
      </c>
      <c r="R252">
        <v>3.88</v>
      </c>
      <c r="S252" s="1">
        <v>88</v>
      </c>
      <c r="T252" s="1">
        <v>83</v>
      </c>
      <c r="U252" s="1">
        <v>12</v>
      </c>
      <c r="V252" s="23" t="s">
        <v>79</v>
      </c>
      <c r="Y252" s="92" t="s">
        <v>76</v>
      </c>
      <c r="Z252">
        <v>3.22</v>
      </c>
      <c r="AA252" s="14" t="str">
        <f t="shared" si="27"/>
        <v>Rooflight - Spherical Dome -  PVC curb 16/20 EP + PVC frame + Skylux SW PC Polycarbonate Clear (openable) - 500x1400</v>
      </c>
      <c r="AB252" s="1" t="s">
        <v>167</v>
      </c>
    </row>
    <row r="253" spans="1:28" s="21" customFormat="1" x14ac:dyDescent="0.25">
      <c r="A253" t="s">
        <v>159</v>
      </c>
      <c r="B253" s="50">
        <v>500</v>
      </c>
      <c r="C253" s="53">
        <v>1700</v>
      </c>
      <c r="D253" s="1">
        <v>348</v>
      </c>
      <c r="E253" s="15">
        <f t="shared" si="23"/>
        <v>500</v>
      </c>
      <c r="F253" s="15">
        <f t="shared" si="23"/>
        <v>1700</v>
      </c>
      <c r="G253" s="6">
        <v>160</v>
      </c>
      <c r="H253" s="19">
        <f t="shared" si="24"/>
        <v>0.85</v>
      </c>
      <c r="I253" s="14">
        <f t="shared" si="25"/>
        <v>660</v>
      </c>
      <c r="J253" s="14">
        <f t="shared" si="26"/>
        <v>1860</v>
      </c>
      <c r="K253" s="1" t="s">
        <v>134</v>
      </c>
      <c r="L253" s="14" t="str">
        <f t="shared" si="28"/>
        <v>Rooflight - Spherical Dome -  PVC curb 16/20 EP + Skylux SW PC Polycarbonate Clear  - 500x1700</v>
      </c>
      <c r="M253" s="1" t="s">
        <v>162</v>
      </c>
      <c r="N253" s="6"/>
      <c r="O253" s="1" t="s">
        <v>111</v>
      </c>
      <c r="P253" s="1" t="s">
        <v>137</v>
      </c>
      <c r="Q253" s="6">
        <v>1</v>
      </c>
      <c r="R253">
        <v>3.94</v>
      </c>
      <c r="S253" s="1">
        <v>88</v>
      </c>
      <c r="T253" s="1">
        <v>83</v>
      </c>
      <c r="U253" s="1">
        <v>12</v>
      </c>
      <c r="V253" s="23" t="s">
        <v>79</v>
      </c>
      <c r="Y253" s="92" t="s">
        <v>76</v>
      </c>
      <c r="Z253">
        <v>3.29</v>
      </c>
      <c r="AA253" s="14" t="str">
        <f t="shared" si="27"/>
        <v>Rooflight - Spherical Dome -  PVC curb 16/20 EP + PVC frame + Skylux SW PC Polycarbonate Clear (openable) - 500x1700</v>
      </c>
      <c r="AB253" s="1" t="s">
        <v>167</v>
      </c>
    </row>
    <row r="254" spans="1:28" s="21" customFormat="1" x14ac:dyDescent="0.25">
      <c r="A254" t="s">
        <v>159</v>
      </c>
      <c r="B254" s="50">
        <v>500</v>
      </c>
      <c r="C254" s="53">
        <v>2000</v>
      </c>
      <c r="D254" s="1">
        <v>348</v>
      </c>
      <c r="E254" s="15">
        <f t="shared" si="23"/>
        <v>500</v>
      </c>
      <c r="F254" s="15">
        <f t="shared" si="23"/>
        <v>2000</v>
      </c>
      <c r="G254" s="6">
        <v>160</v>
      </c>
      <c r="H254" s="19">
        <f t="shared" si="24"/>
        <v>1</v>
      </c>
      <c r="I254" s="14">
        <f t="shared" si="25"/>
        <v>660</v>
      </c>
      <c r="J254" s="14">
        <f t="shared" si="26"/>
        <v>2160</v>
      </c>
      <c r="K254" s="1" t="s">
        <v>134</v>
      </c>
      <c r="L254" s="14" t="str">
        <f t="shared" si="28"/>
        <v>Rooflight - Spherical Dome -  PVC curb 16/20 EP + Skylux SW PC Polycarbonate Clear  - 500x2000</v>
      </c>
      <c r="M254" s="1" t="s">
        <v>162</v>
      </c>
      <c r="N254" s="6"/>
      <c r="O254" s="1" t="s">
        <v>111</v>
      </c>
      <c r="P254" s="1" t="s">
        <v>137</v>
      </c>
      <c r="Q254" s="6">
        <v>1</v>
      </c>
      <c r="R254">
        <v>3.99</v>
      </c>
      <c r="S254" s="1">
        <v>88</v>
      </c>
      <c r="T254" s="1">
        <v>83</v>
      </c>
      <c r="U254" s="1">
        <v>12</v>
      </c>
      <c r="V254" s="23" t="s">
        <v>79</v>
      </c>
      <c r="Y254" s="92" t="s">
        <v>76</v>
      </c>
      <c r="Z254">
        <v>3.34</v>
      </c>
      <c r="AA254" s="14" t="str">
        <f t="shared" si="27"/>
        <v>Rooflight - Spherical Dome -  PVC curb 16/20 EP + PVC frame + Skylux SW PC Polycarbonate Clear (openable) - 500x2000</v>
      </c>
      <c r="AB254" s="1" t="s">
        <v>167</v>
      </c>
    </row>
    <row r="255" spans="1:28" s="21" customFormat="1" x14ac:dyDescent="0.25">
      <c r="A255" t="s">
        <v>159</v>
      </c>
      <c r="B255" s="51">
        <v>500</v>
      </c>
      <c r="C255" s="54">
        <v>2300</v>
      </c>
      <c r="D255" s="1">
        <v>348</v>
      </c>
      <c r="E255" s="15">
        <f t="shared" si="23"/>
        <v>500</v>
      </c>
      <c r="F255" s="15">
        <f t="shared" si="23"/>
        <v>2300</v>
      </c>
      <c r="G255" s="6">
        <v>160</v>
      </c>
      <c r="H255" s="19">
        <f t="shared" si="24"/>
        <v>1.1499999999999999</v>
      </c>
      <c r="I255" s="14">
        <f t="shared" si="25"/>
        <v>660</v>
      </c>
      <c r="J255" s="14">
        <f t="shared" si="26"/>
        <v>2460</v>
      </c>
      <c r="K255" s="1" t="s">
        <v>134</v>
      </c>
      <c r="L255" s="14" t="str">
        <f t="shared" si="28"/>
        <v>Rooflight - Spherical Dome -  PVC curb 16/20 EP + Skylux SW PC Polycarbonate Clear  - 500x2300</v>
      </c>
      <c r="M255" s="1" t="s">
        <v>162</v>
      </c>
      <c r="N255" s="6"/>
      <c r="O255" s="1" t="s">
        <v>111</v>
      </c>
      <c r="P255" s="1" t="s">
        <v>137</v>
      </c>
      <c r="Q255" s="6">
        <v>1</v>
      </c>
      <c r="R255">
        <v>4.03</v>
      </c>
      <c r="S255" s="1">
        <v>88</v>
      </c>
      <c r="T255" s="1">
        <v>83</v>
      </c>
      <c r="U255" s="1">
        <v>12</v>
      </c>
      <c r="V255" s="23" t="s">
        <v>79</v>
      </c>
      <c r="Y255" s="92" t="s">
        <v>76</v>
      </c>
      <c r="Z255">
        <v>3.37</v>
      </c>
      <c r="AA255" s="14" t="str">
        <f t="shared" si="27"/>
        <v>Rooflight - Spherical Dome -  PVC curb 16/20 EP + PVC frame + Skylux SW PC Polycarbonate Clear (openable) - 500x2300</v>
      </c>
      <c r="AB255" s="1" t="s">
        <v>167</v>
      </c>
    </row>
    <row r="256" spans="1:28" s="21" customFormat="1" x14ac:dyDescent="0.25">
      <c r="A256" t="s">
        <v>159</v>
      </c>
      <c r="B256" s="50">
        <v>600</v>
      </c>
      <c r="C256" s="53">
        <v>800</v>
      </c>
      <c r="D256" s="1">
        <v>348</v>
      </c>
      <c r="E256" s="15">
        <f t="shared" si="23"/>
        <v>600</v>
      </c>
      <c r="F256" s="15">
        <f t="shared" si="23"/>
        <v>800</v>
      </c>
      <c r="G256" s="6">
        <v>160</v>
      </c>
      <c r="H256" s="19">
        <f t="shared" si="24"/>
        <v>0.48</v>
      </c>
      <c r="I256" s="14">
        <f t="shared" si="25"/>
        <v>760</v>
      </c>
      <c r="J256" s="14">
        <f t="shared" si="26"/>
        <v>960</v>
      </c>
      <c r="K256" s="1" t="s">
        <v>134</v>
      </c>
      <c r="L256" s="14" t="str">
        <f t="shared" si="28"/>
        <v>Rooflight - Spherical Dome -  PVC curb 16/20 EP + Skylux SW PC Polycarbonate Clear  - 600x800</v>
      </c>
      <c r="M256" s="1" t="s">
        <v>162</v>
      </c>
      <c r="N256" s="6"/>
      <c r="O256" s="1" t="s">
        <v>111</v>
      </c>
      <c r="P256" s="1" t="s">
        <v>137</v>
      </c>
      <c r="Q256" s="6">
        <v>1</v>
      </c>
      <c r="R256">
        <v>3.74</v>
      </c>
      <c r="S256" s="1">
        <v>88</v>
      </c>
      <c r="T256" s="1">
        <v>83</v>
      </c>
      <c r="U256" s="1">
        <v>12</v>
      </c>
      <c r="V256" s="23" t="s">
        <v>79</v>
      </c>
      <c r="Y256" s="92" t="s">
        <v>76</v>
      </c>
      <c r="Z256">
        <v>3.08</v>
      </c>
      <c r="AA256" s="14" t="str">
        <f t="shared" si="27"/>
        <v>Rooflight - Spherical Dome -  PVC curb 16/20 EP + PVC frame + Skylux SW PC Polycarbonate Clear (openable) - 600x800</v>
      </c>
      <c r="AB256" s="1" t="s">
        <v>167</v>
      </c>
    </row>
    <row r="257" spans="1:28" s="21" customFormat="1" x14ac:dyDescent="0.25">
      <c r="A257" t="s">
        <v>159</v>
      </c>
      <c r="B257" s="50">
        <v>600</v>
      </c>
      <c r="C257" s="53">
        <v>900</v>
      </c>
      <c r="D257" s="1">
        <v>348</v>
      </c>
      <c r="E257" s="15">
        <f t="shared" si="23"/>
        <v>600</v>
      </c>
      <c r="F257" s="15">
        <f t="shared" si="23"/>
        <v>900</v>
      </c>
      <c r="G257" s="6">
        <v>160</v>
      </c>
      <c r="H257" s="19">
        <f t="shared" si="24"/>
        <v>0.54</v>
      </c>
      <c r="I257" s="14">
        <f t="shared" si="25"/>
        <v>760</v>
      </c>
      <c r="J257" s="14">
        <f t="shared" si="26"/>
        <v>1060</v>
      </c>
      <c r="K257" s="1" t="s">
        <v>134</v>
      </c>
      <c r="L257" s="14" t="str">
        <f t="shared" si="28"/>
        <v>Rooflight - Spherical Dome -  PVC curb 16/20 EP + Skylux SW PC Polycarbonate Clear  - 600x900</v>
      </c>
      <c r="M257" s="1" t="s">
        <v>162</v>
      </c>
      <c r="N257" s="6"/>
      <c r="O257" s="1" t="s">
        <v>111</v>
      </c>
      <c r="P257" s="1" t="s">
        <v>137</v>
      </c>
      <c r="Q257" s="6">
        <v>1</v>
      </c>
      <c r="R257">
        <v>3.79</v>
      </c>
      <c r="S257" s="1">
        <v>88</v>
      </c>
      <c r="T257" s="1">
        <v>83</v>
      </c>
      <c r="U257" s="1">
        <v>12</v>
      </c>
      <c r="V257" s="23" t="s">
        <v>79</v>
      </c>
      <c r="Y257" s="92" t="s">
        <v>76</v>
      </c>
      <c r="Z257">
        <v>3.14</v>
      </c>
      <c r="AA257" s="14" t="str">
        <f t="shared" si="27"/>
        <v>Rooflight - Spherical Dome -  PVC curb 16/20 EP + PVC frame + Skylux SW PC Polycarbonate Clear (openable) - 600x900</v>
      </c>
      <c r="AB257" s="1" t="s">
        <v>167</v>
      </c>
    </row>
    <row r="258" spans="1:28" s="21" customFormat="1" x14ac:dyDescent="0.25">
      <c r="A258" t="s">
        <v>159</v>
      </c>
      <c r="B258" s="50">
        <v>600</v>
      </c>
      <c r="C258" s="53">
        <v>1200</v>
      </c>
      <c r="D258" s="1">
        <v>348</v>
      </c>
      <c r="E258" s="15">
        <f t="shared" si="23"/>
        <v>600</v>
      </c>
      <c r="F258" s="15">
        <f t="shared" si="23"/>
        <v>1200</v>
      </c>
      <c r="G258" s="6">
        <v>160</v>
      </c>
      <c r="H258" s="19">
        <f t="shared" si="24"/>
        <v>0.72</v>
      </c>
      <c r="I258" s="14">
        <f t="shared" si="25"/>
        <v>760</v>
      </c>
      <c r="J258" s="14">
        <f t="shared" si="26"/>
        <v>1360</v>
      </c>
      <c r="K258" s="1" t="s">
        <v>134</v>
      </c>
      <c r="L258" s="14" t="str">
        <f t="shared" si="28"/>
        <v>Rooflight - Spherical Dome -  PVC curb 16/20 EP + Skylux SW PC Polycarbonate Clear  - 600x1200</v>
      </c>
      <c r="M258" s="1" t="s">
        <v>162</v>
      </c>
      <c r="N258" s="6"/>
      <c r="O258" s="1" t="s">
        <v>111</v>
      </c>
      <c r="P258" s="1" t="s">
        <v>137</v>
      </c>
      <c r="Q258" s="6">
        <v>1</v>
      </c>
      <c r="R258">
        <v>3.91</v>
      </c>
      <c r="S258" s="1">
        <v>88</v>
      </c>
      <c r="T258" s="1">
        <v>83</v>
      </c>
      <c r="U258" s="1">
        <v>12</v>
      </c>
      <c r="V258" s="23" t="s">
        <v>79</v>
      </c>
      <c r="Y258" s="92" t="s">
        <v>76</v>
      </c>
      <c r="Z258">
        <v>3.27</v>
      </c>
      <c r="AA258" s="14" t="str">
        <f t="shared" si="27"/>
        <v>Rooflight - Spherical Dome -  PVC curb 16/20 EP + PVC frame + Skylux SW PC Polycarbonate Clear (openable) - 600x1200</v>
      </c>
      <c r="AB258" s="1" t="s">
        <v>167</v>
      </c>
    </row>
    <row r="259" spans="1:28" s="21" customFormat="1" x14ac:dyDescent="0.25">
      <c r="A259" t="s">
        <v>159</v>
      </c>
      <c r="B259" s="50">
        <v>600</v>
      </c>
      <c r="C259" s="53">
        <v>1300</v>
      </c>
      <c r="D259" s="1">
        <v>348</v>
      </c>
      <c r="E259" s="15">
        <f t="shared" si="23"/>
        <v>600</v>
      </c>
      <c r="F259" s="15">
        <f t="shared" si="23"/>
        <v>1300</v>
      </c>
      <c r="G259" s="6">
        <v>160</v>
      </c>
      <c r="H259" s="19">
        <f t="shared" si="24"/>
        <v>0.78</v>
      </c>
      <c r="I259" s="14">
        <f t="shared" si="25"/>
        <v>760</v>
      </c>
      <c r="J259" s="14">
        <f t="shared" si="26"/>
        <v>1460</v>
      </c>
      <c r="K259" s="1" t="s">
        <v>134</v>
      </c>
      <c r="L259" s="14" t="str">
        <f t="shared" si="28"/>
        <v>Rooflight - Spherical Dome -  PVC curb 16/20 EP + Skylux SW PC Polycarbonate Clear  - 600x1300</v>
      </c>
      <c r="M259" s="1" t="s">
        <v>162</v>
      </c>
      <c r="N259" s="6"/>
      <c r="O259" s="1" t="s">
        <v>111</v>
      </c>
      <c r="P259" s="1" t="s">
        <v>137</v>
      </c>
      <c r="Q259" s="6">
        <v>1</v>
      </c>
      <c r="R259">
        <v>3.95</v>
      </c>
      <c r="S259" s="1">
        <v>88</v>
      </c>
      <c r="T259" s="1">
        <v>83</v>
      </c>
      <c r="U259" s="1">
        <v>12</v>
      </c>
      <c r="V259" s="23" t="s">
        <v>79</v>
      </c>
      <c r="Y259" s="92" t="s">
        <v>76</v>
      </c>
      <c r="Z259">
        <v>3.3</v>
      </c>
      <c r="AA259" s="14" t="str">
        <f t="shared" si="27"/>
        <v>Rooflight - Spherical Dome -  PVC curb 16/20 EP + PVC frame + Skylux SW PC Polycarbonate Clear (openable) - 600x1300</v>
      </c>
      <c r="AB259" s="1" t="s">
        <v>167</v>
      </c>
    </row>
    <row r="260" spans="1:28" s="21" customFormat="1" x14ac:dyDescent="0.25">
      <c r="A260" t="s">
        <v>159</v>
      </c>
      <c r="B260" s="50">
        <v>600</v>
      </c>
      <c r="C260" s="53">
        <v>1500</v>
      </c>
      <c r="D260" s="1">
        <v>348</v>
      </c>
      <c r="E260" s="15">
        <f t="shared" si="23"/>
        <v>600</v>
      </c>
      <c r="F260" s="15">
        <f t="shared" si="23"/>
        <v>1500</v>
      </c>
      <c r="G260" s="6">
        <v>160</v>
      </c>
      <c r="H260" s="19">
        <f t="shared" si="24"/>
        <v>0.89999999999999991</v>
      </c>
      <c r="I260" s="14">
        <f t="shared" si="25"/>
        <v>760</v>
      </c>
      <c r="J260" s="14">
        <f t="shared" si="26"/>
        <v>1660</v>
      </c>
      <c r="K260" s="1" t="s">
        <v>134</v>
      </c>
      <c r="L260" s="14" t="str">
        <f t="shared" si="28"/>
        <v>Rooflight - Spherical Dome -  PVC curb 16/20 EP + Skylux SW PC Polycarbonate Clear  - 600x1500</v>
      </c>
      <c r="M260" s="1" t="s">
        <v>162</v>
      </c>
      <c r="N260" s="6"/>
      <c r="O260" s="1" t="s">
        <v>111</v>
      </c>
      <c r="P260" s="1" t="s">
        <v>137</v>
      </c>
      <c r="Q260" s="6">
        <v>1</v>
      </c>
      <c r="R260">
        <v>4</v>
      </c>
      <c r="S260" s="1">
        <v>88</v>
      </c>
      <c r="T260" s="1">
        <v>83</v>
      </c>
      <c r="U260" s="1">
        <v>12</v>
      </c>
      <c r="V260" s="23" t="s">
        <v>79</v>
      </c>
      <c r="Y260" s="92" t="s">
        <v>76</v>
      </c>
      <c r="Z260">
        <v>3.36</v>
      </c>
      <c r="AA260" s="14" t="str">
        <f t="shared" si="27"/>
        <v>Rooflight - Spherical Dome -  PVC curb 16/20 EP + PVC frame + Skylux SW PC Polycarbonate Clear (openable) - 600x1500</v>
      </c>
      <c r="AB260" s="1" t="s">
        <v>167</v>
      </c>
    </row>
    <row r="261" spans="1:28" s="21" customFormat="1" x14ac:dyDescent="0.25">
      <c r="A261" t="s">
        <v>159</v>
      </c>
      <c r="B261" s="51">
        <v>600</v>
      </c>
      <c r="C261" s="54">
        <v>1800</v>
      </c>
      <c r="D261" s="1">
        <v>348</v>
      </c>
      <c r="E261" s="15">
        <f t="shared" si="23"/>
        <v>600</v>
      </c>
      <c r="F261" s="15">
        <f t="shared" si="23"/>
        <v>1800</v>
      </c>
      <c r="G261" s="6">
        <v>160</v>
      </c>
      <c r="H261" s="19">
        <f t="shared" si="24"/>
        <v>1.08</v>
      </c>
      <c r="I261" s="14">
        <f t="shared" si="25"/>
        <v>760</v>
      </c>
      <c r="J261" s="14">
        <f t="shared" si="26"/>
        <v>1960</v>
      </c>
      <c r="K261" s="1" t="s">
        <v>134</v>
      </c>
      <c r="L261" s="14" t="str">
        <f t="shared" si="28"/>
        <v>Rooflight - Spherical Dome -  PVC curb 16/20 EP + Skylux SW PC Polycarbonate Clear  - 600x1800</v>
      </c>
      <c r="M261" s="1" t="s">
        <v>162</v>
      </c>
      <c r="N261" s="6"/>
      <c r="O261" s="1" t="s">
        <v>111</v>
      </c>
      <c r="P261" s="1" t="s">
        <v>137</v>
      </c>
      <c r="Q261" s="6">
        <v>1</v>
      </c>
      <c r="R261">
        <v>4.05</v>
      </c>
      <c r="S261" s="1">
        <v>88</v>
      </c>
      <c r="T261" s="1">
        <v>83</v>
      </c>
      <c r="U261" s="1">
        <v>12</v>
      </c>
      <c r="V261" s="23" t="s">
        <v>79</v>
      </c>
      <c r="Y261" s="92" t="s">
        <v>76</v>
      </c>
      <c r="Z261">
        <v>3.42</v>
      </c>
      <c r="AA261" s="14" t="str">
        <f t="shared" si="27"/>
        <v>Rooflight - Spherical Dome -  PVC curb 16/20 EP + PVC frame + Skylux SW PC Polycarbonate Clear (openable) - 600x1800</v>
      </c>
      <c r="AB261" s="1" t="s">
        <v>167</v>
      </c>
    </row>
    <row r="262" spans="1:28" s="21" customFormat="1" x14ac:dyDescent="0.25">
      <c r="A262" t="s">
        <v>159</v>
      </c>
      <c r="B262" s="50">
        <v>600</v>
      </c>
      <c r="C262" s="53">
        <v>2000</v>
      </c>
      <c r="D262" s="1">
        <v>348</v>
      </c>
      <c r="E262" s="15">
        <f t="shared" si="23"/>
        <v>600</v>
      </c>
      <c r="F262" s="15">
        <f t="shared" si="23"/>
        <v>2000</v>
      </c>
      <c r="G262" s="6">
        <v>160</v>
      </c>
      <c r="H262" s="19">
        <f t="shared" si="24"/>
        <v>1.2</v>
      </c>
      <c r="I262" s="14">
        <f t="shared" si="25"/>
        <v>760</v>
      </c>
      <c r="J262" s="14">
        <f t="shared" si="26"/>
        <v>2160</v>
      </c>
      <c r="K262" s="1" t="s">
        <v>134</v>
      </c>
      <c r="L262" s="14" t="str">
        <f t="shared" si="28"/>
        <v>Rooflight - Spherical Dome -  PVC curb 16/20 EP + Skylux SW PC Polycarbonate Clear  - 600x2000</v>
      </c>
      <c r="M262" s="1" t="s">
        <v>162</v>
      </c>
      <c r="N262" s="6"/>
      <c r="O262" s="1" t="s">
        <v>111</v>
      </c>
      <c r="P262" s="1" t="s">
        <v>137</v>
      </c>
      <c r="Q262" s="6">
        <v>1</v>
      </c>
      <c r="R262">
        <v>4.09</v>
      </c>
      <c r="S262" s="1">
        <v>88</v>
      </c>
      <c r="T262" s="1">
        <v>83</v>
      </c>
      <c r="U262" s="1">
        <v>12</v>
      </c>
      <c r="V262" s="23" t="s">
        <v>79</v>
      </c>
      <c r="Y262" s="92" t="s">
        <v>76</v>
      </c>
      <c r="Z262">
        <v>3.45</v>
      </c>
      <c r="AA262" s="14" t="str">
        <f t="shared" si="27"/>
        <v>Rooflight - Spherical Dome -  PVC curb 16/20 EP + PVC frame + Skylux SW PC Polycarbonate Clear (openable) - 600x2000</v>
      </c>
      <c r="AB262" s="1" t="s">
        <v>167</v>
      </c>
    </row>
    <row r="263" spans="1:28" s="21" customFormat="1" x14ac:dyDescent="0.25">
      <c r="A263" t="s">
        <v>159</v>
      </c>
      <c r="B263" s="50">
        <v>700</v>
      </c>
      <c r="C263" s="53">
        <v>1000</v>
      </c>
      <c r="D263" s="1">
        <v>348</v>
      </c>
      <c r="E263" s="15">
        <f t="shared" si="23"/>
        <v>700</v>
      </c>
      <c r="F263" s="15">
        <f t="shared" si="23"/>
        <v>1000</v>
      </c>
      <c r="G263" s="6">
        <v>160</v>
      </c>
      <c r="H263" s="19">
        <f t="shared" si="24"/>
        <v>0.7</v>
      </c>
      <c r="I263" s="14">
        <f t="shared" si="25"/>
        <v>860</v>
      </c>
      <c r="J263" s="14">
        <f t="shared" si="26"/>
        <v>1160</v>
      </c>
      <c r="K263" s="1" t="s">
        <v>134</v>
      </c>
      <c r="L263" s="14" t="str">
        <f t="shared" si="28"/>
        <v>Rooflight - Spherical Dome -  PVC curb 16/20 EP + Skylux SW PC Polycarbonate Clear  - 700x1000</v>
      </c>
      <c r="M263" s="1" t="s">
        <v>162</v>
      </c>
      <c r="N263" s="6"/>
      <c r="O263" s="1" t="s">
        <v>111</v>
      </c>
      <c r="P263" s="1" t="s">
        <v>137</v>
      </c>
      <c r="Q263" s="6">
        <v>1</v>
      </c>
      <c r="R263">
        <v>3.92</v>
      </c>
      <c r="S263" s="1">
        <v>88</v>
      </c>
      <c r="T263" s="1">
        <v>83</v>
      </c>
      <c r="U263" s="1">
        <v>12</v>
      </c>
      <c r="V263" s="23" t="s">
        <v>79</v>
      </c>
      <c r="Y263" s="92" t="s">
        <v>76</v>
      </c>
      <c r="Z263">
        <v>3.27</v>
      </c>
      <c r="AA263" s="14" t="str">
        <f t="shared" si="27"/>
        <v>Rooflight - Spherical Dome -  PVC curb 16/20 EP + PVC frame + Skylux SW PC Polycarbonate Clear (openable) - 700x1000</v>
      </c>
      <c r="AB263" s="1" t="s">
        <v>167</v>
      </c>
    </row>
    <row r="264" spans="1:28" s="21" customFormat="1" x14ac:dyDescent="0.25">
      <c r="A264" t="s">
        <v>159</v>
      </c>
      <c r="B264" s="50">
        <v>700</v>
      </c>
      <c r="C264" s="53">
        <v>1300</v>
      </c>
      <c r="D264" s="1">
        <v>348</v>
      </c>
      <c r="E264" s="15">
        <f t="shared" si="23"/>
        <v>700</v>
      </c>
      <c r="F264" s="15">
        <f t="shared" si="23"/>
        <v>1300</v>
      </c>
      <c r="G264" s="6">
        <v>160</v>
      </c>
      <c r="H264" s="19">
        <f t="shared" si="24"/>
        <v>0.90999999999999992</v>
      </c>
      <c r="I264" s="14">
        <f t="shared" si="25"/>
        <v>860</v>
      </c>
      <c r="J264" s="14">
        <f t="shared" si="26"/>
        <v>1460</v>
      </c>
      <c r="K264" s="1" t="s">
        <v>134</v>
      </c>
      <c r="L264" s="14" t="str">
        <f t="shared" si="28"/>
        <v>Rooflight - Spherical Dome -  PVC curb 16/20 EP + Skylux SW PC Polycarbonate Clear  - 700x1300</v>
      </c>
      <c r="M264" s="1" t="s">
        <v>162</v>
      </c>
      <c r="N264" s="6"/>
      <c r="O264" s="1" t="s">
        <v>111</v>
      </c>
      <c r="P264" s="1" t="s">
        <v>137</v>
      </c>
      <c r="Q264" s="6">
        <v>1</v>
      </c>
      <c r="R264">
        <v>4.0199999999999996</v>
      </c>
      <c r="S264" s="1">
        <v>88</v>
      </c>
      <c r="T264" s="1">
        <v>83</v>
      </c>
      <c r="U264" s="1">
        <v>12</v>
      </c>
      <c r="V264" s="23" t="s">
        <v>79</v>
      </c>
      <c r="Y264" s="92" t="s">
        <v>76</v>
      </c>
      <c r="Z264">
        <v>3.39</v>
      </c>
      <c r="AA264" s="14" t="str">
        <f t="shared" si="27"/>
        <v>Rooflight - Spherical Dome -  PVC curb 16/20 EP + PVC frame + Skylux SW PC Polycarbonate Clear (openable) - 700x1300</v>
      </c>
      <c r="AB264" s="1" t="s">
        <v>167</v>
      </c>
    </row>
    <row r="265" spans="1:28" s="21" customFormat="1" x14ac:dyDescent="0.25">
      <c r="A265" t="s">
        <v>159</v>
      </c>
      <c r="B265" s="50">
        <v>700</v>
      </c>
      <c r="C265" s="53">
        <v>1500</v>
      </c>
      <c r="D265" s="1">
        <v>348</v>
      </c>
      <c r="E265" s="15">
        <f t="shared" si="23"/>
        <v>700</v>
      </c>
      <c r="F265" s="15">
        <f t="shared" si="23"/>
        <v>1500</v>
      </c>
      <c r="G265" s="6">
        <v>160</v>
      </c>
      <c r="H265" s="19">
        <f t="shared" si="24"/>
        <v>1.0499999999999998</v>
      </c>
      <c r="I265" s="14">
        <f t="shared" si="25"/>
        <v>860</v>
      </c>
      <c r="J265" s="14">
        <f t="shared" si="26"/>
        <v>1660</v>
      </c>
      <c r="K265" s="1" t="s">
        <v>134</v>
      </c>
      <c r="L265" s="14" t="str">
        <f t="shared" si="28"/>
        <v>Rooflight - Spherical Dome -  PVC curb 16/20 EP + Skylux SW PC Polycarbonate Clear  - 700x1500</v>
      </c>
      <c r="M265" s="1" t="s">
        <v>162</v>
      </c>
      <c r="N265" s="6"/>
      <c r="O265" s="1" t="s">
        <v>111</v>
      </c>
      <c r="P265" s="1" t="s">
        <v>137</v>
      </c>
      <c r="Q265" s="6">
        <v>1</v>
      </c>
      <c r="R265">
        <v>4.07</v>
      </c>
      <c r="S265" s="1">
        <v>88</v>
      </c>
      <c r="T265" s="1">
        <v>83</v>
      </c>
      <c r="U265" s="1">
        <v>12</v>
      </c>
      <c r="V265" s="23" t="s">
        <v>79</v>
      </c>
      <c r="Y265" s="92" t="s">
        <v>76</v>
      </c>
      <c r="Z265">
        <v>3.45</v>
      </c>
      <c r="AA265" s="14" t="str">
        <f t="shared" si="27"/>
        <v>Rooflight - Spherical Dome -  PVC curb 16/20 EP + PVC frame + Skylux SW PC Polycarbonate Clear (openable) - 700x1500</v>
      </c>
      <c r="AB265" s="1" t="s">
        <v>167</v>
      </c>
    </row>
    <row r="266" spans="1:28" s="21" customFormat="1" x14ac:dyDescent="0.25">
      <c r="A266" t="s">
        <v>159</v>
      </c>
      <c r="B266" s="50">
        <v>700</v>
      </c>
      <c r="C266" s="53">
        <v>1600</v>
      </c>
      <c r="D266" s="1">
        <v>348</v>
      </c>
      <c r="E266" s="15">
        <f t="shared" si="23"/>
        <v>700</v>
      </c>
      <c r="F266" s="15">
        <f t="shared" si="23"/>
        <v>1600</v>
      </c>
      <c r="G266" s="6">
        <v>160</v>
      </c>
      <c r="H266" s="19">
        <f t="shared" si="24"/>
        <v>1.1199999999999999</v>
      </c>
      <c r="I266" s="14">
        <f t="shared" si="25"/>
        <v>860</v>
      </c>
      <c r="J266" s="14">
        <f t="shared" si="26"/>
        <v>1760</v>
      </c>
      <c r="K266" s="1" t="s">
        <v>134</v>
      </c>
      <c r="L266" s="14" t="str">
        <f t="shared" si="28"/>
        <v>Rooflight - Spherical Dome -  PVC curb 16/20 EP + Skylux SW PC Polycarbonate Clear  - 700x1600</v>
      </c>
      <c r="M266" s="1" t="s">
        <v>162</v>
      </c>
      <c r="N266" s="6"/>
      <c r="O266" s="1" t="s">
        <v>111</v>
      </c>
      <c r="P266" s="1" t="s">
        <v>137</v>
      </c>
      <c r="Q266" s="6">
        <v>1</v>
      </c>
      <c r="R266">
        <v>4.09</v>
      </c>
      <c r="S266" s="1">
        <v>88</v>
      </c>
      <c r="T266" s="1">
        <v>83</v>
      </c>
      <c r="U266" s="1">
        <v>12</v>
      </c>
      <c r="V266" s="23" t="s">
        <v>79</v>
      </c>
      <c r="Y266" s="92" t="s">
        <v>76</v>
      </c>
      <c r="Z266">
        <v>3.47</v>
      </c>
      <c r="AA266" s="14" t="str">
        <f t="shared" si="27"/>
        <v>Rooflight - Spherical Dome -  PVC curb 16/20 EP + PVC frame + Skylux SW PC Polycarbonate Clear (openable) - 700x1600</v>
      </c>
      <c r="AB266" s="1" t="s">
        <v>167</v>
      </c>
    </row>
    <row r="267" spans="1:28" s="21" customFormat="1" x14ac:dyDescent="0.25">
      <c r="A267" t="s">
        <v>159</v>
      </c>
      <c r="B267" s="51">
        <v>700</v>
      </c>
      <c r="C267" s="54">
        <v>2000</v>
      </c>
      <c r="D267" s="1">
        <v>348</v>
      </c>
      <c r="E267" s="15">
        <f t="shared" si="23"/>
        <v>700</v>
      </c>
      <c r="F267" s="15">
        <f t="shared" si="23"/>
        <v>2000</v>
      </c>
      <c r="G267" s="6">
        <v>160</v>
      </c>
      <c r="H267" s="19">
        <f t="shared" si="24"/>
        <v>1.4</v>
      </c>
      <c r="I267" s="14">
        <f t="shared" si="25"/>
        <v>860</v>
      </c>
      <c r="J267" s="14">
        <f t="shared" si="26"/>
        <v>2160</v>
      </c>
      <c r="K267" s="1" t="s">
        <v>134</v>
      </c>
      <c r="L267" s="14" t="str">
        <f t="shared" si="28"/>
        <v>Rooflight - Spherical Dome -  PVC curb 16/20 EP + Skylux SW PC Polycarbonate Clear  - 700x2000</v>
      </c>
      <c r="M267" s="1" t="s">
        <v>162</v>
      </c>
      <c r="N267" s="6"/>
      <c r="O267" s="1" t="s">
        <v>111</v>
      </c>
      <c r="P267" s="1" t="s">
        <v>137</v>
      </c>
      <c r="Q267" s="6">
        <v>1</v>
      </c>
      <c r="R267">
        <v>4.16</v>
      </c>
      <c r="S267" s="1">
        <v>88</v>
      </c>
      <c r="T267" s="1">
        <v>83</v>
      </c>
      <c r="U267" s="1">
        <v>12</v>
      </c>
      <c r="V267" s="23" t="s">
        <v>79</v>
      </c>
      <c r="Y267" s="92" t="s">
        <v>76</v>
      </c>
      <c r="Z267">
        <v>3.55</v>
      </c>
      <c r="AA267" s="14" t="str">
        <f t="shared" si="27"/>
        <v>Rooflight - Spherical Dome -  PVC curb 16/20 EP + PVC frame + Skylux SW PC Polycarbonate Clear (openable) - 700x2000</v>
      </c>
      <c r="AB267" s="1" t="s">
        <v>167</v>
      </c>
    </row>
    <row r="268" spans="1:28" s="21" customFormat="1" x14ac:dyDescent="0.25">
      <c r="A268" t="s">
        <v>159</v>
      </c>
      <c r="B268" s="50">
        <v>700</v>
      </c>
      <c r="C268" s="53">
        <v>2200</v>
      </c>
      <c r="D268" s="1">
        <v>348</v>
      </c>
      <c r="E268" s="15">
        <f t="shared" si="23"/>
        <v>700</v>
      </c>
      <c r="F268" s="15">
        <f t="shared" si="23"/>
        <v>2200</v>
      </c>
      <c r="G268" s="6">
        <v>160</v>
      </c>
      <c r="H268" s="19">
        <f t="shared" si="24"/>
        <v>1.54</v>
      </c>
      <c r="I268" s="14">
        <f t="shared" si="25"/>
        <v>860</v>
      </c>
      <c r="J268" s="14">
        <f t="shared" si="26"/>
        <v>2360</v>
      </c>
      <c r="K268" s="1" t="s">
        <v>134</v>
      </c>
      <c r="L268" s="14" t="str">
        <f t="shared" si="28"/>
        <v>Rooflight - Spherical Dome -  PVC curb 16/20 EP + Skylux SW PC Polycarbonate Clear  - 700x2200</v>
      </c>
      <c r="M268" s="1" t="s">
        <v>162</v>
      </c>
      <c r="N268" s="6"/>
      <c r="O268" s="1" t="s">
        <v>111</v>
      </c>
      <c r="P268" s="1" t="s">
        <v>137</v>
      </c>
      <c r="Q268" s="6">
        <v>1</v>
      </c>
      <c r="R268">
        <v>4.1900000000000004</v>
      </c>
      <c r="S268" s="1">
        <v>88</v>
      </c>
      <c r="T268" s="1">
        <v>83</v>
      </c>
      <c r="U268" s="1">
        <v>12</v>
      </c>
      <c r="V268" s="23" t="s">
        <v>79</v>
      </c>
      <c r="Y268" s="92" t="s">
        <v>76</v>
      </c>
      <c r="Z268">
        <v>3.58</v>
      </c>
      <c r="AA268" s="14" t="str">
        <f t="shared" si="27"/>
        <v>Rooflight - Spherical Dome -  PVC curb 16/20 EP + PVC frame + Skylux SW PC Polycarbonate Clear (openable) - 700x2200</v>
      </c>
      <c r="AB268" s="1" t="s">
        <v>167</v>
      </c>
    </row>
    <row r="269" spans="1:28" s="21" customFormat="1" x14ac:dyDescent="0.25">
      <c r="A269" t="s">
        <v>159</v>
      </c>
      <c r="B269" s="50">
        <v>750</v>
      </c>
      <c r="C269" s="53">
        <v>1050</v>
      </c>
      <c r="D269" s="1">
        <v>348</v>
      </c>
      <c r="E269" s="15">
        <f t="shared" si="23"/>
        <v>750</v>
      </c>
      <c r="F269" s="15">
        <f t="shared" si="23"/>
        <v>1050</v>
      </c>
      <c r="G269" s="6">
        <v>160</v>
      </c>
      <c r="H269" s="19">
        <f t="shared" si="24"/>
        <v>0.78750000000000009</v>
      </c>
      <c r="I269" s="14">
        <f t="shared" si="25"/>
        <v>910</v>
      </c>
      <c r="J269" s="14">
        <f t="shared" si="26"/>
        <v>1210</v>
      </c>
      <c r="K269" s="1" t="s">
        <v>134</v>
      </c>
      <c r="L269" s="14" t="str">
        <f t="shared" si="28"/>
        <v>Rooflight - Spherical Dome -  PVC curb 16/20 EP + Skylux SW PC Polycarbonate Clear  - 750x1050</v>
      </c>
      <c r="M269" s="1" t="s">
        <v>162</v>
      </c>
      <c r="N269" s="6"/>
      <c r="O269" s="1" t="s">
        <v>111</v>
      </c>
      <c r="P269" s="1" t="s">
        <v>137</v>
      </c>
      <c r="Q269" s="6">
        <v>1</v>
      </c>
      <c r="R269">
        <v>3.96</v>
      </c>
      <c r="S269" s="1">
        <v>88</v>
      </c>
      <c r="T269" s="1">
        <v>83</v>
      </c>
      <c r="U269" s="1">
        <v>12</v>
      </c>
      <c r="V269" s="23" t="s">
        <v>79</v>
      </c>
      <c r="Y269" s="92" t="s">
        <v>76</v>
      </c>
      <c r="Z269">
        <v>3.32</v>
      </c>
      <c r="AA269" s="14" t="str">
        <f t="shared" si="27"/>
        <v>Rooflight - Spherical Dome -  PVC curb 16/20 EP + PVC frame + Skylux SW PC Polycarbonate Clear (openable) - 750x1050</v>
      </c>
      <c r="AB269" s="1" t="s">
        <v>167</v>
      </c>
    </row>
    <row r="270" spans="1:28" s="21" customFormat="1" x14ac:dyDescent="0.25">
      <c r="A270" t="s">
        <v>159</v>
      </c>
      <c r="B270" s="50">
        <v>750</v>
      </c>
      <c r="C270" s="53">
        <v>1250</v>
      </c>
      <c r="D270" s="1">
        <v>348</v>
      </c>
      <c r="E270" s="15">
        <f t="shared" si="23"/>
        <v>750</v>
      </c>
      <c r="F270" s="15">
        <f t="shared" si="23"/>
        <v>1250</v>
      </c>
      <c r="G270" s="6">
        <v>160</v>
      </c>
      <c r="H270" s="19">
        <f t="shared" si="24"/>
        <v>0.9375</v>
      </c>
      <c r="I270" s="14">
        <f t="shared" si="25"/>
        <v>910</v>
      </c>
      <c r="J270" s="14">
        <f t="shared" si="26"/>
        <v>1410</v>
      </c>
      <c r="K270" s="1" t="s">
        <v>134</v>
      </c>
      <c r="L270" s="14" t="str">
        <f t="shared" si="28"/>
        <v>Rooflight - Spherical Dome -  PVC curb 16/20 EP + Skylux SW PC Polycarbonate Clear  - 750x1250</v>
      </c>
      <c r="M270" s="1" t="s">
        <v>162</v>
      </c>
      <c r="N270" s="6"/>
      <c r="O270" s="1" t="s">
        <v>111</v>
      </c>
      <c r="P270" s="1" t="s">
        <v>137</v>
      </c>
      <c r="Q270" s="6">
        <v>1</v>
      </c>
      <c r="R270">
        <v>4.03</v>
      </c>
      <c r="S270" s="1">
        <v>88</v>
      </c>
      <c r="T270" s="1">
        <v>83</v>
      </c>
      <c r="U270" s="1">
        <v>12</v>
      </c>
      <c r="V270" s="23" t="s">
        <v>79</v>
      </c>
      <c r="Y270" s="92" t="s">
        <v>76</v>
      </c>
      <c r="Z270">
        <v>3.4</v>
      </c>
      <c r="AA270" s="14" t="str">
        <f t="shared" si="27"/>
        <v>Rooflight - Spherical Dome -  PVC curb 16/20 EP + PVC frame + Skylux SW PC Polycarbonate Clear (openable) - 750x1250</v>
      </c>
      <c r="AB270" s="1" t="s">
        <v>167</v>
      </c>
    </row>
    <row r="271" spans="1:28" s="21" customFormat="1" x14ac:dyDescent="0.25">
      <c r="A271" t="s">
        <v>159</v>
      </c>
      <c r="B271" s="50">
        <v>750</v>
      </c>
      <c r="C271" s="53">
        <v>1650</v>
      </c>
      <c r="D271" s="1">
        <v>348</v>
      </c>
      <c r="E271" s="15">
        <f t="shared" si="23"/>
        <v>750</v>
      </c>
      <c r="F271" s="15">
        <f t="shared" si="23"/>
        <v>1650</v>
      </c>
      <c r="G271" s="6">
        <v>160</v>
      </c>
      <c r="H271" s="19">
        <f t="shared" si="24"/>
        <v>1.2374999999999998</v>
      </c>
      <c r="I271" s="14">
        <f t="shared" si="25"/>
        <v>910</v>
      </c>
      <c r="J271" s="14">
        <f t="shared" si="26"/>
        <v>1810</v>
      </c>
      <c r="K271" s="1" t="s">
        <v>134</v>
      </c>
      <c r="L271" s="14" t="str">
        <f t="shared" si="28"/>
        <v>Rooflight - Spherical Dome -  PVC curb 16/20 EP + Skylux SW PC Polycarbonate Clear  - 750x1650</v>
      </c>
      <c r="M271" s="1" t="s">
        <v>162</v>
      </c>
      <c r="N271" s="6"/>
      <c r="O271" s="1" t="s">
        <v>111</v>
      </c>
      <c r="P271" s="1" t="s">
        <v>137</v>
      </c>
      <c r="Q271" s="6">
        <v>1</v>
      </c>
      <c r="R271">
        <v>4.13</v>
      </c>
      <c r="S271" s="1">
        <v>88</v>
      </c>
      <c r="T271" s="1">
        <v>83</v>
      </c>
      <c r="U271" s="1">
        <v>12</v>
      </c>
      <c r="V271" s="23" t="s">
        <v>79</v>
      </c>
      <c r="Y271" s="92" t="s">
        <v>76</v>
      </c>
      <c r="Z271">
        <v>3.51</v>
      </c>
      <c r="AA271" s="14" t="str">
        <f t="shared" si="27"/>
        <v>Rooflight - Spherical Dome -  PVC curb 16/20 EP + PVC frame + Skylux SW PC Polycarbonate Clear (openable) - 750x1650</v>
      </c>
      <c r="AB271" s="1" t="s">
        <v>167</v>
      </c>
    </row>
    <row r="272" spans="1:28" s="21" customFormat="1" x14ac:dyDescent="0.25">
      <c r="A272" t="s">
        <v>159</v>
      </c>
      <c r="B272" s="50">
        <v>750</v>
      </c>
      <c r="C272" s="53">
        <v>1750</v>
      </c>
      <c r="D272" s="1">
        <v>348</v>
      </c>
      <c r="E272" s="15">
        <f t="shared" si="23"/>
        <v>750</v>
      </c>
      <c r="F272" s="15">
        <f t="shared" si="23"/>
        <v>1750</v>
      </c>
      <c r="G272" s="6">
        <v>160</v>
      </c>
      <c r="H272" s="19">
        <f t="shared" si="24"/>
        <v>1.3125</v>
      </c>
      <c r="I272" s="14">
        <f t="shared" si="25"/>
        <v>910</v>
      </c>
      <c r="J272" s="14">
        <f t="shared" si="26"/>
        <v>1910</v>
      </c>
      <c r="K272" s="1" t="s">
        <v>134</v>
      </c>
      <c r="L272" s="14" t="str">
        <f t="shared" si="28"/>
        <v>Rooflight - Spherical Dome -  PVC curb 16/20 EP + Skylux SW PC Polycarbonate Clear  - 750x1750</v>
      </c>
      <c r="M272" s="1" t="s">
        <v>162</v>
      </c>
      <c r="N272" s="6"/>
      <c r="O272" s="1" t="s">
        <v>111</v>
      </c>
      <c r="P272" s="1" t="s">
        <v>137</v>
      </c>
      <c r="Q272" s="6">
        <v>1</v>
      </c>
      <c r="R272">
        <v>4.1500000000000004</v>
      </c>
      <c r="S272" s="1">
        <v>88</v>
      </c>
      <c r="T272" s="1">
        <v>83</v>
      </c>
      <c r="U272" s="1">
        <v>12</v>
      </c>
      <c r="V272" s="23" t="s">
        <v>79</v>
      </c>
      <c r="Y272" s="92" t="s">
        <v>76</v>
      </c>
      <c r="Z272">
        <v>3.53</v>
      </c>
      <c r="AA272" s="14" t="str">
        <f t="shared" si="27"/>
        <v>Rooflight - Spherical Dome -  PVC curb 16/20 EP + PVC frame + Skylux SW PC Polycarbonate Clear (openable) - 750x1750</v>
      </c>
      <c r="AB272" s="1" t="s">
        <v>167</v>
      </c>
    </row>
    <row r="273" spans="1:28" s="21" customFormat="1" x14ac:dyDescent="0.25">
      <c r="A273" t="s">
        <v>159</v>
      </c>
      <c r="B273" s="51">
        <v>750</v>
      </c>
      <c r="C273" s="54">
        <v>2250</v>
      </c>
      <c r="D273" s="1">
        <v>348</v>
      </c>
      <c r="E273" s="15">
        <f t="shared" si="23"/>
        <v>750</v>
      </c>
      <c r="F273" s="15">
        <f t="shared" si="23"/>
        <v>2250</v>
      </c>
      <c r="G273" s="6">
        <v>160</v>
      </c>
      <c r="H273" s="19">
        <f t="shared" si="24"/>
        <v>1.6875</v>
      </c>
      <c r="I273" s="14">
        <f t="shared" si="25"/>
        <v>910</v>
      </c>
      <c r="J273" s="14">
        <f t="shared" si="26"/>
        <v>2410</v>
      </c>
      <c r="K273" s="1" t="s">
        <v>134</v>
      </c>
      <c r="L273" s="14" t="str">
        <f t="shared" si="28"/>
        <v>Rooflight - Spherical Dome -  PVC curb 16/20 EP + Skylux SW PC Polycarbonate Clear  - 750x2250</v>
      </c>
      <c r="M273" s="1" t="s">
        <v>162</v>
      </c>
      <c r="N273" s="6"/>
      <c r="O273" s="1" t="s">
        <v>111</v>
      </c>
      <c r="P273" s="1" t="s">
        <v>137</v>
      </c>
      <c r="Q273" s="6">
        <v>1</v>
      </c>
      <c r="R273">
        <v>4.22</v>
      </c>
      <c r="S273" s="1">
        <v>88</v>
      </c>
      <c r="T273" s="1">
        <v>83</v>
      </c>
      <c r="U273" s="1">
        <v>12</v>
      </c>
      <c r="V273" s="23" t="s">
        <v>79</v>
      </c>
      <c r="Y273" s="92" t="s">
        <v>76</v>
      </c>
      <c r="Z273">
        <v>3.62</v>
      </c>
      <c r="AA273" s="14" t="str">
        <f t="shared" si="27"/>
        <v>Rooflight - Spherical Dome -  PVC curb 16/20 EP + PVC frame + Skylux SW PC Polycarbonate Clear (openable) - 750x2250</v>
      </c>
      <c r="AB273" s="1" t="s">
        <v>167</v>
      </c>
    </row>
    <row r="274" spans="1:28" s="21" customFormat="1" x14ac:dyDescent="0.25">
      <c r="A274" t="s">
        <v>159</v>
      </c>
      <c r="B274" s="52">
        <v>800</v>
      </c>
      <c r="C274" s="55">
        <v>1100</v>
      </c>
      <c r="D274" s="1">
        <v>348</v>
      </c>
      <c r="E274" s="15">
        <f t="shared" si="23"/>
        <v>800</v>
      </c>
      <c r="F274" s="15">
        <f t="shared" si="23"/>
        <v>1100</v>
      </c>
      <c r="G274" s="6">
        <v>160</v>
      </c>
      <c r="H274" s="19">
        <f t="shared" si="24"/>
        <v>0.88000000000000012</v>
      </c>
      <c r="I274" s="14">
        <f t="shared" si="25"/>
        <v>960</v>
      </c>
      <c r="J274" s="14">
        <f t="shared" si="26"/>
        <v>1260</v>
      </c>
      <c r="K274" s="1" t="s">
        <v>134</v>
      </c>
      <c r="L274" s="14" t="str">
        <f t="shared" si="28"/>
        <v>Rooflight - Spherical Dome -  PVC curb 16/20 EP + Skylux SW PC Polycarbonate Clear  - 800x1100</v>
      </c>
      <c r="M274" s="1" t="s">
        <v>162</v>
      </c>
      <c r="N274" s="6"/>
      <c r="O274" s="1" t="s">
        <v>111</v>
      </c>
      <c r="P274" s="1" t="s">
        <v>137</v>
      </c>
      <c r="Q274" s="6">
        <v>1</v>
      </c>
      <c r="R274">
        <v>4</v>
      </c>
      <c r="S274" s="1">
        <v>88</v>
      </c>
      <c r="T274" s="1">
        <v>83</v>
      </c>
      <c r="U274" s="1">
        <v>12</v>
      </c>
      <c r="V274" s="23" t="s">
        <v>79</v>
      </c>
      <c r="Y274" s="92" t="s">
        <v>76</v>
      </c>
      <c r="Z274">
        <v>3.37</v>
      </c>
      <c r="AA274" s="14" t="str">
        <f t="shared" si="27"/>
        <v>Rooflight - Spherical Dome -  PVC curb 16/20 EP + PVC frame + Skylux SW PC Polycarbonate Clear (openable) - 800x1100</v>
      </c>
      <c r="AB274" s="1" t="s">
        <v>167</v>
      </c>
    </row>
    <row r="275" spans="1:28" s="21" customFormat="1" x14ac:dyDescent="0.25">
      <c r="A275" t="s">
        <v>159</v>
      </c>
      <c r="B275" s="50">
        <v>800</v>
      </c>
      <c r="C275" s="53">
        <v>1300</v>
      </c>
      <c r="D275" s="1">
        <v>348</v>
      </c>
      <c r="E275" s="15">
        <f t="shared" si="23"/>
        <v>800</v>
      </c>
      <c r="F275" s="15">
        <f t="shared" si="23"/>
        <v>1300</v>
      </c>
      <c r="G275" s="6">
        <v>160</v>
      </c>
      <c r="H275" s="19">
        <f t="shared" si="24"/>
        <v>1.04</v>
      </c>
      <c r="I275" s="14">
        <f t="shared" si="25"/>
        <v>960</v>
      </c>
      <c r="J275" s="14">
        <f t="shared" si="26"/>
        <v>1460</v>
      </c>
      <c r="K275" s="1" t="s">
        <v>134</v>
      </c>
      <c r="L275" s="14" t="str">
        <f t="shared" si="28"/>
        <v>Rooflight - Spherical Dome -  PVC curb 16/20 EP + Skylux SW PC Polycarbonate Clear  - 800x1300</v>
      </c>
      <c r="M275" s="1" t="s">
        <v>162</v>
      </c>
      <c r="N275" s="6"/>
      <c r="O275" s="1" t="s">
        <v>111</v>
      </c>
      <c r="P275" s="1" t="s">
        <v>137</v>
      </c>
      <c r="Q275" s="6">
        <v>1</v>
      </c>
      <c r="R275">
        <v>4.07</v>
      </c>
      <c r="S275" s="1">
        <v>88</v>
      </c>
      <c r="T275" s="1">
        <v>83</v>
      </c>
      <c r="U275" s="1">
        <v>12</v>
      </c>
      <c r="V275" s="23" t="s">
        <v>79</v>
      </c>
      <c r="Y275" s="92" t="s">
        <v>76</v>
      </c>
      <c r="Z275">
        <v>3.44</v>
      </c>
      <c r="AA275" s="14" t="str">
        <f t="shared" si="27"/>
        <v>Rooflight - Spherical Dome -  PVC curb 16/20 EP + PVC frame + Skylux SW PC Polycarbonate Clear (openable) - 800x1300</v>
      </c>
      <c r="AB275" s="1" t="s">
        <v>167</v>
      </c>
    </row>
    <row r="276" spans="1:28" s="21" customFormat="1" x14ac:dyDescent="0.25">
      <c r="A276" t="s">
        <v>159</v>
      </c>
      <c r="B276" s="50">
        <v>800</v>
      </c>
      <c r="C276" s="53">
        <v>1400</v>
      </c>
      <c r="D276" s="1">
        <v>348</v>
      </c>
      <c r="E276" s="15">
        <f t="shared" si="23"/>
        <v>800</v>
      </c>
      <c r="F276" s="15">
        <f t="shared" si="23"/>
        <v>1400</v>
      </c>
      <c r="G276" s="6">
        <v>160</v>
      </c>
      <c r="H276" s="19">
        <f t="shared" si="24"/>
        <v>1.1199999999999999</v>
      </c>
      <c r="I276" s="14">
        <f t="shared" si="25"/>
        <v>960</v>
      </c>
      <c r="J276" s="14">
        <f t="shared" si="26"/>
        <v>1560</v>
      </c>
      <c r="K276" s="1" t="s">
        <v>134</v>
      </c>
      <c r="L276" s="14" t="str">
        <f t="shared" si="28"/>
        <v>Rooflight - Spherical Dome -  PVC curb 16/20 EP + Skylux SW PC Polycarbonate Clear  - 800x1400</v>
      </c>
      <c r="M276" s="1" t="s">
        <v>162</v>
      </c>
      <c r="N276" s="6"/>
      <c r="O276" s="1" t="s">
        <v>111</v>
      </c>
      <c r="P276" s="1" t="s">
        <v>137</v>
      </c>
      <c r="Q276" s="6">
        <v>1</v>
      </c>
      <c r="R276">
        <v>4.09</v>
      </c>
      <c r="S276" s="1">
        <v>88</v>
      </c>
      <c r="T276" s="1">
        <v>83</v>
      </c>
      <c r="U276" s="1">
        <v>12</v>
      </c>
      <c r="V276" s="23" t="s">
        <v>79</v>
      </c>
      <c r="Y276" s="92" t="s">
        <v>76</v>
      </c>
      <c r="Z276">
        <v>3.48</v>
      </c>
      <c r="AA276" s="14" t="str">
        <f t="shared" si="27"/>
        <v>Rooflight - Spherical Dome -  PVC curb 16/20 EP + PVC frame + Skylux SW PC Polycarbonate Clear (openable) - 800x1400</v>
      </c>
      <c r="AB276" s="1" t="s">
        <v>167</v>
      </c>
    </row>
    <row r="277" spans="1:28" s="21" customFormat="1" x14ac:dyDescent="0.25">
      <c r="A277" t="s">
        <v>159</v>
      </c>
      <c r="B277" s="50">
        <v>800</v>
      </c>
      <c r="C277" s="53">
        <v>1600</v>
      </c>
      <c r="D277" s="1">
        <v>348</v>
      </c>
      <c r="E277" s="15">
        <f t="shared" si="23"/>
        <v>800</v>
      </c>
      <c r="F277" s="15">
        <f t="shared" si="23"/>
        <v>1600</v>
      </c>
      <c r="G277" s="6">
        <v>160</v>
      </c>
      <c r="H277" s="19">
        <f t="shared" si="24"/>
        <v>1.2800000000000002</v>
      </c>
      <c r="I277" s="14">
        <f t="shared" si="25"/>
        <v>960</v>
      </c>
      <c r="J277" s="14">
        <f t="shared" si="26"/>
        <v>1760</v>
      </c>
      <c r="K277" s="1" t="s">
        <v>134</v>
      </c>
      <c r="L277" s="14" t="str">
        <f t="shared" si="28"/>
        <v>Rooflight - Spherical Dome -  PVC curb 16/20 EP + Skylux SW PC Polycarbonate Clear  - 800x1600</v>
      </c>
      <c r="M277" s="1" t="s">
        <v>162</v>
      </c>
      <c r="N277" s="6"/>
      <c r="O277" s="1" t="s">
        <v>111</v>
      </c>
      <c r="P277" s="1" t="s">
        <v>137</v>
      </c>
      <c r="Q277" s="6">
        <v>1</v>
      </c>
      <c r="R277">
        <v>4.1399999999999997</v>
      </c>
      <c r="S277" s="1">
        <v>88</v>
      </c>
      <c r="T277" s="1">
        <v>83</v>
      </c>
      <c r="U277" s="1">
        <v>12</v>
      </c>
      <c r="V277" s="23" t="s">
        <v>79</v>
      </c>
      <c r="Y277" s="92" t="s">
        <v>76</v>
      </c>
      <c r="Z277">
        <v>3.53</v>
      </c>
      <c r="AA277" s="14" t="str">
        <f t="shared" si="27"/>
        <v>Rooflight - Spherical Dome -  PVC curb 16/20 EP + PVC frame + Skylux SW PC Polycarbonate Clear (openable) - 800x1600</v>
      </c>
      <c r="AB277" s="1" t="s">
        <v>167</v>
      </c>
    </row>
    <row r="278" spans="1:28" s="21" customFormat="1" x14ac:dyDescent="0.25">
      <c r="A278" t="s">
        <v>159</v>
      </c>
      <c r="B278" s="50">
        <v>800</v>
      </c>
      <c r="C278" s="53">
        <v>1700</v>
      </c>
      <c r="D278" s="1">
        <v>348</v>
      </c>
      <c r="E278" s="15">
        <f t="shared" si="23"/>
        <v>800</v>
      </c>
      <c r="F278" s="15">
        <f t="shared" si="23"/>
        <v>1700</v>
      </c>
      <c r="G278" s="6">
        <v>160</v>
      </c>
      <c r="H278" s="19">
        <f t="shared" si="24"/>
        <v>1.36</v>
      </c>
      <c r="I278" s="14">
        <f t="shared" si="25"/>
        <v>960</v>
      </c>
      <c r="J278" s="14">
        <f t="shared" si="26"/>
        <v>1860</v>
      </c>
      <c r="K278" s="1" t="s">
        <v>134</v>
      </c>
      <c r="L278" s="14" t="str">
        <f t="shared" si="28"/>
        <v>Rooflight - Spherical Dome -  PVC curb 16/20 EP + Skylux SW PC Polycarbonate Clear  - 800x1700</v>
      </c>
      <c r="M278" s="1" t="s">
        <v>162</v>
      </c>
      <c r="N278" s="6"/>
      <c r="O278" s="1" t="s">
        <v>111</v>
      </c>
      <c r="P278" s="1" t="s">
        <v>137</v>
      </c>
      <c r="Q278" s="6">
        <v>1</v>
      </c>
      <c r="R278">
        <v>4.16</v>
      </c>
      <c r="S278" s="1">
        <v>88</v>
      </c>
      <c r="T278" s="1">
        <v>83</v>
      </c>
      <c r="U278" s="1">
        <v>12</v>
      </c>
      <c r="V278" s="23" t="s">
        <v>79</v>
      </c>
      <c r="Y278" s="92" t="s">
        <v>76</v>
      </c>
      <c r="Z278">
        <v>3.55</v>
      </c>
      <c r="AA278" s="14" t="str">
        <f t="shared" si="27"/>
        <v>Rooflight - Spherical Dome -  PVC curb 16/20 EP + PVC frame + Skylux SW PC Polycarbonate Clear (openable) - 800x1700</v>
      </c>
      <c r="AB278" s="1" t="s">
        <v>167</v>
      </c>
    </row>
    <row r="279" spans="1:28" s="21" customFormat="1" x14ac:dyDescent="0.25">
      <c r="A279" t="s">
        <v>159</v>
      </c>
      <c r="B279" s="50">
        <v>800</v>
      </c>
      <c r="C279" s="53">
        <v>1800</v>
      </c>
      <c r="D279" s="1">
        <v>348</v>
      </c>
      <c r="E279" s="15">
        <f t="shared" ref="E279:F320" si="29">B279</f>
        <v>800</v>
      </c>
      <c r="F279" s="15">
        <f t="shared" si="29"/>
        <v>1800</v>
      </c>
      <c r="G279" s="6">
        <v>160</v>
      </c>
      <c r="H279" s="19">
        <f t="shared" si="24"/>
        <v>1.4400000000000002</v>
      </c>
      <c r="I279" s="14">
        <f t="shared" ref="I279:I320" si="30">E279+G279</f>
        <v>960</v>
      </c>
      <c r="J279" s="14">
        <f t="shared" ref="J279:J320" si="31">F279+G279</f>
        <v>1960</v>
      </c>
      <c r="K279" s="1" t="s">
        <v>134</v>
      </c>
      <c r="L279" s="14" t="str">
        <f t="shared" si="28"/>
        <v>Rooflight - Spherical Dome -  PVC curb 16/20 EP + Skylux SW PC Polycarbonate Clear  - 800x1800</v>
      </c>
      <c r="M279" s="1" t="s">
        <v>162</v>
      </c>
      <c r="N279" s="6"/>
      <c r="O279" s="1" t="s">
        <v>111</v>
      </c>
      <c r="P279" s="1" t="s">
        <v>137</v>
      </c>
      <c r="Q279" s="6">
        <v>1</v>
      </c>
      <c r="R279">
        <v>4.18</v>
      </c>
      <c r="S279" s="1">
        <v>88</v>
      </c>
      <c r="T279" s="1">
        <v>83</v>
      </c>
      <c r="U279" s="1">
        <v>12</v>
      </c>
      <c r="V279" s="23" t="s">
        <v>79</v>
      </c>
      <c r="Y279" s="92" t="s">
        <v>76</v>
      </c>
      <c r="Z279">
        <v>3.57</v>
      </c>
      <c r="AA279" s="14" t="str">
        <f t="shared" si="27"/>
        <v>Rooflight - Spherical Dome -  PVC curb 16/20 EP + PVC frame + Skylux SW PC Polycarbonate Clear (openable) - 800x1800</v>
      </c>
      <c r="AB279" s="1" t="s">
        <v>167</v>
      </c>
    </row>
    <row r="280" spans="1:28" s="21" customFormat="1" x14ac:dyDescent="0.25">
      <c r="A280" t="s">
        <v>159</v>
      </c>
      <c r="B280" s="51">
        <v>800</v>
      </c>
      <c r="C280" s="54">
        <v>2000</v>
      </c>
      <c r="D280" s="1">
        <v>348</v>
      </c>
      <c r="E280" s="15">
        <f t="shared" si="29"/>
        <v>800</v>
      </c>
      <c r="F280" s="15">
        <f t="shared" si="29"/>
        <v>2000</v>
      </c>
      <c r="G280" s="6">
        <v>160</v>
      </c>
      <c r="H280" s="19">
        <f t="shared" si="24"/>
        <v>1.6</v>
      </c>
      <c r="I280" s="14">
        <f t="shared" si="30"/>
        <v>960</v>
      </c>
      <c r="J280" s="14">
        <f t="shared" si="31"/>
        <v>2160</v>
      </c>
      <c r="K280" s="1" t="s">
        <v>134</v>
      </c>
      <c r="L280" s="14" t="str">
        <f t="shared" si="28"/>
        <v>Rooflight - Spherical Dome -  PVC curb 16/20 EP + Skylux SW PC Polycarbonate Clear  - 800x2000</v>
      </c>
      <c r="M280" s="1" t="s">
        <v>162</v>
      </c>
      <c r="N280" s="6"/>
      <c r="O280" s="1" t="s">
        <v>111</v>
      </c>
      <c r="P280" s="1" t="s">
        <v>137</v>
      </c>
      <c r="Q280" s="6">
        <v>1</v>
      </c>
      <c r="R280">
        <v>4.21</v>
      </c>
      <c r="S280" s="1">
        <v>88</v>
      </c>
      <c r="T280" s="1">
        <v>83</v>
      </c>
      <c r="U280" s="1">
        <v>12</v>
      </c>
      <c r="V280" s="23" t="s">
        <v>79</v>
      </c>
      <c r="Y280" s="92" t="s">
        <v>76</v>
      </c>
      <c r="Z280">
        <v>3.61</v>
      </c>
      <c r="AA280" s="14" t="str">
        <f t="shared" si="27"/>
        <v>Rooflight - Spherical Dome -  PVC curb 16/20 EP + PVC frame + Skylux SW PC Polycarbonate Clear (openable) - 800x2000</v>
      </c>
      <c r="AB280" s="1" t="s">
        <v>167</v>
      </c>
    </row>
    <row r="281" spans="1:28" s="21" customFormat="1" x14ac:dyDescent="0.25">
      <c r="A281" t="s">
        <v>159</v>
      </c>
      <c r="B281" s="50">
        <v>800</v>
      </c>
      <c r="C281" s="53">
        <v>2200</v>
      </c>
      <c r="D281" s="1">
        <v>348</v>
      </c>
      <c r="E281" s="15">
        <f t="shared" si="29"/>
        <v>800</v>
      </c>
      <c r="F281" s="15">
        <f t="shared" si="29"/>
        <v>2200</v>
      </c>
      <c r="G281" s="6">
        <v>160</v>
      </c>
      <c r="H281" s="19">
        <f t="shared" si="24"/>
        <v>1.7600000000000002</v>
      </c>
      <c r="I281" s="14">
        <f t="shared" si="30"/>
        <v>960</v>
      </c>
      <c r="J281" s="14">
        <f t="shared" si="31"/>
        <v>2360</v>
      </c>
      <c r="K281" s="1" t="s">
        <v>134</v>
      </c>
      <c r="L281" s="14" t="str">
        <f t="shared" ref="L281:L320" si="32">K281&amp;" - "&amp;M281&amp;" - "&amp;E281&amp;"x"&amp;C281</f>
        <v>Rooflight - Spherical Dome -  PVC curb 16/20 EP + Skylux SW PC Polycarbonate Clear  - 800x2200</v>
      </c>
      <c r="M281" s="1" t="s">
        <v>162</v>
      </c>
      <c r="N281" s="6"/>
      <c r="O281" s="1" t="s">
        <v>111</v>
      </c>
      <c r="P281" s="1" t="s">
        <v>137</v>
      </c>
      <c r="Q281" s="6">
        <v>1</v>
      </c>
      <c r="R281">
        <v>4.2300000000000004</v>
      </c>
      <c r="S281" s="1">
        <v>88</v>
      </c>
      <c r="T281" s="1">
        <v>83</v>
      </c>
      <c r="U281" s="1">
        <v>12</v>
      </c>
      <c r="V281" s="23" t="s">
        <v>79</v>
      </c>
      <c r="Y281" s="92" t="s">
        <v>76</v>
      </c>
      <c r="Z281">
        <v>3.64</v>
      </c>
      <c r="AA281" s="14" t="str">
        <f t="shared" si="27"/>
        <v>Rooflight - Spherical Dome -  PVC curb 16/20 EP + PVC frame + Skylux SW PC Polycarbonate Clear (openable) - 800x2200</v>
      </c>
      <c r="AB281" s="1" t="s">
        <v>167</v>
      </c>
    </row>
    <row r="282" spans="1:28" s="21" customFormat="1" x14ac:dyDescent="0.25">
      <c r="A282" t="s">
        <v>159</v>
      </c>
      <c r="B282" s="50">
        <v>800</v>
      </c>
      <c r="C282" s="53">
        <v>2300</v>
      </c>
      <c r="D282" s="1">
        <v>348</v>
      </c>
      <c r="E282" s="15">
        <f t="shared" si="29"/>
        <v>800</v>
      </c>
      <c r="F282" s="15">
        <f t="shared" si="29"/>
        <v>2300</v>
      </c>
      <c r="G282" s="6">
        <v>160</v>
      </c>
      <c r="H282" s="19">
        <f t="shared" si="24"/>
        <v>1.8399999999999999</v>
      </c>
      <c r="I282" s="14">
        <f t="shared" si="30"/>
        <v>960</v>
      </c>
      <c r="J282" s="14">
        <f t="shared" si="31"/>
        <v>2460</v>
      </c>
      <c r="K282" s="1" t="s">
        <v>134</v>
      </c>
      <c r="L282" s="14" t="str">
        <f t="shared" si="32"/>
        <v>Rooflight - Spherical Dome -  PVC curb 16/20 EP + Skylux SW PC Polycarbonate Clear  - 800x2300</v>
      </c>
      <c r="M282" s="1" t="s">
        <v>162</v>
      </c>
      <c r="N282" s="6"/>
      <c r="O282" s="1" t="s">
        <v>111</v>
      </c>
      <c r="P282" s="1" t="s">
        <v>137</v>
      </c>
      <c r="Q282" s="6">
        <v>1</v>
      </c>
      <c r="R282">
        <v>4.25</v>
      </c>
      <c r="S282" s="1">
        <v>88</v>
      </c>
      <c r="T282" s="1">
        <v>83</v>
      </c>
      <c r="U282" s="1">
        <v>12</v>
      </c>
      <c r="V282" s="23" t="s">
        <v>79</v>
      </c>
      <c r="Y282" s="92" t="s">
        <v>76</v>
      </c>
      <c r="Z282">
        <v>3.65</v>
      </c>
      <c r="AA282" s="14" t="str">
        <f t="shared" ref="AA282:AA320" si="33">$K282&amp;" - "&amp;$AB282&amp;" - "&amp;$E282&amp;"x"&amp;$C282</f>
        <v>Rooflight - Spherical Dome -  PVC curb 16/20 EP + PVC frame + Skylux SW PC Polycarbonate Clear (openable) - 800x2300</v>
      </c>
      <c r="AB282" s="1" t="s">
        <v>167</v>
      </c>
    </row>
    <row r="283" spans="1:28" s="21" customFormat="1" x14ac:dyDescent="0.25">
      <c r="A283" t="s">
        <v>159</v>
      </c>
      <c r="B283" s="50">
        <v>800</v>
      </c>
      <c r="C283" s="53">
        <v>2500</v>
      </c>
      <c r="D283" s="1">
        <v>348</v>
      </c>
      <c r="E283" s="15">
        <f t="shared" si="29"/>
        <v>800</v>
      </c>
      <c r="F283" s="15">
        <f t="shared" si="29"/>
        <v>2500</v>
      </c>
      <c r="G283" s="6">
        <v>160</v>
      </c>
      <c r="H283" s="19">
        <f t="shared" si="24"/>
        <v>2</v>
      </c>
      <c r="I283" s="14">
        <f t="shared" si="30"/>
        <v>960</v>
      </c>
      <c r="J283" s="14">
        <f t="shared" si="31"/>
        <v>2660</v>
      </c>
      <c r="K283" s="1" t="s">
        <v>134</v>
      </c>
      <c r="L283" s="14" t="str">
        <f t="shared" si="32"/>
        <v>Rooflight - Spherical Dome -  PVC curb 16/20 EP + Skylux SW PC Polycarbonate Clear  - 800x2500</v>
      </c>
      <c r="M283" s="1" t="s">
        <v>162</v>
      </c>
      <c r="N283" s="6"/>
      <c r="O283" s="1" t="s">
        <v>111</v>
      </c>
      <c r="P283" s="1" t="s">
        <v>137</v>
      </c>
      <c r="Q283" s="6">
        <v>1</v>
      </c>
      <c r="R283">
        <v>4.2699999999999996</v>
      </c>
      <c r="S283" s="1">
        <v>88</v>
      </c>
      <c r="T283" s="1">
        <v>83</v>
      </c>
      <c r="U283" s="1">
        <v>12</v>
      </c>
      <c r="V283" s="23" t="s">
        <v>79</v>
      </c>
      <c r="Y283" s="92" t="s">
        <v>76</v>
      </c>
      <c r="Z283">
        <v>3.68</v>
      </c>
      <c r="AA283" s="14" t="str">
        <f t="shared" si="33"/>
        <v>Rooflight - Spherical Dome -  PVC curb 16/20 EP + PVC frame + Skylux SW PC Polycarbonate Clear (openable) - 800x2500</v>
      </c>
      <c r="AB283" s="1" t="s">
        <v>167</v>
      </c>
    </row>
    <row r="284" spans="1:28" s="21" customFormat="1" x14ac:dyDescent="0.25">
      <c r="A284" t="s">
        <v>159</v>
      </c>
      <c r="B284" s="50">
        <v>800</v>
      </c>
      <c r="C284" s="53">
        <v>2800</v>
      </c>
      <c r="D284" s="1">
        <v>348</v>
      </c>
      <c r="E284" s="15">
        <f t="shared" si="29"/>
        <v>800</v>
      </c>
      <c r="F284" s="15">
        <f t="shared" si="29"/>
        <v>2800</v>
      </c>
      <c r="G284" s="6">
        <v>160</v>
      </c>
      <c r="H284" s="19">
        <f t="shared" si="24"/>
        <v>2.2399999999999998</v>
      </c>
      <c r="I284" s="14">
        <f t="shared" si="30"/>
        <v>960</v>
      </c>
      <c r="J284" s="14">
        <f t="shared" si="31"/>
        <v>2960</v>
      </c>
      <c r="K284" s="1" t="s">
        <v>134</v>
      </c>
      <c r="L284" s="14" t="str">
        <f t="shared" si="32"/>
        <v>Rooflight - Spherical Dome -  PVC curb 16/20 EP + Skylux SW PC Polycarbonate Clear  - 800x2800</v>
      </c>
      <c r="M284" s="1" t="s">
        <v>162</v>
      </c>
      <c r="N284" s="6"/>
      <c r="O284" s="1" t="s">
        <v>111</v>
      </c>
      <c r="P284" s="1" t="s">
        <v>137</v>
      </c>
      <c r="Q284" s="6">
        <v>1</v>
      </c>
      <c r="R284">
        <v>4.29</v>
      </c>
      <c r="S284" s="1">
        <v>88</v>
      </c>
      <c r="T284" s="1">
        <v>83</v>
      </c>
      <c r="U284" s="1">
        <v>12</v>
      </c>
      <c r="V284" s="23" t="s">
        <v>79</v>
      </c>
      <c r="Y284" s="92" t="s">
        <v>76</v>
      </c>
      <c r="Z284">
        <v>3.71</v>
      </c>
      <c r="AA284" s="14" t="str">
        <f t="shared" si="33"/>
        <v>Rooflight - Spherical Dome -  PVC curb 16/20 EP + PVC frame + Skylux SW PC Polycarbonate Clear (openable) - 800x2800</v>
      </c>
      <c r="AB284" s="1" t="s">
        <v>167</v>
      </c>
    </row>
    <row r="285" spans="1:28" s="21" customFormat="1" x14ac:dyDescent="0.25">
      <c r="A285" t="s">
        <v>159</v>
      </c>
      <c r="B285" s="50">
        <v>900</v>
      </c>
      <c r="C285" s="53">
        <v>1200</v>
      </c>
      <c r="D285" s="1">
        <v>348</v>
      </c>
      <c r="E285" s="15">
        <f t="shared" si="29"/>
        <v>900</v>
      </c>
      <c r="F285" s="15">
        <f t="shared" si="29"/>
        <v>1200</v>
      </c>
      <c r="G285" s="6">
        <v>160</v>
      </c>
      <c r="H285" s="19">
        <f t="shared" si="24"/>
        <v>1.08</v>
      </c>
      <c r="I285" s="14">
        <f t="shared" si="30"/>
        <v>1060</v>
      </c>
      <c r="J285" s="14">
        <f t="shared" si="31"/>
        <v>1360</v>
      </c>
      <c r="K285" s="1" t="s">
        <v>134</v>
      </c>
      <c r="L285" s="14" t="str">
        <f t="shared" si="32"/>
        <v>Rooflight - Spherical Dome -  PVC curb 16/20 EP + Skylux SW PC Polycarbonate Clear  - 900x1200</v>
      </c>
      <c r="M285" s="1" t="s">
        <v>162</v>
      </c>
      <c r="N285" s="6"/>
      <c r="O285" s="1" t="s">
        <v>111</v>
      </c>
      <c r="P285" s="1" t="s">
        <v>137</v>
      </c>
      <c r="Q285" s="6">
        <v>1</v>
      </c>
      <c r="R285">
        <v>4.08</v>
      </c>
      <c r="S285" s="1">
        <v>88</v>
      </c>
      <c r="T285" s="1">
        <v>83</v>
      </c>
      <c r="U285" s="1">
        <v>12</v>
      </c>
      <c r="V285" s="23" t="s">
        <v>79</v>
      </c>
      <c r="Y285" s="92" t="s">
        <v>76</v>
      </c>
      <c r="Z285">
        <v>3.46</v>
      </c>
      <c r="AA285" s="14" t="str">
        <f t="shared" si="33"/>
        <v>Rooflight - Spherical Dome -  PVC curb 16/20 EP + PVC frame + Skylux SW PC Polycarbonate Clear (openable) - 900x1200</v>
      </c>
      <c r="AB285" s="1" t="s">
        <v>167</v>
      </c>
    </row>
    <row r="286" spans="1:28" s="21" customFormat="1" x14ac:dyDescent="0.25">
      <c r="A286" t="s">
        <v>159</v>
      </c>
      <c r="B286" s="51">
        <v>900</v>
      </c>
      <c r="C286" s="54">
        <v>1500</v>
      </c>
      <c r="D286" s="1">
        <v>348</v>
      </c>
      <c r="E286" s="15">
        <f t="shared" si="29"/>
        <v>900</v>
      </c>
      <c r="F286" s="15">
        <f t="shared" si="29"/>
        <v>1500</v>
      </c>
      <c r="G286" s="6">
        <v>160</v>
      </c>
      <c r="H286" s="19">
        <f t="shared" si="24"/>
        <v>1.35</v>
      </c>
      <c r="I286" s="14">
        <f t="shared" si="30"/>
        <v>1060</v>
      </c>
      <c r="J286" s="14">
        <f t="shared" si="31"/>
        <v>1660</v>
      </c>
      <c r="K286" s="1" t="s">
        <v>134</v>
      </c>
      <c r="L286" s="14" t="str">
        <f t="shared" si="32"/>
        <v>Rooflight - Spherical Dome -  PVC curb 16/20 EP + Skylux SW PC Polycarbonate Clear  - 900x1500</v>
      </c>
      <c r="M286" s="1" t="s">
        <v>162</v>
      </c>
      <c r="N286" s="6"/>
      <c r="O286" s="1" t="s">
        <v>111</v>
      </c>
      <c r="P286" s="1" t="s">
        <v>137</v>
      </c>
      <c r="Q286" s="6">
        <v>1</v>
      </c>
      <c r="R286">
        <v>4.16</v>
      </c>
      <c r="S286" s="1">
        <v>88</v>
      </c>
      <c r="T286" s="1">
        <v>83</v>
      </c>
      <c r="U286" s="1">
        <v>12</v>
      </c>
      <c r="V286" s="23" t="s">
        <v>79</v>
      </c>
      <c r="Y286" s="92" t="s">
        <v>76</v>
      </c>
      <c r="Z286">
        <v>3.55</v>
      </c>
      <c r="AA286" s="14" t="str">
        <f t="shared" si="33"/>
        <v>Rooflight - Spherical Dome -  PVC curb 16/20 EP + PVC frame + Skylux SW PC Polycarbonate Clear (openable) - 900x1500</v>
      </c>
      <c r="AB286" s="1" t="s">
        <v>167</v>
      </c>
    </row>
    <row r="287" spans="1:28" s="21" customFormat="1" x14ac:dyDescent="0.25">
      <c r="A287" t="s">
        <v>159</v>
      </c>
      <c r="B287" s="50">
        <v>900</v>
      </c>
      <c r="C287" s="53">
        <v>1800</v>
      </c>
      <c r="D287" s="1">
        <v>348</v>
      </c>
      <c r="E287" s="15">
        <f t="shared" si="29"/>
        <v>900</v>
      </c>
      <c r="F287" s="15">
        <f t="shared" si="29"/>
        <v>1800</v>
      </c>
      <c r="G287" s="6">
        <v>160</v>
      </c>
      <c r="H287" s="19">
        <f t="shared" si="24"/>
        <v>1.62</v>
      </c>
      <c r="I287" s="14">
        <f t="shared" si="30"/>
        <v>1060</v>
      </c>
      <c r="J287" s="14">
        <f t="shared" si="31"/>
        <v>1960</v>
      </c>
      <c r="K287" s="1" t="s">
        <v>134</v>
      </c>
      <c r="L287" s="14" t="str">
        <f t="shared" si="32"/>
        <v>Rooflight - Spherical Dome -  PVC curb 16/20 EP + Skylux SW PC Polycarbonate Clear  - 900x1800</v>
      </c>
      <c r="M287" s="1" t="s">
        <v>162</v>
      </c>
      <c r="N287" s="6"/>
      <c r="O287" s="1" t="s">
        <v>111</v>
      </c>
      <c r="P287" s="1" t="s">
        <v>137</v>
      </c>
      <c r="Q287" s="6">
        <v>1</v>
      </c>
      <c r="R287">
        <v>4.22</v>
      </c>
      <c r="S287" s="1">
        <v>88</v>
      </c>
      <c r="T287" s="1">
        <v>83</v>
      </c>
      <c r="U287" s="1">
        <v>12</v>
      </c>
      <c r="V287" s="23" t="s">
        <v>79</v>
      </c>
      <c r="Y287" s="92" t="s">
        <v>76</v>
      </c>
      <c r="Z287">
        <v>3.62</v>
      </c>
      <c r="AA287" s="14" t="str">
        <f t="shared" si="33"/>
        <v>Rooflight - Spherical Dome -  PVC curb 16/20 EP + PVC frame + Skylux SW PC Polycarbonate Clear (openable) - 900x1800</v>
      </c>
      <c r="AB287" s="1" t="s">
        <v>167</v>
      </c>
    </row>
    <row r="288" spans="1:28" s="21" customFormat="1" x14ac:dyDescent="0.25">
      <c r="A288" t="s">
        <v>159</v>
      </c>
      <c r="B288" s="50">
        <v>900</v>
      </c>
      <c r="C288" s="53">
        <v>2100</v>
      </c>
      <c r="D288" s="1">
        <v>348</v>
      </c>
      <c r="E288" s="15">
        <f t="shared" si="29"/>
        <v>900</v>
      </c>
      <c r="F288" s="15">
        <f t="shared" si="29"/>
        <v>2100</v>
      </c>
      <c r="G288" s="6">
        <v>160</v>
      </c>
      <c r="H288" s="19">
        <f t="shared" si="24"/>
        <v>1.8900000000000001</v>
      </c>
      <c r="I288" s="14">
        <f t="shared" si="30"/>
        <v>1060</v>
      </c>
      <c r="J288" s="14">
        <f t="shared" si="31"/>
        <v>2260</v>
      </c>
      <c r="K288" s="1" t="s">
        <v>134</v>
      </c>
      <c r="L288" s="14" t="str">
        <f t="shared" si="32"/>
        <v>Rooflight - Spherical Dome -  PVC curb 16/20 EP + Skylux SW PC Polycarbonate Clear  - 900x2100</v>
      </c>
      <c r="M288" s="1" t="s">
        <v>162</v>
      </c>
      <c r="N288" s="6"/>
      <c r="O288" s="1" t="s">
        <v>111</v>
      </c>
      <c r="P288" s="1" t="s">
        <v>137</v>
      </c>
      <c r="Q288" s="6">
        <v>1</v>
      </c>
      <c r="R288">
        <v>4.26</v>
      </c>
      <c r="S288" s="1">
        <v>88</v>
      </c>
      <c r="T288" s="1">
        <v>83</v>
      </c>
      <c r="U288" s="1">
        <v>12</v>
      </c>
      <c r="V288" s="23" t="s">
        <v>79</v>
      </c>
      <c r="Y288" s="92" t="s">
        <v>76</v>
      </c>
      <c r="Z288">
        <v>3.68</v>
      </c>
      <c r="AA288" s="14" t="str">
        <f t="shared" si="33"/>
        <v>Rooflight - Spherical Dome -  PVC curb 16/20 EP + PVC frame + Skylux SW PC Polycarbonate Clear (openable) - 900x2100</v>
      </c>
      <c r="AB288" s="1" t="s">
        <v>167</v>
      </c>
    </row>
    <row r="289" spans="1:33" s="21" customFormat="1" x14ac:dyDescent="0.25">
      <c r="A289" t="s">
        <v>159</v>
      </c>
      <c r="B289" s="50">
        <v>1000</v>
      </c>
      <c r="C289" s="53">
        <v>1300</v>
      </c>
      <c r="D289" s="1">
        <v>348</v>
      </c>
      <c r="E289" s="15">
        <f t="shared" si="29"/>
        <v>1000</v>
      </c>
      <c r="F289" s="15">
        <f t="shared" si="29"/>
        <v>1300</v>
      </c>
      <c r="G289" s="6">
        <v>160</v>
      </c>
      <c r="H289" s="19">
        <f t="shared" si="24"/>
        <v>1.3</v>
      </c>
      <c r="I289" s="14">
        <f t="shared" si="30"/>
        <v>1160</v>
      </c>
      <c r="J289" s="14">
        <f t="shared" si="31"/>
        <v>1460</v>
      </c>
      <c r="K289" s="1" t="s">
        <v>134</v>
      </c>
      <c r="L289" s="14" t="str">
        <f t="shared" si="32"/>
        <v>Rooflight - Spherical Dome -  PVC curb 16/20 EP + Skylux SW PC Polycarbonate Clear  - 1000x1300</v>
      </c>
      <c r="M289" s="1" t="s">
        <v>162</v>
      </c>
      <c r="N289" s="6"/>
      <c r="O289" s="1" t="s">
        <v>111</v>
      </c>
      <c r="P289" s="1" t="s">
        <v>137</v>
      </c>
      <c r="Q289" s="6">
        <v>1</v>
      </c>
      <c r="R289">
        <v>4.1399999999999997</v>
      </c>
      <c r="S289" s="1">
        <v>88</v>
      </c>
      <c r="T289" s="1">
        <v>83</v>
      </c>
      <c r="U289" s="1">
        <v>12</v>
      </c>
      <c r="V289" s="23" t="s">
        <v>79</v>
      </c>
      <c r="Y289" s="92" t="s">
        <v>76</v>
      </c>
      <c r="Z289">
        <v>3.54</v>
      </c>
      <c r="AA289" s="14" t="str">
        <f t="shared" si="33"/>
        <v>Rooflight - Spherical Dome -  PVC curb 16/20 EP + PVC frame + Skylux SW PC Polycarbonate Clear (openable) - 1000x1300</v>
      </c>
      <c r="AB289" s="1" t="s">
        <v>167</v>
      </c>
    </row>
    <row r="290" spans="1:33" s="21" customFormat="1" x14ac:dyDescent="0.25">
      <c r="A290" t="s">
        <v>159</v>
      </c>
      <c r="B290" s="50">
        <v>1000</v>
      </c>
      <c r="C290" s="53">
        <v>1500</v>
      </c>
      <c r="D290" s="1">
        <v>348</v>
      </c>
      <c r="E290" s="15">
        <f t="shared" si="29"/>
        <v>1000</v>
      </c>
      <c r="F290" s="15">
        <f t="shared" si="29"/>
        <v>1500</v>
      </c>
      <c r="G290" s="6">
        <v>160</v>
      </c>
      <c r="H290" s="19">
        <f t="shared" si="24"/>
        <v>1.5</v>
      </c>
      <c r="I290" s="14">
        <f t="shared" si="30"/>
        <v>1160</v>
      </c>
      <c r="J290" s="14">
        <f t="shared" si="31"/>
        <v>1660</v>
      </c>
      <c r="K290" s="1" t="s">
        <v>134</v>
      </c>
      <c r="L290" s="14" t="str">
        <f t="shared" si="32"/>
        <v>Rooflight - Spherical Dome -  PVC curb 16/20 EP + Skylux SW PC Polycarbonate Clear  - 1000x1500</v>
      </c>
      <c r="M290" s="1" t="s">
        <v>162</v>
      </c>
      <c r="N290" s="6"/>
      <c r="O290" s="1" t="s">
        <v>111</v>
      </c>
      <c r="P290" s="1" t="s">
        <v>137</v>
      </c>
      <c r="Q290" s="6">
        <v>1</v>
      </c>
      <c r="R290">
        <v>4.2</v>
      </c>
      <c r="S290" s="1">
        <v>88</v>
      </c>
      <c r="T290" s="1">
        <v>83</v>
      </c>
      <c r="U290" s="1">
        <v>12</v>
      </c>
      <c r="V290" s="23" t="s">
        <v>79</v>
      </c>
      <c r="Y290" s="92" t="s">
        <v>76</v>
      </c>
      <c r="Z290">
        <v>3.6</v>
      </c>
      <c r="AA290" s="14" t="str">
        <f t="shared" si="33"/>
        <v>Rooflight - Spherical Dome -  PVC curb 16/20 EP + PVC frame + Skylux SW PC Polycarbonate Clear (openable) - 1000x1500</v>
      </c>
      <c r="AB290" s="1" t="s">
        <v>167</v>
      </c>
    </row>
    <row r="291" spans="1:33" s="21" customFormat="1" x14ac:dyDescent="0.25">
      <c r="A291" t="s">
        <v>159</v>
      </c>
      <c r="B291" s="50">
        <v>1000</v>
      </c>
      <c r="C291" s="53">
        <v>1600</v>
      </c>
      <c r="D291" s="1">
        <v>348</v>
      </c>
      <c r="E291" s="15">
        <f t="shared" si="29"/>
        <v>1000</v>
      </c>
      <c r="F291" s="15">
        <f t="shared" si="29"/>
        <v>1600</v>
      </c>
      <c r="G291" s="6">
        <v>160</v>
      </c>
      <c r="H291" s="19">
        <f t="shared" si="24"/>
        <v>1.6</v>
      </c>
      <c r="I291" s="14">
        <f t="shared" si="30"/>
        <v>1160</v>
      </c>
      <c r="J291" s="14">
        <f t="shared" si="31"/>
        <v>1760</v>
      </c>
      <c r="K291" s="1" t="s">
        <v>134</v>
      </c>
      <c r="L291" s="14" t="str">
        <f t="shared" si="32"/>
        <v>Rooflight - Spherical Dome -  PVC curb 16/20 EP + Skylux SW PC Polycarbonate Clear  - 1000x1600</v>
      </c>
      <c r="M291" s="1" t="s">
        <v>162</v>
      </c>
      <c r="N291" s="6"/>
      <c r="O291" s="1" t="s">
        <v>111</v>
      </c>
      <c r="P291" s="1" t="s">
        <v>137</v>
      </c>
      <c r="Q291" s="6">
        <v>1</v>
      </c>
      <c r="R291">
        <v>4.22</v>
      </c>
      <c r="S291" s="1">
        <v>88</v>
      </c>
      <c r="T291" s="1">
        <v>83</v>
      </c>
      <c r="U291" s="1">
        <v>12</v>
      </c>
      <c r="V291" s="23" t="s">
        <v>79</v>
      </c>
      <c r="Y291" s="92" t="s">
        <v>76</v>
      </c>
      <c r="Z291">
        <v>3.63</v>
      </c>
      <c r="AA291" s="14" t="str">
        <f t="shared" si="33"/>
        <v>Rooflight - Spherical Dome -  PVC curb 16/20 EP + PVC frame + Skylux SW PC Polycarbonate Clear (openable) - 1000x1600</v>
      </c>
      <c r="AB291" s="1" t="s">
        <v>167</v>
      </c>
    </row>
    <row r="292" spans="1:33" s="21" customFormat="1" x14ac:dyDescent="0.25">
      <c r="A292" t="s">
        <v>159</v>
      </c>
      <c r="B292" s="51">
        <v>1000</v>
      </c>
      <c r="C292" s="54">
        <v>1900</v>
      </c>
      <c r="D292" s="1">
        <v>348</v>
      </c>
      <c r="E292" s="15">
        <f t="shared" si="29"/>
        <v>1000</v>
      </c>
      <c r="F292" s="15">
        <f t="shared" si="29"/>
        <v>1900</v>
      </c>
      <c r="G292" s="6">
        <v>160</v>
      </c>
      <c r="H292" s="19">
        <f t="shared" si="24"/>
        <v>1.9</v>
      </c>
      <c r="I292" s="14">
        <f t="shared" si="30"/>
        <v>1160</v>
      </c>
      <c r="J292" s="14">
        <f t="shared" si="31"/>
        <v>2060</v>
      </c>
      <c r="K292" s="1" t="s">
        <v>134</v>
      </c>
      <c r="L292" s="14" t="str">
        <f t="shared" si="32"/>
        <v>Rooflight - Spherical Dome -  PVC curb 16/20 EP + Skylux SW PC Polycarbonate Clear  - 1000x1900</v>
      </c>
      <c r="M292" s="1" t="s">
        <v>162</v>
      </c>
      <c r="N292" s="6"/>
      <c r="O292" s="1" t="s">
        <v>111</v>
      </c>
      <c r="P292" s="1" t="s">
        <v>137</v>
      </c>
      <c r="Q292" s="6">
        <v>1</v>
      </c>
      <c r="R292">
        <v>4.2699999999999996</v>
      </c>
      <c r="S292" s="1">
        <v>88</v>
      </c>
      <c r="T292" s="1">
        <v>83</v>
      </c>
      <c r="U292" s="1">
        <v>12</v>
      </c>
      <c r="V292" s="23" t="s">
        <v>79</v>
      </c>
      <c r="Y292" s="92" t="s">
        <v>76</v>
      </c>
      <c r="Z292">
        <v>3.69</v>
      </c>
      <c r="AA292" s="14" t="str">
        <f t="shared" si="33"/>
        <v>Rooflight - Spherical Dome -  PVC curb 16/20 EP + PVC frame + Skylux SW PC Polycarbonate Clear (openable) - 1000x1900</v>
      </c>
      <c r="AB292" s="1" t="s">
        <v>167</v>
      </c>
    </row>
    <row r="293" spans="1:33" s="21" customFormat="1" x14ac:dyDescent="0.25">
      <c r="A293" t="s">
        <v>159</v>
      </c>
      <c r="B293" s="50">
        <v>1000</v>
      </c>
      <c r="C293" s="53">
        <v>2000</v>
      </c>
      <c r="D293" s="1">
        <v>348</v>
      </c>
      <c r="E293" s="15">
        <f t="shared" si="29"/>
        <v>1000</v>
      </c>
      <c r="F293" s="15">
        <f t="shared" si="29"/>
        <v>2000</v>
      </c>
      <c r="G293" s="6">
        <v>160</v>
      </c>
      <c r="H293" s="19">
        <f t="shared" si="24"/>
        <v>2</v>
      </c>
      <c r="I293" s="14">
        <f t="shared" si="30"/>
        <v>1160</v>
      </c>
      <c r="J293" s="14">
        <f t="shared" si="31"/>
        <v>2160</v>
      </c>
      <c r="K293" s="1" t="s">
        <v>134</v>
      </c>
      <c r="L293" s="14" t="str">
        <f t="shared" si="32"/>
        <v>Rooflight - Spherical Dome -  PVC curb 16/20 EP + Skylux SW PC Polycarbonate Clear  - 1000x2000</v>
      </c>
      <c r="M293" s="1" t="s">
        <v>162</v>
      </c>
      <c r="N293" s="6"/>
      <c r="O293" s="1" t="s">
        <v>111</v>
      </c>
      <c r="P293" s="1" t="s">
        <v>137</v>
      </c>
      <c r="Q293" s="6">
        <v>1</v>
      </c>
      <c r="R293">
        <v>4.29</v>
      </c>
      <c r="S293" s="1">
        <v>88</v>
      </c>
      <c r="T293" s="1">
        <v>83</v>
      </c>
      <c r="U293" s="1">
        <v>12</v>
      </c>
      <c r="V293" s="23" t="s">
        <v>79</v>
      </c>
      <c r="Y293" s="92" t="s">
        <v>76</v>
      </c>
      <c r="Z293">
        <v>3.71</v>
      </c>
      <c r="AA293" s="14" t="str">
        <f t="shared" si="33"/>
        <v>Rooflight - Spherical Dome -  PVC curb 16/20 EP + PVC frame + Skylux SW PC Polycarbonate Clear (openable) - 1000x2000</v>
      </c>
      <c r="AB293" s="1" t="s">
        <v>167</v>
      </c>
    </row>
    <row r="294" spans="1:33" s="21" customFormat="1" x14ac:dyDescent="0.25">
      <c r="A294" t="s">
        <v>159</v>
      </c>
      <c r="B294" s="50">
        <v>1000</v>
      </c>
      <c r="C294" s="53">
        <v>2200</v>
      </c>
      <c r="D294" s="1">
        <v>348</v>
      </c>
      <c r="E294" s="15">
        <f t="shared" si="29"/>
        <v>1000</v>
      </c>
      <c r="F294" s="15">
        <f t="shared" si="29"/>
        <v>2200</v>
      </c>
      <c r="G294" s="6">
        <v>160</v>
      </c>
      <c r="H294" s="19">
        <f t="shared" si="24"/>
        <v>2.2000000000000002</v>
      </c>
      <c r="I294" s="14">
        <f t="shared" si="30"/>
        <v>1160</v>
      </c>
      <c r="J294" s="14">
        <f t="shared" si="31"/>
        <v>2360</v>
      </c>
      <c r="K294" s="1" t="s">
        <v>134</v>
      </c>
      <c r="L294" s="14" t="str">
        <f t="shared" si="32"/>
        <v>Rooflight - Spherical Dome -  PVC curb 16/20 EP + Skylux SW PC Polycarbonate Clear  - 1000x2200</v>
      </c>
      <c r="M294" s="1" t="s">
        <v>162</v>
      </c>
      <c r="N294" s="6"/>
      <c r="O294" s="1" t="s">
        <v>111</v>
      </c>
      <c r="P294" s="1" t="s">
        <v>137</v>
      </c>
      <c r="Q294" s="6">
        <v>1</v>
      </c>
      <c r="R294">
        <v>4.3099999999999996</v>
      </c>
      <c r="S294" s="1">
        <v>88</v>
      </c>
      <c r="T294" s="1">
        <v>83</v>
      </c>
      <c r="U294" s="1">
        <v>12</v>
      </c>
      <c r="V294" s="23" t="s">
        <v>79</v>
      </c>
      <c r="Y294" s="92" t="s">
        <v>76</v>
      </c>
      <c r="Z294">
        <v>3.74</v>
      </c>
      <c r="AA294" s="14" t="str">
        <f t="shared" si="33"/>
        <v>Rooflight - Spherical Dome -  PVC curb 16/20 EP + PVC frame + Skylux SW PC Polycarbonate Clear (openable) - 1000x2200</v>
      </c>
      <c r="AB294" s="1" t="s">
        <v>167</v>
      </c>
    </row>
    <row r="295" spans="1:33" s="21" customFormat="1" x14ac:dyDescent="0.25">
      <c r="A295" t="s">
        <v>159</v>
      </c>
      <c r="B295" s="50">
        <v>1000</v>
      </c>
      <c r="C295" s="53">
        <v>2300</v>
      </c>
      <c r="D295" s="1">
        <v>348</v>
      </c>
      <c r="E295" s="15">
        <f t="shared" si="29"/>
        <v>1000</v>
      </c>
      <c r="F295" s="15">
        <f t="shared" si="29"/>
        <v>2300</v>
      </c>
      <c r="G295" s="6">
        <v>160</v>
      </c>
      <c r="H295" s="19">
        <f t="shared" si="24"/>
        <v>2.2999999999999998</v>
      </c>
      <c r="I295" s="14">
        <f t="shared" si="30"/>
        <v>1160</v>
      </c>
      <c r="J295" s="14">
        <f t="shared" si="31"/>
        <v>2460</v>
      </c>
      <c r="K295" s="1" t="s">
        <v>134</v>
      </c>
      <c r="L295" s="14" t="str">
        <f t="shared" si="32"/>
        <v>Rooflight - Spherical Dome -  PVC curb 16/20 EP + Skylux SW PC Polycarbonate Clear  - 1000x2300</v>
      </c>
      <c r="M295" s="1" t="s">
        <v>162</v>
      </c>
      <c r="N295" s="6"/>
      <c r="O295" s="1" t="s">
        <v>111</v>
      </c>
      <c r="P295" s="1" t="s">
        <v>137</v>
      </c>
      <c r="Q295" s="6">
        <v>1</v>
      </c>
      <c r="R295">
        <v>4.33</v>
      </c>
      <c r="S295" s="1">
        <v>88</v>
      </c>
      <c r="T295" s="1">
        <v>83</v>
      </c>
      <c r="U295" s="1">
        <v>12</v>
      </c>
      <c r="V295" s="23" t="s">
        <v>79</v>
      </c>
      <c r="Y295" s="92" t="s">
        <v>76</v>
      </c>
      <c r="Z295">
        <v>3.76</v>
      </c>
      <c r="AA295" s="14" t="str">
        <f t="shared" si="33"/>
        <v>Rooflight - Spherical Dome -  PVC curb 16/20 EP + PVC frame + Skylux SW PC Polycarbonate Clear (openable) - 1000x2300</v>
      </c>
      <c r="AB295" s="1" t="s">
        <v>167</v>
      </c>
    </row>
    <row r="296" spans="1:33" s="21" customFormat="1" x14ac:dyDescent="0.25">
      <c r="A296" t="s">
        <v>159</v>
      </c>
      <c r="B296" s="50">
        <v>1000</v>
      </c>
      <c r="C296" s="53">
        <v>2500</v>
      </c>
      <c r="D296" s="1">
        <v>348</v>
      </c>
      <c r="E296" s="15">
        <f t="shared" si="29"/>
        <v>1000</v>
      </c>
      <c r="F296" s="15">
        <f t="shared" si="29"/>
        <v>2500</v>
      </c>
      <c r="G296" s="6">
        <v>160</v>
      </c>
      <c r="H296" s="19">
        <f t="shared" si="24"/>
        <v>2.5</v>
      </c>
      <c r="I296" s="14">
        <f t="shared" si="30"/>
        <v>1160</v>
      </c>
      <c r="J296" s="14">
        <f t="shared" si="31"/>
        <v>2660</v>
      </c>
      <c r="K296" s="1" t="s">
        <v>134</v>
      </c>
      <c r="L296" s="14" t="str">
        <f t="shared" si="32"/>
        <v>Rooflight - Spherical Dome -  PVC curb 16/20 EP + Skylux SW PC Polycarbonate Clear  - 1000x2500</v>
      </c>
      <c r="M296" s="1" t="s">
        <v>162</v>
      </c>
      <c r="N296" s="6"/>
      <c r="O296" s="1" t="s">
        <v>111</v>
      </c>
      <c r="P296" s="1" t="s">
        <v>137</v>
      </c>
      <c r="Q296" s="6">
        <v>1</v>
      </c>
      <c r="R296">
        <v>4.3499999999999996</v>
      </c>
      <c r="S296" s="1">
        <v>88</v>
      </c>
      <c r="T296" s="1">
        <v>83</v>
      </c>
      <c r="U296" s="1">
        <v>12</v>
      </c>
      <c r="V296" s="23" t="s">
        <v>79</v>
      </c>
      <c r="Y296" s="92" t="s">
        <v>76</v>
      </c>
      <c r="Z296">
        <v>3.78</v>
      </c>
      <c r="AA296" s="14" t="str">
        <f t="shared" si="33"/>
        <v>Rooflight - Spherical Dome -  PVC curb 16/20 EP + PVC frame + Skylux SW PC Polycarbonate Clear (openable) - 1000x2500</v>
      </c>
      <c r="AB296" s="1" t="s">
        <v>167</v>
      </c>
    </row>
    <row r="297" spans="1:33" s="21" customFormat="1" x14ac:dyDescent="0.25">
      <c r="A297" t="s">
        <v>159</v>
      </c>
      <c r="B297" s="50">
        <v>1000</v>
      </c>
      <c r="C297" s="53">
        <v>2800</v>
      </c>
      <c r="D297" s="1">
        <v>348</v>
      </c>
      <c r="E297" s="15">
        <f t="shared" si="29"/>
        <v>1000</v>
      </c>
      <c r="F297" s="15">
        <f t="shared" si="29"/>
        <v>2800</v>
      </c>
      <c r="G297" s="6">
        <v>160</v>
      </c>
      <c r="H297" s="19">
        <f t="shared" si="24"/>
        <v>2.8</v>
      </c>
      <c r="I297" s="14">
        <f t="shared" si="30"/>
        <v>1160</v>
      </c>
      <c r="J297" s="14">
        <f t="shared" si="31"/>
        <v>2960</v>
      </c>
      <c r="K297" s="1" t="s">
        <v>134</v>
      </c>
      <c r="L297" s="14" t="str">
        <f t="shared" si="32"/>
        <v>Rooflight - Spherical Dome -  PVC curb 16/20 EP + Skylux SW PC Polycarbonate Clear  - 1000x2800</v>
      </c>
      <c r="M297" s="1" t="s">
        <v>162</v>
      </c>
      <c r="N297" s="6"/>
      <c r="O297" s="1" t="s">
        <v>111</v>
      </c>
      <c r="P297" s="1" t="s">
        <v>137</v>
      </c>
      <c r="Q297" s="6">
        <v>1</v>
      </c>
      <c r="R297">
        <v>4.37</v>
      </c>
      <c r="S297" s="1">
        <v>88</v>
      </c>
      <c r="T297" s="1">
        <v>83</v>
      </c>
      <c r="U297" s="1">
        <v>12</v>
      </c>
      <c r="V297" s="23" t="s">
        <v>79</v>
      </c>
      <c r="Y297" s="92" t="s">
        <v>76</v>
      </c>
      <c r="Z297">
        <v>3.82</v>
      </c>
      <c r="AA297" s="14" t="str">
        <f t="shared" si="33"/>
        <v>Rooflight - Spherical Dome -  PVC curb 16/20 EP + PVC frame + Skylux SW PC Polycarbonate Clear (openable) - 1000x2800</v>
      </c>
      <c r="AB297" s="1" t="s">
        <v>167</v>
      </c>
    </row>
    <row r="298" spans="1:33" s="21" customFormat="1" x14ac:dyDescent="0.25">
      <c r="A298" t="s">
        <v>159</v>
      </c>
      <c r="B298" s="51">
        <v>1050</v>
      </c>
      <c r="C298" s="54">
        <v>1650</v>
      </c>
      <c r="D298" s="1">
        <v>348</v>
      </c>
      <c r="E298" s="15">
        <f t="shared" si="29"/>
        <v>1050</v>
      </c>
      <c r="F298" s="15">
        <f t="shared" si="29"/>
        <v>1650</v>
      </c>
      <c r="G298" s="6">
        <v>160</v>
      </c>
      <c r="H298" s="19">
        <f t="shared" si="24"/>
        <v>1.7324999999999999</v>
      </c>
      <c r="I298" s="14">
        <f t="shared" si="30"/>
        <v>1210</v>
      </c>
      <c r="J298" s="14">
        <f t="shared" si="31"/>
        <v>1810</v>
      </c>
      <c r="K298" s="1" t="s">
        <v>134</v>
      </c>
      <c r="L298" s="14" t="str">
        <f t="shared" si="32"/>
        <v>Rooflight - Spherical Dome -  PVC curb 16/20 EP + Skylux SW PC Polycarbonate Clear  - 1050x1650</v>
      </c>
      <c r="M298" s="1" t="s">
        <v>162</v>
      </c>
      <c r="N298" s="6"/>
      <c r="O298" s="1" t="s">
        <v>111</v>
      </c>
      <c r="P298" s="1" t="s">
        <v>137</v>
      </c>
      <c r="Q298" s="6">
        <v>1</v>
      </c>
      <c r="R298">
        <v>4.25</v>
      </c>
      <c r="S298" s="1">
        <v>88</v>
      </c>
      <c r="T298" s="1">
        <v>83</v>
      </c>
      <c r="U298" s="1">
        <v>12</v>
      </c>
      <c r="V298" s="23" t="s">
        <v>79</v>
      </c>
      <c r="Y298" s="92" t="s">
        <v>76</v>
      </c>
      <c r="Z298">
        <v>3.66</v>
      </c>
      <c r="AA298" s="14" t="str">
        <f t="shared" si="33"/>
        <v>Rooflight - Spherical Dome -  PVC curb 16/20 EP + PVC frame + Skylux SW PC Polycarbonate Clear (openable) - 1050x1650</v>
      </c>
      <c r="AB298" s="1" t="s">
        <v>167</v>
      </c>
    </row>
    <row r="299" spans="1:33" s="7" customFormat="1" x14ac:dyDescent="0.25">
      <c r="A299" t="s">
        <v>159</v>
      </c>
      <c r="B299" s="50">
        <v>1050</v>
      </c>
      <c r="C299" s="53">
        <v>2250</v>
      </c>
      <c r="D299" s="1">
        <v>348</v>
      </c>
      <c r="E299" s="15">
        <f t="shared" si="29"/>
        <v>1050</v>
      </c>
      <c r="F299" s="15">
        <f t="shared" si="29"/>
        <v>2250</v>
      </c>
      <c r="G299" s="6">
        <v>160</v>
      </c>
      <c r="H299" s="19">
        <f t="shared" si="24"/>
        <v>2.3625000000000003</v>
      </c>
      <c r="I299" s="14">
        <f t="shared" si="30"/>
        <v>1210</v>
      </c>
      <c r="J299" s="14">
        <f t="shared" si="31"/>
        <v>2410</v>
      </c>
      <c r="K299" s="1" t="s">
        <v>134</v>
      </c>
      <c r="L299" s="14" t="str">
        <f t="shared" si="32"/>
        <v>Rooflight - Spherical Dome -  PVC curb 16/20 EP + Skylux SW PC Polycarbonate Clear  - 1050x2250</v>
      </c>
      <c r="M299" s="1" t="s">
        <v>162</v>
      </c>
      <c r="N299" s="6"/>
      <c r="O299" s="1" t="s">
        <v>111</v>
      </c>
      <c r="P299" s="1" t="s">
        <v>137</v>
      </c>
      <c r="Q299" s="6">
        <v>1</v>
      </c>
      <c r="R299">
        <v>4.34</v>
      </c>
      <c r="S299" s="1">
        <v>88</v>
      </c>
      <c r="T299" s="1">
        <v>83</v>
      </c>
      <c r="U299" s="1">
        <v>12</v>
      </c>
      <c r="V299" s="23" t="s">
        <v>79</v>
      </c>
      <c r="W299" s="21"/>
      <c r="X299" s="21"/>
      <c r="Y299" s="92" t="s">
        <v>76</v>
      </c>
      <c r="Z299">
        <v>3.77</v>
      </c>
      <c r="AA299" s="14" t="str">
        <f t="shared" si="33"/>
        <v>Rooflight - Spherical Dome -  PVC curb 16/20 EP + PVC frame + Skylux SW PC Polycarbonate Clear (openable) - 1050x2250</v>
      </c>
      <c r="AB299" s="1" t="s">
        <v>167</v>
      </c>
      <c r="AC299" s="21"/>
      <c r="AD299" s="21"/>
      <c r="AE299" s="21"/>
      <c r="AF299" s="21"/>
      <c r="AG299" s="21"/>
    </row>
    <row r="300" spans="1:33" x14ac:dyDescent="0.25">
      <c r="A300" t="s">
        <v>159</v>
      </c>
      <c r="B300" s="50">
        <v>1100</v>
      </c>
      <c r="C300" s="53">
        <v>1400</v>
      </c>
      <c r="D300" s="1">
        <v>348</v>
      </c>
      <c r="E300" s="15">
        <f t="shared" si="29"/>
        <v>1100</v>
      </c>
      <c r="F300" s="15">
        <f t="shared" si="29"/>
        <v>1400</v>
      </c>
      <c r="G300" s="6">
        <v>160</v>
      </c>
      <c r="H300" s="19">
        <f t="shared" si="24"/>
        <v>1.54</v>
      </c>
      <c r="I300" s="14">
        <f t="shared" si="30"/>
        <v>1260</v>
      </c>
      <c r="J300" s="14">
        <f t="shared" si="31"/>
        <v>1560</v>
      </c>
      <c r="K300" s="1" t="s">
        <v>134</v>
      </c>
      <c r="L300" s="14" t="str">
        <f t="shared" si="32"/>
        <v>Rooflight - Spherical Dome -  PVC curb 16/20 EP + Skylux SW PC Polycarbonate Clear  - 1100x1400</v>
      </c>
      <c r="M300" s="1" t="s">
        <v>162</v>
      </c>
      <c r="N300" s="6"/>
      <c r="O300" s="1" t="s">
        <v>111</v>
      </c>
      <c r="P300" s="1" t="s">
        <v>137</v>
      </c>
      <c r="Q300" s="6">
        <v>1</v>
      </c>
      <c r="R300">
        <v>4.21</v>
      </c>
      <c r="S300" s="1">
        <v>88</v>
      </c>
      <c r="T300" s="1">
        <v>83</v>
      </c>
      <c r="U300" s="1">
        <v>12</v>
      </c>
      <c r="V300" s="23" t="s">
        <v>79</v>
      </c>
      <c r="W300" s="21"/>
      <c r="X300" s="21"/>
      <c r="Y300" s="92" t="s">
        <v>76</v>
      </c>
      <c r="Z300">
        <v>3.61</v>
      </c>
      <c r="AA300" s="14" t="str">
        <f t="shared" si="33"/>
        <v>Rooflight - Spherical Dome -  PVC curb 16/20 EP + PVC frame + Skylux SW PC Polycarbonate Clear (openable) - 1100x1400</v>
      </c>
      <c r="AB300" s="1" t="s">
        <v>167</v>
      </c>
      <c r="AC300" s="21"/>
      <c r="AD300" s="21"/>
      <c r="AE300" s="21"/>
      <c r="AF300" s="21"/>
      <c r="AG300" s="21"/>
    </row>
    <row r="301" spans="1:33" x14ac:dyDescent="0.25">
      <c r="A301" t="s">
        <v>159</v>
      </c>
      <c r="B301" s="50">
        <v>1100</v>
      </c>
      <c r="C301" s="53">
        <v>1700</v>
      </c>
      <c r="D301" s="1">
        <v>348</v>
      </c>
      <c r="E301" s="15">
        <f t="shared" si="29"/>
        <v>1100</v>
      </c>
      <c r="F301" s="15">
        <f t="shared" si="29"/>
        <v>1700</v>
      </c>
      <c r="G301" s="6">
        <v>160</v>
      </c>
      <c r="H301" s="19">
        <f t="shared" si="24"/>
        <v>1.87</v>
      </c>
      <c r="I301" s="14">
        <f t="shared" si="30"/>
        <v>1260</v>
      </c>
      <c r="J301" s="14">
        <f t="shared" si="31"/>
        <v>1860</v>
      </c>
      <c r="K301" s="1" t="s">
        <v>134</v>
      </c>
      <c r="L301" s="14" t="str">
        <f t="shared" si="32"/>
        <v>Rooflight - Spherical Dome -  PVC curb 16/20 EP + Skylux SW PC Polycarbonate Clear  - 1100x1700</v>
      </c>
      <c r="M301" s="1" t="s">
        <v>162</v>
      </c>
      <c r="N301" s="6"/>
      <c r="O301" s="1" t="s">
        <v>111</v>
      </c>
      <c r="P301" s="1" t="s">
        <v>137</v>
      </c>
      <c r="Q301" s="6">
        <v>1</v>
      </c>
      <c r="R301">
        <v>4.2699999999999996</v>
      </c>
      <c r="S301" s="1">
        <v>88</v>
      </c>
      <c r="T301" s="1">
        <v>83</v>
      </c>
      <c r="U301" s="1">
        <v>12</v>
      </c>
      <c r="V301" s="23" t="s">
        <v>79</v>
      </c>
      <c r="W301" s="21"/>
      <c r="X301" s="21"/>
      <c r="Y301" s="92" t="s">
        <v>76</v>
      </c>
      <c r="Z301">
        <v>3.69</v>
      </c>
      <c r="AA301" s="14" t="str">
        <f t="shared" si="33"/>
        <v>Rooflight - Spherical Dome -  PVC curb 16/20 EP + PVC frame + Skylux SW PC Polycarbonate Clear (openable) - 1100x1700</v>
      </c>
      <c r="AB301" s="1" t="s">
        <v>167</v>
      </c>
      <c r="AC301" s="21"/>
      <c r="AD301" s="21"/>
      <c r="AE301" s="21"/>
      <c r="AF301" s="21"/>
      <c r="AG301" s="21"/>
    </row>
    <row r="302" spans="1:33" x14ac:dyDescent="0.25">
      <c r="A302" t="s">
        <v>159</v>
      </c>
      <c r="B302" s="50">
        <v>1100</v>
      </c>
      <c r="C302" s="53">
        <v>2300</v>
      </c>
      <c r="D302" s="1">
        <v>348</v>
      </c>
      <c r="E302" s="15">
        <f t="shared" si="29"/>
        <v>1100</v>
      </c>
      <c r="F302" s="15">
        <f t="shared" si="29"/>
        <v>2300</v>
      </c>
      <c r="G302" s="6">
        <v>160</v>
      </c>
      <c r="H302" s="19">
        <f t="shared" si="24"/>
        <v>2.5299999999999998</v>
      </c>
      <c r="I302" s="14">
        <f t="shared" si="30"/>
        <v>1260</v>
      </c>
      <c r="J302" s="14">
        <f t="shared" si="31"/>
        <v>2460</v>
      </c>
      <c r="K302" s="1" t="s">
        <v>134</v>
      </c>
      <c r="L302" s="14" t="str">
        <f t="shared" si="32"/>
        <v>Rooflight - Spherical Dome -  PVC curb 16/20 EP + Skylux SW PC Polycarbonate Clear  - 1100x2300</v>
      </c>
      <c r="M302" s="1" t="s">
        <v>162</v>
      </c>
      <c r="N302" s="6"/>
      <c r="O302" s="1" t="s">
        <v>111</v>
      </c>
      <c r="P302" s="1" t="s">
        <v>137</v>
      </c>
      <c r="Q302" s="6">
        <v>1</v>
      </c>
      <c r="R302">
        <v>4.3600000000000003</v>
      </c>
      <c r="S302" s="1">
        <v>88</v>
      </c>
      <c r="T302" s="1">
        <v>83</v>
      </c>
      <c r="U302" s="1">
        <v>12</v>
      </c>
      <c r="V302" s="23" t="s">
        <v>79</v>
      </c>
      <c r="W302" s="21"/>
      <c r="X302" s="21"/>
      <c r="Y302" s="92" t="s">
        <v>76</v>
      </c>
      <c r="Z302">
        <v>3.8</v>
      </c>
      <c r="AA302" s="14" t="str">
        <f t="shared" si="33"/>
        <v>Rooflight - Spherical Dome -  PVC curb 16/20 EP + PVC frame + Skylux SW PC Polycarbonate Clear (openable) - 1100x2300</v>
      </c>
      <c r="AB302" s="1" t="s">
        <v>167</v>
      </c>
      <c r="AC302" s="21"/>
      <c r="AD302" s="21"/>
      <c r="AE302" s="21"/>
      <c r="AF302" s="21"/>
      <c r="AG302" s="21"/>
    </row>
    <row r="303" spans="1:33" x14ac:dyDescent="0.25">
      <c r="A303" t="s">
        <v>159</v>
      </c>
      <c r="B303" s="50">
        <v>1200</v>
      </c>
      <c r="C303" s="53">
        <v>1400</v>
      </c>
      <c r="D303" s="1">
        <v>348</v>
      </c>
      <c r="E303" s="15">
        <f t="shared" si="29"/>
        <v>1200</v>
      </c>
      <c r="F303" s="15">
        <f t="shared" si="29"/>
        <v>1400</v>
      </c>
      <c r="G303" s="6">
        <v>160</v>
      </c>
      <c r="H303" s="19">
        <f t="shared" si="24"/>
        <v>1.68</v>
      </c>
      <c r="I303" s="14">
        <f t="shared" si="30"/>
        <v>1360</v>
      </c>
      <c r="J303" s="14">
        <f t="shared" si="31"/>
        <v>1560</v>
      </c>
      <c r="K303" s="1" t="s">
        <v>134</v>
      </c>
      <c r="L303" s="14" t="str">
        <f t="shared" si="32"/>
        <v>Rooflight - Spherical Dome -  PVC curb 16/20 EP + Skylux SW PC Polycarbonate Clear  - 1200x1400</v>
      </c>
      <c r="M303" s="1" t="s">
        <v>162</v>
      </c>
      <c r="N303" s="6"/>
      <c r="O303" s="1" t="s">
        <v>111</v>
      </c>
      <c r="P303" s="1" t="s">
        <v>137</v>
      </c>
      <c r="Q303" s="6">
        <v>1</v>
      </c>
      <c r="R303">
        <v>4.24</v>
      </c>
      <c r="S303" s="1">
        <v>88</v>
      </c>
      <c r="T303" s="1">
        <v>83</v>
      </c>
      <c r="U303" s="1">
        <v>12</v>
      </c>
      <c r="V303" s="23" t="s">
        <v>79</v>
      </c>
      <c r="W303" s="21"/>
      <c r="X303" s="21"/>
      <c r="Y303" s="92" t="s">
        <v>76</v>
      </c>
      <c r="Z303">
        <v>3.66</v>
      </c>
      <c r="AA303" s="14" t="str">
        <f t="shared" si="33"/>
        <v>Rooflight - Spherical Dome -  PVC curb 16/20 EP + PVC frame + Skylux SW PC Polycarbonate Clear (openable) - 1200x1400</v>
      </c>
      <c r="AB303" s="1" t="s">
        <v>167</v>
      </c>
      <c r="AC303" s="21"/>
      <c r="AD303" s="21"/>
      <c r="AE303" s="21"/>
      <c r="AF303" s="21"/>
      <c r="AG303" s="21"/>
    </row>
    <row r="304" spans="1:33" s="31" customFormat="1" x14ac:dyDescent="0.25">
      <c r="A304" t="s">
        <v>159</v>
      </c>
      <c r="B304" s="51">
        <v>1200</v>
      </c>
      <c r="C304" s="54">
        <v>1500</v>
      </c>
      <c r="D304" s="1">
        <v>348</v>
      </c>
      <c r="E304" s="15">
        <f t="shared" si="29"/>
        <v>1200</v>
      </c>
      <c r="F304" s="15">
        <f t="shared" si="29"/>
        <v>1500</v>
      </c>
      <c r="G304" s="6">
        <v>160</v>
      </c>
      <c r="H304" s="19">
        <f t="shared" si="24"/>
        <v>1.7999999999999998</v>
      </c>
      <c r="I304" s="14">
        <f t="shared" si="30"/>
        <v>1360</v>
      </c>
      <c r="J304" s="14">
        <f t="shared" si="31"/>
        <v>1660</v>
      </c>
      <c r="K304" s="1" t="s">
        <v>134</v>
      </c>
      <c r="L304" s="14" t="str">
        <f t="shared" si="32"/>
        <v>Rooflight - Spherical Dome -  PVC curb 16/20 EP + Skylux SW PC Polycarbonate Clear  - 1200x1500</v>
      </c>
      <c r="M304" s="1" t="s">
        <v>162</v>
      </c>
      <c r="N304" s="6"/>
      <c r="O304" s="1" t="s">
        <v>111</v>
      </c>
      <c r="P304" s="1" t="s">
        <v>137</v>
      </c>
      <c r="Q304" s="6">
        <v>1</v>
      </c>
      <c r="R304">
        <v>4.2699999999999996</v>
      </c>
      <c r="S304" s="1">
        <v>88</v>
      </c>
      <c r="T304" s="1">
        <v>83</v>
      </c>
      <c r="U304" s="1">
        <v>12</v>
      </c>
      <c r="V304" s="23" t="s">
        <v>79</v>
      </c>
      <c r="W304" s="21"/>
      <c r="X304" s="21"/>
      <c r="Y304" s="92" t="s">
        <v>76</v>
      </c>
      <c r="Z304">
        <v>3.69</v>
      </c>
      <c r="AA304" s="14" t="str">
        <f t="shared" si="33"/>
        <v>Rooflight - Spherical Dome -  PVC curb 16/20 EP + PVC frame + Skylux SW PC Polycarbonate Clear (openable) - 1200x1500</v>
      </c>
      <c r="AB304" s="1" t="s">
        <v>167</v>
      </c>
      <c r="AC304" s="21"/>
      <c r="AD304" s="21"/>
      <c r="AE304" s="21"/>
      <c r="AF304" s="21"/>
      <c r="AG304" s="21"/>
    </row>
    <row r="305" spans="1:33" x14ac:dyDescent="0.25">
      <c r="A305" t="s">
        <v>159</v>
      </c>
      <c r="B305" s="50">
        <v>1200</v>
      </c>
      <c r="C305" s="53">
        <v>1800</v>
      </c>
      <c r="D305" s="1">
        <v>348</v>
      </c>
      <c r="E305" s="15">
        <f t="shared" si="29"/>
        <v>1200</v>
      </c>
      <c r="F305" s="15">
        <f t="shared" si="29"/>
        <v>1800</v>
      </c>
      <c r="G305" s="6">
        <v>160</v>
      </c>
      <c r="H305" s="19">
        <f t="shared" si="24"/>
        <v>2.16</v>
      </c>
      <c r="I305" s="14">
        <f t="shared" si="30"/>
        <v>1360</v>
      </c>
      <c r="J305" s="14">
        <f t="shared" si="31"/>
        <v>1960</v>
      </c>
      <c r="K305" s="1" t="s">
        <v>134</v>
      </c>
      <c r="L305" s="14" t="str">
        <f t="shared" si="32"/>
        <v>Rooflight - Spherical Dome -  PVC curb 16/20 EP + Skylux SW PC Polycarbonate Clear  - 1200x1800</v>
      </c>
      <c r="M305" s="1" t="s">
        <v>162</v>
      </c>
      <c r="N305" s="6"/>
      <c r="O305" s="1" t="s">
        <v>111</v>
      </c>
      <c r="P305" s="1" t="s">
        <v>137</v>
      </c>
      <c r="Q305" s="6">
        <v>1</v>
      </c>
      <c r="R305">
        <v>4.33</v>
      </c>
      <c r="S305" s="1">
        <v>88</v>
      </c>
      <c r="T305" s="1">
        <v>83</v>
      </c>
      <c r="U305" s="1">
        <v>12</v>
      </c>
      <c r="V305" s="23" t="s">
        <v>79</v>
      </c>
      <c r="W305" s="21"/>
      <c r="X305" s="21"/>
      <c r="Y305" s="92" t="s">
        <v>76</v>
      </c>
      <c r="Z305">
        <v>3.77</v>
      </c>
      <c r="AA305" s="14" t="str">
        <f t="shared" si="33"/>
        <v>Rooflight - Spherical Dome -  PVC curb 16/20 EP + PVC frame + Skylux SW PC Polycarbonate Clear (openable) - 1200x1800</v>
      </c>
      <c r="AB305" s="1" t="s">
        <v>167</v>
      </c>
      <c r="AC305" s="21"/>
      <c r="AD305" s="21"/>
      <c r="AE305" s="21"/>
      <c r="AF305" s="21"/>
      <c r="AG305" s="21"/>
    </row>
    <row r="306" spans="1:33" x14ac:dyDescent="0.25">
      <c r="A306" t="s">
        <v>159</v>
      </c>
      <c r="B306" s="50">
        <v>1200</v>
      </c>
      <c r="C306" s="53">
        <v>2100</v>
      </c>
      <c r="D306" s="1">
        <v>348</v>
      </c>
      <c r="E306" s="15">
        <f t="shared" si="29"/>
        <v>1200</v>
      </c>
      <c r="F306" s="15">
        <f t="shared" si="29"/>
        <v>2100</v>
      </c>
      <c r="G306" s="6">
        <v>160</v>
      </c>
      <c r="H306" s="19">
        <f t="shared" si="24"/>
        <v>2.52</v>
      </c>
      <c r="I306" s="14">
        <f t="shared" si="30"/>
        <v>1360</v>
      </c>
      <c r="J306" s="14">
        <f t="shared" si="31"/>
        <v>2260</v>
      </c>
      <c r="K306" s="1" t="s">
        <v>134</v>
      </c>
      <c r="L306" s="14" t="str">
        <f t="shared" si="32"/>
        <v>Rooflight - Spherical Dome -  PVC curb 16/20 EP + Skylux SW PC Polycarbonate Clear  - 1200x2100</v>
      </c>
      <c r="M306" s="1" t="s">
        <v>162</v>
      </c>
      <c r="N306" s="6"/>
      <c r="O306" s="1" t="s">
        <v>111</v>
      </c>
      <c r="P306" s="1" t="s">
        <v>137</v>
      </c>
      <c r="Q306" s="6">
        <v>1</v>
      </c>
      <c r="R306">
        <v>4.37</v>
      </c>
      <c r="S306" s="1">
        <v>88</v>
      </c>
      <c r="T306" s="1">
        <v>83</v>
      </c>
      <c r="U306" s="1">
        <v>12</v>
      </c>
      <c r="V306" s="23" t="s">
        <v>79</v>
      </c>
      <c r="W306" s="21"/>
      <c r="X306" s="21"/>
      <c r="Y306" s="92" t="s">
        <v>76</v>
      </c>
      <c r="Z306">
        <v>3.82</v>
      </c>
      <c r="AA306" s="14" t="str">
        <f t="shared" si="33"/>
        <v>Rooflight - Spherical Dome -  PVC curb 16/20 EP + PVC frame + Skylux SW PC Polycarbonate Clear (openable) - 1200x2100</v>
      </c>
      <c r="AB306" s="1" t="s">
        <v>167</v>
      </c>
      <c r="AC306" s="21"/>
      <c r="AD306" s="21"/>
      <c r="AE306" s="21"/>
      <c r="AF306" s="21"/>
      <c r="AG306" s="21"/>
    </row>
    <row r="307" spans="1:33" x14ac:dyDescent="0.25">
      <c r="A307" t="s">
        <v>159</v>
      </c>
      <c r="B307" s="50">
        <v>1200</v>
      </c>
      <c r="C307" s="53">
        <v>2400</v>
      </c>
      <c r="D307" s="1">
        <v>348</v>
      </c>
      <c r="E307" s="15">
        <f t="shared" si="29"/>
        <v>1200</v>
      </c>
      <c r="F307" s="15">
        <f t="shared" si="29"/>
        <v>2400</v>
      </c>
      <c r="G307" s="6">
        <v>160</v>
      </c>
      <c r="H307" s="19">
        <f t="shared" si="24"/>
        <v>2.88</v>
      </c>
      <c r="I307" s="14">
        <f t="shared" si="30"/>
        <v>1360</v>
      </c>
      <c r="J307" s="14">
        <f t="shared" si="31"/>
        <v>2560</v>
      </c>
      <c r="K307" s="1" t="s">
        <v>134</v>
      </c>
      <c r="L307" s="14" t="str">
        <f t="shared" si="32"/>
        <v>Rooflight - Spherical Dome -  PVC curb 16/20 EP + Skylux SW PC Polycarbonate Clear  - 1200x2400</v>
      </c>
      <c r="M307" s="1" t="s">
        <v>162</v>
      </c>
      <c r="N307" s="6"/>
      <c r="O307" s="1" t="s">
        <v>111</v>
      </c>
      <c r="P307" s="1" t="s">
        <v>137</v>
      </c>
      <c r="Q307" s="6">
        <v>1</v>
      </c>
      <c r="R307">
        <v>4.41</v>
      </c>
      <c r="S307" s="1">
        <v>88</v>
      </c>
      <c r="T307" s="1">
        <v>83</v>
      </c>
      <c r="U307" s="1">
        <v>12</v>
      </c>
      <c r="V307" s="23" t="s">
        <v>79</v>
      </c>
      <c r="W307" s="21"/>
      <c r="X307" s="21"/>
      <c r="Y307" s="92" t="s">
        <v>76</v>
      </c>
      <c r="Z307">
        <v>3.87</v>
      </c>
      <c r="AA307" s="14" t="str">
        <f t="shared" si="33"/>
        <v>Rooflight - Spherical Dome -  PVC curb 16/20 EP + PVC frame + Skylux SW PC Polycarbonate Clear (openable) - 1200x2400</v>
      </c>
      <c r="AB307" s="1" t="s">
        <v>167</v>
      </c>
      <c r="AC307" s="21"/>
      <c r="AD307" s="21"/>
      <c r="AE307" s="21"/>
      <c r="AF307" s="21"/>
      <c r="AG307" s="21"/>
    </row>
    <row r="308" spans="1:33" x14ac:dyDescent="0.25">
      <c r="A308" t="s">
        <v>159</v>
      </c>
      <c r="B308" s="50">
        <v>1300</v>
      </c>
      <c r="C308" s="53">
        <v>1600</v>
      </c>
      <c r="D308" s="1">
        <v>348</v>
      </c>
      <c r="E308" s="15">
        <f t="shared" si="29"/>
        <v>1300</v>
      </c>
      <c r="F308" s="15">
        <f t="shared" si="29"/>
        <v>1600</v>
      </c>
      <c r="G308" s="6">
        <v>160</v>
      </c>
      <c r="H308" s="19">
        <f t="shared" si="24"/>
        <v>2.08</v>
      </c>
      <c r="I308" s="14">
        <f t="shared" si="30"/>
        <v>1460</v>
      </c>
      <c r="J308" s="14">
        <f t="shared" si="31"/>
        <v>1760</v>
      </c>
      <c r="K308" s="1" t="s">
        <v>134</v>
      </c>
      <c r="L308" s="14" t="str">
        <f t="shared" si="32"/>
        <v>Rooflight - Spherical Dome -  PVC curb 16/20 EP + Skylux SW PC Polycarbonate Clear  - 1300x1600</v>
      </c>
      <c r="M308" s="1" t="s">
        <v>162</v>
      </c>
      <c r="N308" s="6"/>
      <c r="O308" s="1" t="s">
        <v>111</v>
      </c>
      <c r="P308" s="1" t="s">
        <v>137</v>
      </c>
      <c r="Q308" s="6">
        <v>1</v>
      </c>
      <c r="R308">
        <v>4.32</v>
      </c>
      <c r="S308" s="1">
        <v>88</v>
      </c>
      <c r="T308" s="1">
        <v>83</v>
      </c>
      <c r="U308" s="1">
        <v>12</v>
      </c>
      <c r="V308" s="23" t="s">
        <v>79</v>
      </c>
      <c r="W308" s="21"/>
      <c r="X308" s="21"/>
      <c r="Y308" s="92" t="s">
        <v>76</v>
      </c>
      <c r="Z308">
        <v>3.75</v>
      </c>
      <c r="AA308" s="14" t="str">
        <f t="shared" si="33"/>
        <v>Rooflight - Spherical Dome -  PVC curb 16/20 EP + PVC frame + Skylux SW PC Polycarbonate Clear (openable) - 1300x1600</v>
      </c>
      <c r="AB308" s="1" t="s">
        <v>167</v>
      </c>
      <c r="AC308" s="21"/>
      <c r="AD308" s="21"/>
      <c r="AE308" s="21"/>
      <c r="AF308" s="21"/>
      <c r="AG308" s="21"/>
    </row>
    <row r="309" spans="1:33" x14ac:dyDescent="0.25">
      <c r="A309" t="s">
        <v>159</v>
      </c>
      <c r="B309" s="50">
        <v>1300</v>
      </c>
      <c r="C309" s="53">
        <v>1900</v>
      </c>
      <c r="D309" s="1">
        <v>348</v>
      </c>
      <c r="E309" s="15">
        <f t="shared" si="29"/>
        <v>1300</v>
      </c>
      <c r="F309" s="15">
        <f t="shared" si="29"/>
        <v>1900</v>
      </c>
      <c r="G309" s="6">
        <v>160</v>
      </c>
      <c r="H309" s="19">
        <f t="shared" si="24"/>
        <v>2.4699999999999998</v>
      </c>
      <c r="I309" s="14">
        <f t="shared" si="30"/>
        <v>1460</v>
      </c>
      <c r="J309" s="14">
        <f t="shared" si="31"/>
        <v>2060</v>
      </c>
      <c r="K309" s="1" t="s">
        <v>134</v>
      </c>
      <c r="L309" s="14" t="str">
        <f t="shared" si="32"/>
        <v>Rooflight - Spherical Dome -  PVC curb 16/20 EP + Skylux SW PC Polycarbonate Clear  - 1300x1900</v>
      </c>
      <c r="M309" s="1" t="s">
        <v>162</v>
      </c>
      <c r="N309" s="6"/>
      <c r="O309" s="1" t="s">
        <v>111</v>
      </c>
      <c r="P309" s="1" t="s">
        <v>137</v>
      </c>
      <c r="Q309" s="6">
        <v>1</v>
      </c>
      <c r="R309">
        <v>4.37</v>
      </c>
      <c r="S309" s="1">
        <v>88</v>
      </c>
      <c r="T309" s="1">
        <v>83</v>
      </c>
      <c r="U309" s="1">
        <v>12</v>
      </c>
      <c r="V309" s="23" t="s">
        <v>79</v>
      </c>
      <c r="W309" s="21"/>
      <c r="X309" s="21"/>
      <c r="Y309" s="92" t="s">
        <v>76</v>
      </c>
      <c r="Z309">
        <v>3.82</v>
      </c>
      <c r="AA309" s="14" t="str">
        <f t="shared" si="33"/>
        <v>Rooflight - Spherical Dome -  PVC curb 16/20 EP + PVC frame + Skylux SW PC Polycarbonate Clear (openable) - 1300x1900</v>
      </c>
      <c r="AB309" s="1" t="s">
        <v>167</v>
      </c>
      <c r="AC309" s="21"/>
      <c r="AD309" s="21"/>
      <c r="AE309" s="21"/>
      <c r="AF309" s="21"/>
      <c r="AG309" s="21"/>
    </row>
    <row r="310" spans="1:33" x14ac:dyDescent="0.25">
      <c r="A310" t="s">
        <v>159</v>
      </c>
      <c r="B310" s="51">
        <v>1300</v>
      </c>
      <c r="C310" s="54">
        <v>2000</v>
      </c>
      <c r="D310" s="1">
        <v>348</v>
      </c>
      <c r="E310" s="15">
        <f t="shared" si="29"/>
        <v>1300</v>
      </c>
      <c r="F310" s="15">
        <f t="shared" si="29"/>
        <v>2000</v>
      </c>
      <c r="G310" s="6">
        <v>160</v>
      </c>
      <c r="H310" s="19">
        <f t="shared" si="24"/>
        <v>2.6</v>
      </c>
      <c r="I310" s="14">
        <f t="shared" si="30"/>
        <v>1460</v>
      </c>
      <c r="J310" s="14">
        <f t="shared" si="31"/>
        <v>2160</v>
      </c>
      <c r="K310" s="1" t="s">
        <v>134</v>
      </c>
      <c r="L310" s="14" t="str">
        <f t="shared" si="32"/>
        <v>Rooflight - Spherical Dome -  PVC curb 16/20 EP + Skylux SW PC Polycarbonate Clear  - 1300x2000</v>
      </c>
      <c r="M310" s="1" t="s">
        <v>162</v>
      </c>
      <c r="N310" s="6"/>
      <c r="O310" s="1" t="s">
        <v>111</v>
      </c>
      <c r="P310" s="1" t="s">
        <v>137</v>
      </c>
      <c r="Q310" s="6">
        <v>1</v>
      </c>
      <c r="R310">
        <v>4.38</v>
      </c>
      <c r="S310" s="1">
        <v>88</v>
      </c>
      <c r="T310" s="1">
        <v>83</v>
      </c>
      <c r="U310" s="1">
        <v>12</v>
      </c>
      <c r="V310" s="23" t="s">
        <v>79</v>
      </c>
      <c r="W310" s="21"/>
      <c r="X310" s="21"/>
      <c r="Y310" s="92" t="s">
        <v>76</v>
      </c>
      <c r="Z310">
        <v>3.84</v>
      </c>
      <c r="AA310" s="14" t="str">
        <f t="shared" si="33"/>
        <v>Rooflight - Spherical Dome -  PVC curb 16/20 EP + PVC frame + Skylux SW PC Polycarbonate Clear (openable) - 1300x2000</v>
      </c>
      <c r="AB310" s="1" t="s">
        <v>167</v>
      </c>
      <c r="AC310" s="21"/>
      <c r="AD310" s="21"/>
      <c r="AE310" s="21"/>
      <c r="AF310" s="21"/>
      <c r="AG310" s="21"/>
    </row>
    <row r="311" spans="1:33" x14ac:dyDescent="0.25">
      <c r="A311" t="s">
        <v>159</v>
      </c>
      <c r="B311" s="50">
        <v>1300</v>
      </c>
      <c r="C311" s="53">
        <v>2200</v>
      </c>
      <c r="D311" s="1">
        <v>348</v>
      </c>
      <c r="E311" s="15">
        <f t="shared" si="29"/>
        <v>1300</v>
      </c>
      <c r="F311" s="15">
        <f t="shared" si="29"/>
        <v>2200</v>
      </c>
      <c r="G311" s="6">
        <v>160</v>
      </c>
      <c r="H311" s="19">
        <f t="shared" si="24"/>
        <v>2.8600000000000003</v>
      </c>
      <c r="I311" s="14">
        <f t="shared" si="30"/>
        <v>1460</v>
      </c>
      <c r="J311" s="14">
        <f t="shared" si="31"/>
        <v>2360</v>
      </c>
      <c r="K311" s="1" t="s">
        <v>134</v>
      </c>
      <c r="L311" s="14" t="str">
        <f t="shared" si="32"/>
        <v>Rooflight - Spherical Dome -  PVC curb 16/20 EP + Skylux SW PC Polycarbonate Clear  - 1300x2200</v>
      </c>
      <c r="M311" s="1" t="s">
        <v>162</v>
      </c>
      <c r="N311" s="6"/>
      <c r="O311" s="1" t="s">
        <v>111</v>
      </c>
      <c r="P311" s="1" t="s">
        <v>137</v>
      </c>
      <c r="Q311" s="6">
        <v>1</v>
      </c>
      <c r="R311">
        <v>4.41</v>
      </c>
      <c r="S311" s="1">
        <v>88</v>
      </c>
      <c r="T311" s="1">
        <v>83</v>
      </c>
      <c r="U311" s="1">
        <v>12</v>
      </c>
      <c r="V311" s="23" t="s">
        <v>79</v>
      </c>
      <c r="W311" s="21"/>
      <c r="X311" s="21"/>
      <c r="Y311" s="92" t="s">
        <v>76</v>
      </c>
      <c r="Z311">
        <v>3.88</v>
      </c>
      <c r="AA311" s="14" t="str">
        <f t="shared" si="33"/>
        <v>Rooflight - Spherical Dome -  PVC curb 16/20 EP + PVC frame + Skylux SW PC Polycarbonate Clear (openable) - 1300x2200</v>
      </c>
      <c r="AB311" s="1" t="s">
        <v>167</v>
      </c>
      <c r="AC311" s="21"/>
      <c r="AD311" s="21"/>
      <c r="AE311" s="21"/>
      <c r="AF311" s="21"/>
      <c r="AG311" s="21"/>
    </row>
    <row r="312" spans="1:33" s="7" customFormat="1" x14ac:dyDescent="0.25">
      <c r="A312" t="s">
        <v>159</v>
      </c>
      <c r="B312" s="50">
        <v>1300</v>
      </c>
      <c r="C312" s="53">
        <v>2300</v>
      </c>
      <c r="D312" s="1">
        <v>348</v>
      </c>
      <c r="E312" s="15">
        <f t="shared" si="29"/>
        <v>1300</v>
      </c>
      <c r="F312" s="15">
        <f t="shared" si="29"/>
        <v>2300</v>
      </c>
      <c r="G312" s="6">
        <v>160</v>
      </c>
      <c r="H312" s="19">
        <f t="shared" si="24"/>
        <v>2.9899999999999998</v>
      </c>
      <c r="I312" s="14">
        <f t="shared" si="30"/>
        <v>1460</v>
      </c>
      <c r="J312" s="14">
        <f t="shared" si="31"/>
        <v>2460</v>
      </c>
      <c r="K312" s="1" t="s">
        <v>134</v>
      </c>
      <c r="L312" s="14" t="str">
        <f t="shared" si="32"/>
        <v>Rooflight - Spherical Dome -  PVC curb 16/20 EP + Skylux SW PC Polycarbonate Clear  - 1300x2300</v>
      </c>
      <c r="M312" s="1" t="s">
        <v>162</v>
      </c>
      <c r="N312" s="6"/>
      <c r="O312" s="1" t="s">
        <v>111</v>
      </c>
      <c r="P312" s="1" t="s">
        <v>137</v>
      </c>
      <c r="Q312" s="6">
        <v>1</v>
      </c>
      <c r="R312">
        <v>4.41</v>
      </c>
      <c r="S312" s="1">
        <v>88</v>
      </c>
      <c r="T312" s="1">
        <v>83</v>
      </c>
      <c r="U312" s="1">
        <v>12</v>
      </c>
      <c r="V312" s="23" t="s">
        <v>79</v>
      </c>
      <c r="W312" s="21"/>
      <c r="X312" s="21"/>
      <c r="Y312" s="92" t="s">
        <v>76</v>
      </c>
      <c r="Z312">
        <v>3.89</v>
      </c>
      <c r="AA312" s="14" t="str">
        <f t="shared" si="33"/>
        <v>Rooflight - Spherical Dome -  PVC curb 16/20 EP + PVC frame + Skylux SW PC Polycarbonate Clear (openable) - 1300x2300</v>
      </c>
      <c r="AB312" s="1" t="s">
        <v>167</v>
      </c>
      <c r="AC312" s="21"/>
      <c r="AD312" s="21"/>
      <c r="AE312" s="21"/>
      <c r="AF312" s="21"/>
      <c r="AG312" s="21"/>
    </row>
    <row r="313" spans="1:33" x14ac:dyDescent="0.25">
      <c r="A313" t="s">
        <v>159</v>
      </c>
      <c r="B313" s="50">
        <v>1300</v>
      </c>
      <c r="C313" s="53">
        <v>2500</v>
      </c>
      <c r="D313" s="1">
        <v>348</v>
      </c>
      <c r="E313" s="15">
        <f t="shared" si="29"/>
        <v>1300</v>
      </c>
      <c r="F313" s="15">
        <f t="shared" si="29"/>
        <v>2500</v>
      </c>
      <c r="G313" s="6">
        <v>160</v>
      </c>
      <c r="H313" s="19">
        <f t="shared" si="24"/>
        <v>3.25</v>
      </c>
      <c r="I313" s="14">
        <f t="shared" si="30"/>
        <v>1460</v>
      </c>
      <c r="J313" s="14">
        <f t="shared" si="31"/>
        <v>2660</v>
      </c>
      <c r="K313" s="1" t="s">
        <v>134</v>
      </c>
      <c r="L313" s="14" t="str">
        <f t="shared" si="32"/>
        <v>Rooflight - Spherical Dome -  PVC curb 16/20 EP + Skylux SW PC Polycarbonate Clear  - 1300x2500</v>
      </c>
      <c r="M313" s="1" t="s">
        <v>162</v>
      </c>
      <c r="N313" s="6"/>
      <c r="O313" s="1" t="s">
        <v>111</v>
      </c>
      <c r="P313" s="1" t="s">
        <v>137</v>
      </c>
      <c r="Q313" s="6">
        <v>1</v>
      </c>
      <c r="R313">
        <v>4.4400000000000004</v>
      </c>
      <c r="S313" s="1">
        <v>88</v>
      </c>
      <c r="T313" s="1">
        <v>83</v>
      </c>
      <c r="U313" s="1">
        <v>12</v>
      </c>
      <c r="V313" s="23" t="s">
        <v>79</v>
      </c>
      <c r="W313" s="21"/>
      <c r="X313" s="21"/>
      <c r="Y313" s="92" t="s">
        <v>76</v>
      </c>
      <c r="Z313">
        <v>3.92</v>
      </c>
      <c r="AA313" s="14" t="str">
        <f t="shared" si="33"/>
        <v>Rooflight - Spherical Dome -  PVC curb 16/20 EP + PVC frame + Skylux SW PC Polycarbonate Clear (openable) - 1300x2500</v>
      </c>
      <c r="AB313" s="1" t="s">
        <v>167</v>
      </c>
      <c r="AC313" s="21"/>
      <c r="AD313" s="21"/>
      <c r="AE313" s="21"/>
      <c r="AF313" s="21"/>
      <c r="AG313" s="21"/>
    </row>
    <row r="314" spans="1:33" x14ac:dyDescent="0.25">
      <c r="A314" t="s">
        <v>159</v>
      </c>
      <c r="B314" s="50">
        <v>1300</v>
      </c>
      <c r="C314" s="53">
        <v>2800</v>
      </c>
      <c r="D314" s="1">
        <v>348</v>
      </c>
      <c r="E314" s="15">
        <f t="shared" si="29"/>
        <v>1300</v>
      </c>
      <c r="F314" s="15">
        <f t="shared" si="29"/>
        <v>2800</v>
      </c>
      <c r="G314" s="6">
        <v>160</v>
      </c>
      <c r="H314" s="19">
        <f t="shared" si="24"/>
        <v>3.6399999999999997</v>
      </c>
      <c r="I314" s="14">
        <f t="shared" si="30"/>
        <v>1460</v>
      </c>
      <c r="J314" s="14">
        <f t="shared" si="31"/>
        <v>2960</v>
      </c>
      <c r="K314" s="1" t="s">
        <v>134</v>
      </c>
      <c r="L314" s="14" t="str">
        <f t="shared" si="32"/>
        <v>Rooflight - Spherical Dome -  PVC curb 16/20 EP + Skylux SW PC Polycarbonate Clear  - 1300x2800</v>
      </c>
      <c r="M314" s="1" t="s">
        <v>162</v>
      </c>
      <c r="N314" s="6"/>
      <c r="O314" s="1" t="s">
        <v>111</v>
      </c>
      <c r="P314" s="1" t="s">
        <v>137</v>
      </c>
      <c r="Q314" s="6">
        <v>1</v>
      </c>
      <c r="R314">
        <v>4.47</v>
      </c>
      <c r="S314" s="1">
        <v>88</v>
      </c>
      <c r="T314" s="1">
        <v>83</v>
      </c>
      <c r="U314" s="1">
        <v>12</v>
      </c>
      <c r="V314" s="23" t="s">
        <v>79</v>
      </c>
      <c r="W314" s="21"/>
      <c r="X314" s="21"/>
      <c r="Y314" s="92" t="s">
        <v>76</v>
      </c>
      <c r="Z314">
        <v>3.96</v>
      </c>
      <c r="AA314" s="14" t="str">
        <f t="shared" si="33"/>
        <v>Rooflight - Spherical Dome -  PVC curb 16/20 EP + PVC frame + Skylux SW PC Polycarbonate Clear (openable) - 1300x2800</v>
      </c>
      <c r="AB314" s="1" t="s">
        <v>167</v>
      </c>
      <c r="AC314" s="21"/>
      <c r="AD314" s="21"/>
      <c r="AE314" s="21"/>
      <c r="AF314" s="21"/>
      <c r="AG314" s="21"/>
    </row>
    <row r="315" spans="1:33" x14ac:dyDescent="0.25">
      <c r="A315" t="s">
        <v>159</v>
      </c>
      <c r="B315" s="50">
        <v>1450</v>
      </c>
      <c r="C315" s="53">
        <v>1700</v>
      </c>
      <c r="D315" s="1">
        <v>348</v>
      </c>
      <c r="E315" s="15">
        <f t="shared" si="29"/>
        <v>1450</v>
      </c>
      <c r="F315" s="15">
        <f t="shared" si="29"/>
        <v>1700</v>
      </c>
      <c r="G315" s="6">
        <v>160</v>
      </c>
      <c r="H315" s="19">
        <f t="shared" si="24"/>
        <v>2.4649999999999999</v>
      </c>
      <c r="I315" s="14">
        <f t="shared" si="30"/>
        <v>1610</v>
      </c>
      <c r="J315" s="14">
        <f t="shared" si="31"/>
        <v>1860</v>
      </c>
      <c r="K315" s="1" t="s">
        <v>134</v>
      </c>
      <c r="L315" s="14" t="str">
        <f t="shared" si="32"/>
        <v>Rooflight - Spherical Dome -  PVC curb 16/20 EP + Skylux SW PC Polycarbonate Clear  - 1450x1700</v>
      </c>
      <c r="M315" s="1" t="s">
        <v>162</v>
      </c>
      <c r="N315" s="6"/>
      <c r="O315" s="1" t="s">
        <v>111</v>
      </c>
      <c r="P315" s="1" t="s">
        <v>137</v>
      </c>
      <c r="Q315" s="6">
        <v>1</v>
      </c>
      <c r="R315">
        <v>4.37</v>
      </c>
      <c r="S315" s="1">
        <v>88</v>
      </c>
      <c r="T315" s="1">
        <v>83</v>
      </c>
      <c r="U315" s="1">
        <v>12</v>
      </c>
      <c r="V315" s="23" t="s">
        <v>79</v>
      </c>
      <c r="W315" s="21"/>
      <c r="X315" s="21"/>
      <c r="Y315" s="92" t="s">
        <v>76</v>
      </c>
      <c r="Z315">
        <v>3.83</v>
      </c>
      <c r="AA315" s="14" t="str">
        <f t="shared" si="33"/>
        <v>Rooflight - Spherical Dome -  PVC curb 16/20 EP + PVC frame + Skylux SW PC Polycarbonate Clear (openable) - 1450x1700</v>
      </c>
      <c r="AB315" s="1" t="s">
        <v>167</v>
      </c>
      <c r="AC315" s="21"/>
      <c r="AD315" s="21"/>
      <c r="AE315" s="21"/>
      <c r="AF315" s="21"/>
      <c r="AG315" s="21"/>
    </row>
    <row r="316" spans="1:33" x14ac:dyDescent="0.25">
      <c r="A316" t="s">
        <v>159</v>
      </c>
      <c r="B316" s="51">
        <v>1600</v>
      </c>
      <c r="C316" s="54">
        <v>2000</v>
      </c>
      <c r="D316" s="1">
        <v>348</v>
      </c>
      <c r="E316" s="15">
        <f t="shared" si="29"/>
        <v>1600</v>
      </c>
      <c r="F316" s="15">
        <f t="shared" si="29"/>
        <v>2000</v>
      </c>
      <c r="G316" s="6">
        <v>160</v>
      </c>
      <c r="H316" s="19">
        <f t="shared" si="24"/>
        <v>3.2</v>
      </c>
      <c r="I316" s="14">
        <f t="shared" si="30"/>
        <v>1760</v>
      </c>
      <c r="J316" s="14">
        <f t="shared" si="31"/>
        <v>2160</v>
      </c>
      <c r="K316" s="1" t="s">
        <v>134</v>
      </c>
      <c r="L316" s="14" t="str">
        <f t="shared" si="32"/>
        <v>Rooflight - Spherical Dome -  PVC curb 16/20 EP + Skylux SW PC Polycarbonate Clear  - 1600x2000</v>
      </c>
      <c r="M316" s="1" t="s">
        <v>162</v>
      </c>
      <c r="N316" s="6"/>
      <c r="O316" s="1" t="s">
        <v>111</v>
      </c>
      <c r="P316" s="1" t="s">
        <v>137</v>
      </c>
      <c r="Q316" s="6">
        <v>1</v>
      </c>
      <c r="R316">
        <v>4.46</v>
      </c>
      <c r="S316" s="1">
        <v>88</v>
      </c>
      <c r="T316" s="1">
        <v>83</v>
      </c>
      <c r="U316" s="1">
        <v>12</v>
      </c>
      <c r="V316" s="23" t="s">
        <v>79</v>
      </c>
      <c r="W316" s="21"/>
      <c r="X316" s="21"/>
      <c r="Y316" s="92" t="s">
        <v>76</v>
      </c>
      <c r="Z316">
        <v>3.94</v>
      </c>
      <c r="AA316" s="14" t="str">
        <f t="shared" si="33"/>
        <v>Rooflight - Spherical Dome -  PVC curb 16/20 EP + PVC frame + Skylux SW PC Polycarbonate Clear (openable) - 1600x2000</v>
      </c>
      <c r="AB316" s="1" t="s">
        <v>167</v>
      </c>
      <c r="AC316" s="21"/>
      <c r="AD316" s="21"/>
      <c r="AE316" s="21"/>
      <c r="AF316" s="21"/>
      <c r="AG316" s="21"/>
    </row>
    <row r="317" spans="1:33" s="31" customFormat="1" x14ac:dyDescent="0.25">
      <c r="A317" t="s">
        <v>159</v>
      </c>
      <c r="B317" s="50">
        <v>1600</v>
      </c>
      <c r="C317" s="53">
        <v>2200</v>
      </c>
      <c r="D317" s="1">
        <v>348</v>
      </c>
      <c r="E317" s="15">
        <f t="shared" si="29"/>
        <v>1600</v>
      </c>
      <c r="F317" s="15">
        <f t="shared" si="29"/>
        <v>2200</v>
      </c>
      <c r="G317" s="6">
        <v>160</v>
      </c>
      <c r="H317" s="19">
        <f t="shared" si="24"/>
        <v>3.5200000000000005</v>
      </c>
      <c r="I317" s="14">
        <f t="shared" si="30"/>
        <v>1760</v>
      </c>
      <c r="J317" s="14">
        <f t="shared" si="31"/>
        <v>2360</v>
      </c>
      <c r="K317" s="1" t="s">
        <v>134</v>
      </c>
      <c r="L317" s="14" t="str">
        <f t="shared" si="32"/>
        <v>Rooflight - Spherical Dome -  PVC curb 16/20 EP + Skylux SW PC Polycarbonate Clear  - 1600x2200</v>
      </c>
      <c r="M317" s="1" t="s">
        <v>162</v>
      </c>
      <c r="N317" s="6"/>
      <c r="O317" s="1" t="s">
        <v>111</v>
      </c>
      <c r="P317" s="1" t="s">
        <v>137</v>
      </c>
      <c r="Q317" s="6">
        <v>1</v>
      </c>
      <c r="R317">
        <v>4.4800000000000004</v>
      </c>
      <c r="S317" s="1">
        <v>88</v>
      </c>
      <c r="T317" s="1">
        <v>83</v>
      </c>
      <c r="U317" s="1">
        <v>12</v>
      </c>
      <c r="V317" s="23" t="s">
        <v>79</v>
      </c>
      <c r="W317" s="21"/>
      <c r="X317" s="21"/>
      <c r="Y317" s="92" t="s">
        <v>76</v>
      </c>
      <c r="Z317">
        <v>3.98</v>
      </c>
      <c r="AA317" s="14" t="str">
        <f t="shared" si="33"/>
        <v>Rooflight - Spherical Dome -  PVC curb 16/20 EP + PVC frame + Skylux SW PC Polycarbonate Clear (openable) - 1600x2200</v>
      </c>
      <c r="AB317" s="1" t="s">
        <v>167</v>
      </c>
      <c r="AC317" s="21"/>
      <c r="AD317" s="21"/>
      <c r="AE317" s="21"/>
      <c r="AF317" s="21"/>
      <c r="AG317" s="21"/>
    </row>
    <row r="318" spans="1:33" x14ac:dyDescent="0.25">
      <c r="A318" t="s">
        <v>159</v>
      </c>
      <c r="B318" s="50">
        <v>1600</v>
      </c>
      <c r="C318" s="53">
        <v>2300</v>
      </c>
      <c r="D318" s="1">
        <v>348</v>
      </c>
      <c r="E318" s="15">
        <f t="shared" si="29"/>
        <v>1600</v>
      </c>
      <c r="F318" s="15">
        <f t="shared" si="29"/>
        <v>2300</v>
      </c>
      <c r="G318" s="6">
        <v>160</v>
      </c>
      <c r="H318" s="19">
        <f t="shared" si="24"/>
        <v>3.6799999999999997</v>
      </c>
      <c r="I318" s="14">
        <f t="shared" si="30"/>
        <v>1760</v>
      </c>
      <c r="J318" s="14">
        <f t="shared" si="31"/>
        <v>2460</v>
      </c>
      <c r="K318" s="1" t="s">
        <v>134</v>
      </c>
      <c r="L318" s="14" t="str">
        <f t="shared" si="32"/>
        <v>Rooflight - Spherical Dome -  PVC curb 16/20 EP + Skylux SW PC Polycarbonate Clear  - 1600x2300</v>
      </c>
      <c r="M318" s="1" t="s">
        <v>162</v>
      </c>
      <c r="N318" s="6"/>
      <c r="O318" s="1" t="s">
        <v>111</v>
      </c>
      <c r="P318" s="1" t="s">
        <v>137</v>
      </c>
      <c r="Q318" s="6">
        <v>1</v>
      </c>
      <c r="R318">
        <v>4.5</v>
      </c>
      <c r="S318" s="1">
        <v>88</v>
      </c>
      <c r="T318" s="1">
        <v>83</v>
      </c>
      <c r="U318" s="1">
        <v>12</v>
      </c>
      <c r="V318" s="23" t="s">
        <v>79</v>
      </c>
      <c r="Y318" s="92" t="s">
        <v>76</v>
      </c>
      <c r="Z318">
        <v>4</v>
      </c>
      <c r="AA318" s="14" t="str">
        <f t="shared" si="33"/>
        <v>Rooflight - Spherical Dome -  PVC curb 16/20 EP + PVC frame + Skylux SW PC Polycarbonate Clear (openable) - 1600x2300</v>
      </c>
      <c r="AB318" s="1" t="s">
        <v>167</v>
      </c>
      <c r="AC318" s="21"/>
      <c r="AD318" s="21"/>
      <c r="AE318" s="21"/>
      <c r="AF318" s="21"/>
      <c r="AG318" s="21"/>
    </row>
    <row r="319" spans="1:33" x14ac:dyDescent="0.25">
      <c r="A319" t="s">
        <v>159</v>
      </c>
      <c r="B319" s="50">
        <v>1600</v>
      </c>
      <c r="C319" s="53">
        <v>2500</v>
      </c>
      <c r="D319" s="1">
        <v>348</v>
      </c>
      <c r="E319" s="15">
        <f t="shared" si="29"/>
        <v>1600</v>
      </c>
      <c r="F319" s="15">
        <f t="shared" si="29"/>
        <v>2500</v>
      </c>
      <c r="G319" s="6">
        <v>160</v>
      </c>
      <c r="H319" s="19">
        <f t="shared" si="24"/>
        <v>4</v>
      </c>
      <c r="I319" s="14">
        <f t="shared" si="30"/>
        <v>1760</v>
      </c>
      <c r="J319" s="14">
        <f t="shared" si="31"/>
        <v>2660</v>
      </c>
      <c r="K319" s="1" t="s">
        <v>134</v>
      </c>
      <c r="L319" s="14" t="str">
        <f t="shared" si="32"/>
        <v>Rooflight - Spherical Dome -  PVC curb 16/20 EP + Skylux SW PC Polycarbonate Clear  - 1600x2500</v>
      </c>
      <c r="M319" s="1" t="s">
        <v>162</v>
      </c>
      <c r="N319" s="6"/>
      <c r="O319" s="1" t="s">
        <v>111</v>
      </c>
      <c r="P319" s="1" t="s">
        <v>137</v>
      </c>
      <c r="Q319" s="6">
        <v>1</v>
      </c>
      <c r="R319">
        <v>4.5199999999999996</v>
      </c>
      <c r="S319" s="1">
        <v>88</v>
      </c>
      <c r="T319" s="1">
        <v>83</v>
      </c>
      <c r="U319" s="1">
        <v>12</v>
      </c>
      <c r="V319" s="23" t="s">
        <v>79</v>
      </c>
      <c r="Y319" s="92" t="s">
        <v>76</v>
      </c>
      <c r="Z319">
        <v>4.03</v>
      </c>
      <c r="AA319" s="14" t="str">
        <f t="shared" si="33"/>
        <v>Rooflight - Spherical Dome -  PVC curb 16/20 EP + PVC frame + Skylux SW PC Polycarbonate Clear (openable) - 1600x2500</v>
      </c>
      <c r="AB319" s="1" t="s">
        <v>167</v>
      </c>
      <c r="AC319" s="21"/>
      <c r="AD319" s="21"/>
      <c r="AE319" s="21"/>
      <c r="AF319" s="21"/>
      <c r="AG319" s="21"/>
    </row>
    <row r="320" spans="1:33" x14ac:dyDescent="0.25">
      <c r="A320" t="s">
        <v>159</v>
      </c>
      <c r="B320" s="50">
        <v>1600</v>
      </c>
      <c r="C320" s="53">
        <v>2800</v>
      </c>
      <c r="D320" s="1">
        <v>348</v>
      </c>
      <c r="E320" s="15">
        <f t="shared" si="29"/>
        <v>1600</v>
      </c>
      <c r="F320" s="15">
        <f t="shared" si="29"/>
        <v>2800</v>
      </c>
      <c r="G320" s="6">
        <v>160</v>
      </c>
      <c r="H320" s="19">
        <f t="shared" si="24"/>
        <v>4.4799999999999995</v>
      </c>
      <c r="I320" s="14">
        <f t="shared" si="30"/>
        <v>1760</v>
      </c>
      <c r="J320" s="14">
        <f t="shared" si="31"/>
        <v>2960</v>
      </c>
      <c r="K320" s="1" t="s">
        <v>134</v>
      </c>
      <c r="L320" s="14" t="str">
        <f t="shared" si="32"/>
        <v>Rooflight - Spherical Dome -  PVC curb 16/20 EP + Skylux SW PC Polycarbonate Clear  - 1600x2800</v>
      </c>
      <c r="M320" s="1" t="s">
        <v>162</v>
      </c>
      <c r="N320" s="6"/>
      <c r="O320" s="1" t="s">
        <v>111</v>
      </c>
      <c r="P320" s="1" t="s">
        <v>137</v>
      </c>
      <c r="Q320" s="6">
        <v>1</v>
      </c>
      <c r="R320">
        <v>4.54</v>
      </c>
      <c r="S320" s="1">
        <v>88</v>
      </c>
      <c r="T320" s="1">
        <v>83</v>
      </c>
      <c r="U320" s="1">
        <v>12</v>
      </c>
      <c r="V320" s="23" t="s">
        <v>79</v>
      </c>
      <c r="Y320" s="92" t="s">
        <v>76</v>
      </c>
      <c r="Z320">
        <v>4.0599999999999996</v>
      </c>
      <c r="AA320" s="14" t="str">
        <f t="shared" si="33"/>
        <v>Rooflight - Spherical Dome -  PVC curb 16/20 EP + PVC frame + Skylux SW PC Polycarbonate Clear (openable) - 1600x2800</v>
      </c>
      <c r="AB320" s="1" t="s">
        <v>167</v>
      </c>
    </row>
    <row r="321" spans="1:27" x14ac:dyDescent="0.25">
      <c r="A321" s="3"/>
      <c r="B321" s="3"/>
      <c r="C321" s="3"/>
      <c r="D321" s="3"/>
      <c r="E321" s="3"/>
      <c r="F321" s="3"/>
      <c r="G321" s="3"/>
      <c r="H321" s="76"/>
      <c r="I321" s="3"/>
      <c r="J321" s="3"/>
      <c r="K321" s="3"/>
      <c r="L321" s="3"/>
      <c r="M321" s="2"/>
      <c r="N321" s="2"/>
      <c r="O321" s="2"/>
      <c r="P321" s="2"/>
      <c r="R321" s="75" t="s">
        <v>129</v>
      </c>
      <c r="S321" s="2"/>
      <c r="T321" s="2"/>
      <c r="U321" s="2"/>
      <c r="Z321" s="73" t="s">
        <v>129</v>
      </c>
      <c r="AA321" s="3"/>
    </row>
    <row r="322" spans="1:27" x14ac:dyDescent="0.25">
      <c r="M322" s="1"/>
      <c r="N322" s="6"/>
      <c r="O322" s="1"/>
      <c r="P322" s="1"/>
      <c r="R322" s="2"/>
      <c r="S322" s="24" t="s">
        <v>93</v>
      </c>
      <c r="T322" s="2"/>
      <c r="U322" s="2"/>
    </row>
    <row r="323" spans="1:27" x14ac:dyDescent="0.25">
      <c r="M323" s="1"/>
      <c r="N323" s="6"/>
      <c r="O323" s="1"/>
      <c r="P323" s="1"/>
      <c r="R323" s="2"/>
      <c r="S323" s="2"/>
      <c r="T323" s="24" t="s">
        <v>168</v>
      </c>
      <c r="U323" s="2"/>
    </row>
    <row r="324" spans="1:27" x14ac:dyDescent="0.25">
      <c r="M324" s="1"/>
      <c r="N324" s="6"/>
      <c r="O324" s="1"/>
      <c r="P324" s="1"/>
      <c r="R324" s="2"/>
      <c r="S324" s="2"/>
      <c r="T324" s="2"/>
      <c r="U324" s="24" t="s">
        <v>171</v>
      </c>
    </row>
    <row r="327" spans="1:27" x14ac:dyDescent="0.25">
      <c r="M327" s="3" t="s">
        <v>170</v>
      </c>
    </row>
  </sheetData>
  <hyperlinks>
    <hyperlink ref="V8" r:id="rId1" display="http://skylux.be"/>
    <hyperlink ref="V9" r:id="rId2" display="http://skylux.be"/>
    <hyperlink ref="V10" r:id="rId3" display="http://skylux.be"/>
    <hyperlink ref="V11" r:id="rId4" display="http://skylux.be"/>
    <hyperlink ref="V12" r:id="rId5" display="http://skylux.be"/>
    <hyperlink ref="V13" r:id="rId6" display="http://skylux.be"/>
    <hyperlink ref="V14" r:id="rId7" display="http://skylux.be"/>
    <hyperlink ref="V15" r:id="rId8" display="http://skylux.be"/>
    <hyperlink ref="V16" r:id="rId9" display="http://skylux.be"/>
    <hyperlink ref="V17" r:id="rId10" display="http://skylux.be"/>
    <hyperlink ref="V18" r:id="rId11" display="http://skylux.be"/>
    <hyperlink ref="V19" r:id="rId12" display="http://skylux.be"/>
    <hyperlink ref="V20" r:id="rId13" display="http://skylux.be"/>
    <hyperlink ref="V21" r:id="rId14" display="http://skylux.be"/>
    <hyperlink ref="V22" r:id="rId15" display="http://skylux.be"/>
    <hyperlink ref="V23" r:id="rId16" display="http://skylux.be"/>
    <hyperlink ref="V24" r:id="rId17" display="http://skylux.be"/>
    <hyperlink ref="V25" r:id="rId18" display="http://skylux.be"/>
    <hyperlink ref="V40" r:id="rId19" display="http://skylux.be"/>
    <hyperlink ref="V58" r:id="rId20" display="http://skylux.be"/>
    <hyperlink ref="V76" r:id="rId21" display="http://skylux.be"/>
    <hyperlink ref="V94" r:id="rId22" display="http://skylux.be"/>
    <hyperlink ref="V26" r:id="rId23" display="http://skylux.be"/>
    <hyperlink ref="V41" r:id="rId24" display="http://skylux.be"/>
    <hyperlink ref="V59" r:id="rId25" display="http://skylux.be"/>
    <hyperlink ref="V77" r:id="rId26" display="http://skylux.be"/>
    <hyperlink ref="V95" r:id="rId27" display="http://skylux.be"/>
    <hyperlink ref="V27" r:id="rId28" display="http://skylux.be"/>
    <hyperlink ref="V42" r:id="rId29" display="http://skylux.be"/>
    <hyperlink ref="V60" r:id="rId30" display="http://skylux.be"/>
    <hyperlink ref="V78" r:id="rId31" display="http://skylux.be"/>
    <hyperlink ref="V96" r:id="rId32" display="http://skylux.be"/>
    <hyperlink ref="V28" r:id="rId33" display="http://skylux.be"/>
    <hyperlink ref="V43" r:id="rId34" display="http://skylux.be"/>
    <hyperlink ref="V61" r:id="rId35" display="http://skylux.be"/>
    <hyperlink ref="V79" r:id="rId36" display="http://skylux.be"/>
    <hyperlink ref="V97" r:id="rId37" display="http://skylux.be"/>
    <hyperlink ref="V44" r:id="rId38" display="http://skylux.be"/>
    <hyperlink ref="V62" r:id="rId39" display="http://skylux.be"/>
    <hyperlink ref="V80" r:id="rId40" display="http://skylux.be"/>
    <hyperlink ref="V98" r:id="rId41" display="http://skylux.be"/>
    <hyperlink ref="V45" r:id="rId42" display="http://skylux.be"/>
    <hyperlink ref="V63" r:id="rId43" display="http://skylux.be"/>
    <hyperlink ref="V81" r:id="rId44" display="http://skylux.be"/>
    <hyperlink ref="V99" r:id="rId45" display="http://skylux.be"/>
    <hyperlink ref="V46" r:id="rId46" display="http://skylux.be"/>
    <hyperlink ref="V64" r:id="rId47" display="http://skylux.be"/>
    <hyperlink ref="V82" r:id="rId48" display="http://skylux.be"/>
    <hyperlink ref="V100" r:id="rId49" display="http://skylux.be"/>
    <hyperlink ref="V29" r:id="rId50" display="http://skylux.be"/>
    <hyperlink ref="V47" r:id="rId51" display="http://skylux.be"/>
    <hyperlink ref="V65" r:id="rId52" display="http://skylux.be"/>
    <hyperlink ref="V83" r:id="rId53" display="http://skylux.be"/>
    <hyperlink ref="V101" r:id="rId54" display="http://skylux.be"/>
    <hyperlink ref="V30" r:id="rId55" display="http://skylux.be"/>
    <hyperlink ref="V48" r:id="rId56" display="http://skylux.be"/>
    <hyperlink ref="V66" r:id="rId57" display="http://skylux.be"/>
    <hyperlink ref="V84" r:id="rId58" display="http://skylux.be"/>
    <hyperlink ref="V102" r:id="rId59" display="http://skylux.be"/>
    <hyperlink ref="V31" r:id="rId60" display="http://skylux.be"/>
    <hyperlink ref="V49" r:id="rId61" display="http://skylux.be"/>
    <hyperlink ref="V67" r:id="rId62" display="http://skylux.be"/>
    <hyperlink ref="V85" r:id="rId63" display="http://skylux.be"/>
    <hyperlink ref="V103" r:id="rId64" display="http://skylux.be"/>
    <hyperlink ref="V32" r:id="rId65" display="http://skylux.be"/>
    <hyperlink ref="V50" r:id="rId66" display="http://skylux.be"/>
    <hyperlink ref="V68" r:id="rId67" display="http://skylux.be"/>
    <hyperlink ref="V86" r:id="rId68" display="http://skylux.be"/>
    <hyperlink ref="V104" r:id="rId69" display="http://skylux.be"/>
    <hyperlink ref="V33" r:id="rId70" display="http://skylux.be"/>
    <hyperlink ref="V51" r:id="rId71" display="http://skylux.be"/>
    <hyperlink ref="V69" r:id="rId72" display="http://skylux.be"/>
    <hyperlink ref="V87" r:id="rId73" display="http://skylux.be"/>
    <hyperlink ref="V105" r:id="rId74" display="http://skylux.be"/>
    <hyperlink ref="V34" r:id="rId75" display="http://skylux.be"/>
    <hyperlink ref="V52" r:id="rId76" display="http://skylux.be"/>
    <hyperlink ref="V70" r:id="rId77" display="http://skylux.be"/>
    <hyperlink ref="V88" r:id="rId78" display="http://skylux.be"/>
    <hyperlink ref="V106" r:id="rId79" display="http://skylux.be"/>
    <hyperlink ref="V35" r:id="rId80" display="http://skylux.be"/>
    <hyperlink ref="V53" r:id="rId81" display="http://skylux.be"/>
    <hyperlink ref="V71" r:id="rId82" display="http://skylux.be"/>
    <hyperlink ref="V89" r:id="rId83" display="http://skylux.be"/>
    <hyperlink ref="V107" r:id="rId84" display="http://skylux.be"/>
    <hyperlink ref="V36" r:id="rId85" display="http://skylux.be"/>
    <hyperlink ref="V54" r:id="rId86" display="http://skylux.be"/>
    <hyperlink ref="V72" r:id="rId87" display="http://skylux.be"/>
    <hyperlink ref="V90" r:id="rId88" display="http://skylux.be"/>
    <hyperlink ref="V108" r:id="rId89" display="http://skylux.be"/>
    <hyperlink ref="V37" r:id="rId90" display="http://skylux.be"/>
    <hyperlink ref="V55" r:id="rId91" display="http://skylux.be"/>
    <hyperlink ref="V73" r:id="rId92" display="http://skylux.be"/>
    <hyperlink ref="V91" r:id="rId93" display="http://skylux.be"/>
    <hyperlink ref="V109" r:id="rId94" display="http://skylux.be"/>
    <hyperlink ref="V38" r:id="rId95" display="http://skylux.be"/>
    <hyperlink ref="V56" r:id="rId96" display="http://skylux.be"/>
    <hyperlink ref="V74" r:id="rId97" display="http://skylux.be"/>
    <hyperlink ref="V92" r:id="rId98" display="http://skylux.be"/>
    <hyperlink ref="V110" r:id="rId99" display="http://skylux.be"/>
    <hyperlink ref="V39" r:id="rId100" display="http://skylux.be"/>
    <hyperlink ref="V57" r:id="rId101" display="http://skylux.be"/>
    <hyperlink ref="V75" r:id="rId102" display="http://skylux.be"/>
    <hyperlink ref="V93" r:id="rId103" display="http://skylux.be"/>
    <hyperlink ref="V113" r:id="rId104" display="http://skylux.be"/>
    <hyperlink ref="V114" r:id="rId105" display="http://skylux.be"/>
    <hyperlink ref="V116" r:id="rId106" display="http://skylux.be"/>
    <hyperlink ref="V118" r:id="rId107" display="http://skylux.be"/>
    <hyperlink ref="V120" r:id="rId108" display="http://skylux.be"/>
    <hyperlink ref="V122" r:id="rId109" display="http://skylux.be"/>
    <hyperlink ref="V124" r:id="rId110" display="http://skylux.be"/>
    <hyperlink ref="V126" r:id="rId111" display="http://skylux.be"/>
    <hyperlink ref="V128" r:id="rId112" display="http://skylux.be"/>
    <hyperlink ref="V130" r:id="rId113" display="http://skylux.be"/>
    <hyperlink ref="V132" r:id="rId114" display="http://skylux.be"/>
    <hyperlink ref="V135" r:id="rId115" display="http://skylux.be"/>
    <hyperlink ref="V137" r:id="rId116" display="http://skylux.be"/>
    <hyperlink ref="V139" r:id="rId117" display="http://skylux.be"/>
    <hyperlink ref="V141" r:id="rId118" display="http://skylux.be"/>
    <hyperlink ref="V143" r:id="rId119" display="http://skylux.be"/>
    <hyperlink ref="V145" r:id="rId120" display="http://skylux.be"/>
    <hyperlink ref="V147" r:id="rId121" display="http://skylux.be"/>
    <hyperlink ref="V149" r:id="rId122" display="http://skylux.be"/>
    <hyperlink ref="V151" r:id="rId123" display="http://skylux.be"/>
    <hyperlink ref="V153" r:id="rId124" display="http://skylux.be"/>
    <hyperlink ref="V155" r:id="rId125" display="http://skylux.be"/>
    <hyperlink ref="V157" r:id="rId126" display="http://skylux.be"/>
    <hyperlink ref="V159" r:id="rId127" display="http://skylux.be"/>
    <hyperlink ref="V161" r:id="rId128" display="http://skylux.be"/>
    <hyperlink ref="V163" r:id="rId129" display="http://skylux.be"/>
    <hyperlink ref="V165" r:id="rId130" display="http://skylux.be"/>
    <hyperlink ref="V167" r:id="rId131" display="http://skylux.be"/>
    <hyperlink ref="V169" r:id="rId132" display="http://skylux.be"/>
    <hyperlink ref="V171" r:id="rId133" display="http://skylux.be"/>
    <hyperlink ref="V173" r:id="rId134" display="http://skylux.be"/>
    <hyperlink ref="V175" r:id="rId135" display="http://skylux.be"/>
    <hyperlink ref="V177" r:id="rId136" display="http://skylux.be"/>
    <hyperlink ref="V179" r:id="rId137" display="http://skylux.be"/>
    <hyperlink ref="V181" r:id="rId138" display="http://skylux.be"/>
    <hyperlink ref="V183" r:id="rId139" display="http://skylux.be"/>
    <hyperlink ref="V185" r:id="rId140" display="http://skylux.be"/>
    <hyperlink ref="V187" r:id="rId141" display="http://skylux.be"/>
    <hyperlink ref="V189" r:id="rId142" display="http://skylux.be"/>
    <hyperlink ref="V191" r:id="rId143" display="http://skylux.be"/>
    <hyperlink ref="V193" r:id="rId144" display="http://skylux.be"/>
    <hyperlink ref="V195" r:id="rId145" display="http://skylux.be"/>
    <hyperlink ref="V197" r:id="rId146" display="http://skylux.be"/>
    <hyperlink ref="V199" r:id="rId147" display="http://skylux.be"/>
    <hyperlink ref="V201" r:id="rId148" display="http://skylux.be"/>
    <hyperlink ref="V203" r:id="rId149" display="http://skylux.be"/>
    <hyperlink ref="V205" r:id="rId150" display="http://skylux.be"/>
    <hyperlink ref="V207" r:id="rId151" display="http://skylux.be"/>
    <hyperlink ref="V209" r:id="rId152" display="http://skylux.be"/>
    <hyperlink ref="V211" r:id="rId153" display="http://skylux.be"/>
    <hyperlink ref="V213" r:id="rId154" display="http://skylux.be"/>
    <hyperlink ref="V215" r:id="rId155" display="http://skylux.be"/>
    <hyperlink ref="V115" r:id="rId156" display="http://skylux.be"/>
    <hyperlink ref="V117" r:id="rId157" display="http://skylux.be"/>
    <hyperlink ref="V119" r:id="rId158" display="http://skylux.be"/>
    <hyperlink ref="V121" r:id="rId159" display="http://skylux.be"/>
    <hyperlink ref="V123" r:id="rId160" display="http://skylux.be"/>
    <hyperlink ref="V125" r:id="rId161" display="http://skylux.be"/>
    <hyperlink ref="V127" r:id="rId162" display="http://skylux.be"/>
    <hyperlink ref="V129" r:id="rId163" display="http://skylux.be"/>
    <hyperlink ref="V131" r:id="rId164" display="http://skylux.be"/>
    <hyperlink ref="V133" r:id="rId165" display="http://skylux.be"/>
    <hyperlink ref="V134" r:id="rId166" display="http://skylux.be"/>
    <hyperlink ref="V136" r:id="rId167" display="http://skylux.be"/>
    <hyperlink ref="V138" r:id="rId168" display="http://skylux.be"/>
    <hyperlink ref="V140" r:id="rId169" display="http://skylux.be"/>
    <hyperlink ref="V142" r:id="rId170" display="http://skylux.be"/>
    <hyperlink ref="V144" r:id="rId171" display="http://skylux.be"/>
    <hyperlink ref="V146" r:id="rId172" display="http://skylux.be"/>
    <hyperlink ref="V148" r:id="rId173" display="http://skylux.be"/>
    <hyperlink ref="V150" r:id="rId174" display="http://skylux.be"/>
    <hyperlink ref="V152" r:id="rId175" display="http://skylux.be"/>
    <hyperlink ref="V154" r:id="rId176" display="http://skylux.be"/>
    <hyperlink ref="V156" r:id="rId177" display="http://skylux.be"/>
    <hyperlink ref="V158" r:id="rId178" display="http://skylux.be"/>
    <hyperlink ref="V160" r:id="rId179" display="http://skylux.be"/>
    <hyperlink ref="V162" r:id="rId180" display="http://skylux.be"/>
    <hyperlink ref="V164" r:id="rId181" display="http://skylux.be"/>
    <hyperlink ref="V166" r:id="rId182" display="http://skylux.be"/>
    <hyperlink ref="V168" r:id="rId183" display="http://skylux.be"/>
    <hyperlink ref="V170" r:id="rId184" display="http://skylux.be"/>
    <hyperlink ref="V172" r:id="rId185" display="http://skylux.be"/>
    <hyperlink ref="V174" r:id="rId186" display="http://skylux.be"/>
    <hyperlink ref="V176" r:id="rId187" display="http://skylux.be"/>
    <hyperlink ref="V178" r:id="rId188" display="http://skylux.be"/>
    <hyperlink ref="V180" r:id="rId189" display="http://skylux.be"/>
    <hyperlink ref="V182" r:id="rId190" display="http://skylux.be"/>
    <hyperlink ref="V184" r:id="rId191" display="http://skylux.be"/>
    <hyperlink ref="V186" r:id="rId192" display="http://skylux.be"/>
    <hyperlink ref="V188" r:id="rId193" display="http://skylux.be"/>
    <hyperlink ref="V190" r:id="rId194" display="http://skylux.be"/>
    <hyperlink ref="V192" r:id="rId195" display="http://skylux.be"/>
    <hyperlink ref="V194" r:id="rId196" display="http://skylux.be"/>
    <hyperlink ref="V196" r:id="rId197" display="http://skylux.be"/>
    <hyperlink ref="V198" r:id="rId198" display="http://skylux.be"/>
    <hyperlink ref="V200" r:id="rId199" display="http://skylux.be"/>
    <hyperlink ref="V202" r:id="rId200" display="http://skylux.be"/>
    <hyperlink ref="V204" r:id="rId201" display="http://skylux.be"/>
    <hyperlink ref="V206" r:id="rId202" display="http://skylux.be"/>
    <hyperlink ref="V208" r:id="rId203" display="http://skylux.be"/>
    <hyperlink ref="V210" r:id="rId204" display="http://skylux.be"/>
    <hyperlink ref="V212" r:id="rId205" display="http://skylux.be"/>
    <hyperlink ref="V214" r:id="rId206" display="http://skylux.be"/>
  </hyperlinks>
  <pageMargins left="0.70866141732283472" right="0.70866141732283472" top="0.74803149606299213" bottom="0.74803149606299213" header="0.31496062992125984" footer="0.31496062992125984"/>
  <pageSetup paperSize="9" scale="27" fitToHeight="4" orientation="portrait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Intake</vt:lpstr>
      <vt:lpstr>PVC Curb 20 00 EP</vt:lpstr>
      <vt:lpstr>PVC Curb 20 00 EP-S</vt:lpstr>
      <vt:lpstr>20 00 EP+iWindow</vt:lpstr>
      <vt:lpstr>Glass iWindow</vt:lpstr>
      <vt:lpstr>PVC Curb 16 20 EP</vt:lpstr>
      <vt:lpstr>PVC Curb 30 20</vt:lpstr>
      <vt:lpstr>PVC curb16 20 EP + hybrid iDome</vt:lpstr>
      <vt:lpstr>PVC curb 16 20 EP + SW Dome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</dc:creator>
  <cp:lastModifiedBy>Cindy Callens</cp:lastModifiedBy>
  <cp:lastPrinted>2016-12-07T09:47:06Z</cp:lastPrinted>
  <dcterms:created xsi:type="dcterms:W3CDTF">2016-09-28T05:45:12Z</dcterms:created>
  <dcterms:modified xsi:type="dcterms:W3CDTF">2016-12-08T13:11:15Z</dcterms:modified>
</cp:coreProperties>
</file>