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nsulation\R&amp;D\BE-DES-WS\1_Technical Management BE\4. MARKETING\3. BIM\7. Aanzet database\"/>
    </mc:Choice>
  </mc:AlternateContent>
  <bookViews>
    <workbookView xWindow="0" yWindow="0" windowWidth="19200" windowHeight="10770" xr2:uid="{DAA150FB-1E6B-4B77-B9B1-6E7E942A7B64}"/>
  </bookViews>
  <sheets>
    <sheet name="Database" sheetId="1" r:id="rId1"/>
    <sheet name="Aanpassing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Z4" i="1"/>
  <c r="R4" i="1"/>
  <c r="AA3" i="1"/>
  <c r="Z3" i="1"/>
  <c r="R3" i="1"/>
  <c r="AA2" i="1"/>
  <c r="Z2" i="1"/>
  <c r="R2" i="1"/>
</calcChain>
</file>

<file path=xl/sharedStrings.xml><?xml version="1.0" encoding="utf-8"?>
<sst xmlns="http://schemas.openxmlformats.org/spreadsheetml/2006/main" count="188" uniqueCount="87">
  <si>
    <r>
      <t>R</t>
    </r>
    <r>
      <rPr>
        <b/>
        <vertAlign val="subscript"/>
        <sz val="10"/>
        <color rgb="FFC00000"/>
        <rFont val="Arial"/>
        <family val="2"/>
      </rPr>
      <t>D</t>
    </r>
    <r>
      <rPr>
        <b/>
        <sz val="10"/>
        <color rgb="FFC00000"/>
        <rFont val="Arial"/>
        <family val="2"/>
      </rPr>
      <t>-waarde m²K/W</t>
    </r>
  </si>
  <si>
    <r>
      <t>R</t>
    </r>
    <r>
      <rPr>
        <b/>
        <vertAlign val="subscript"/>
        <sz val="10"/>
        <color rgb="FFC00000"/>
        <rFont val="Arial"/>
        <family val="2"/>
      </rPr>
      <t>c</t>
    </r>
    <r>
      <rPr>
        <b/>
        <sz val="10"/>
        <color rgb="FFC00000"/>
        <rFont val="Arial"/>
        <family val="2"/>
      </rPr>
      <t>-waarde m2K/W</t>
    </r>
  </si>
  <si>
    <t>U-waarde W/m²K</t>
  </si>
  <si>
    <t>Breedte mm</t>
  </si>
  <si>
    <t>Min. Productielengte mm</t>
  </si>
  <si>
    <t>Max. lengte mm</t>
  </si>
  <si>
    <t>Ribbreedte mm</t>
  </si>
  <si>
    <t>Ribhoogte mm</t>
  </si>
  <si>
    <t>Onderplaat mm</t>
  </si>
  <si>
    <t>Bovenplaat mm</t>
  </si>
  <si>
    <t>Isolatie</t>
  </si>
  <si>
    <t>lambda</t>
  </si>
  <si>
    <t>Isolatie dikte mm</t>
  </si>
  <si>
    <t xml:space="preserve"> Element dikte mm</t>
  </si>
  <si>
    <t>Gewicht kg/m2</t>
  </si>
  <si>
    <t>Bruto prijs €/m²</t>
  </si>
  <si>
    <t>Type onderplaat NL</t>
  </si>
  <si>
    <t>Type bovenplaat NL</t>
  </si>
  <si>
    <t>Aantal m per bus Uniflex</t>
  </si>
  <si>
    <t>Schroeflengte mm</t>
  </si>
  <si>
    <t>Aantal schroeven x/m²</t>
  </si>
  <si>
    <t>bw mm</t>
  </si>
  <si>
    <t>a mm</t>
  </si>
  <si>
    <t>Standaard met tengellat? J N</t>
  </si>
  <si>
    <t>lasnaad/stootvoeg</t>
  </si>
  <si>
    <t>Type onderplaat FR</t>
  </si>
  <si>
    <t>Type onderplaat EN</t>
  </si>
  <si>
    <t>Type bovenplaat FR</t>
  </si>
  <si>
    <t>Type bovenplaat EN</t>
  </si>
  <si>
    <t>Brandweerstandsniveau</t>
  </si>
  <si>
    <t>Brandreactie</t>
  </si>
  <si>
    <r>
      <t>Geluidsisolatie R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(C;C</t>
    </r>
    <r>
      <rPr>
        <vertAlign val="subscript"/>
        <sz val="10"/>
        <rFont val="Arial"/>
        <family val="2"/>
      </rPr>
      <t>tr</t>
    </r>
    <r>
      <rPr>
        <sz val="10"/>
        <rFont val="Arial"/>
        <family val="2"/>
      </rPr>
      <t>)</t>
    </r>
  </si>
  <si>
    <t>Nr Technisch Advies</t>
  </si>
  <si>
    <t>Max. Buigspanning</t>
  </si>
  <si>
    <t>Max. Schuifspanning</t>
  </si>
  <si>
    <t>Wood Quality</t>
  </si>
  <si>
    <t>PUR</t>
  </si>
  <si>
    <t>Spaanplaat</t>
  </si>
  <si>
    <t>nvt</t>
  </si>
  <si>
    <t>N</t>
  </si>
  <si>
    <t>Plaque agglo</t>
  </si>
  <si>
    <t>CB</t>
  </si>
  <si>
    <t>N/A</t>
  </si>
  <si>
    <t>Intern</t>
  </si>
  <si>
    <t>Prijslijst</t>
  </si>
  <si>
    <t>ES SPAN U0,24</t>
  </si>
  <si>
    <t>33 (-2;-6) dB</t>
  </si>
  <si>
    <t>SW EASY AIRTIGHT MDF PREPAINTED U0,13</t>
  </si>
  <si>
    <t>MDF PREPAINTED</t>
  </si>
  <si>
    <t>OSB</t>
  </si>
  <si>
    <t>J</t>
  </si>
  <si>
    <t>Plaque OSB</t>
  </si>
  <si>
    <t>Beschikbaarheid</t>
  </si>
  <si>
    <t>v1</t>
  </si>
  <si>
    <t>update 19/10/2017</t>
  </si>
  <si>
    <t>C18</t>
  </si>
  <si>
    <t>DS MINERAL WOOL PERFORE SPAN WHITE 0,29</t>
  </si>
  <si>
    <t>MW</t>
  </si>
  <si>
    <t>witgelakte perfo spaanplaat</t>
  </si>
  <si>
    <t>Plaque agglo laquée blanc perforé</t>
  </si>
  <si>
    <t>WAB</t>
  </si>
  <si>
    <t>xxx</t>
  </si>
  <si>
    <t>F</t>
  </si>
  <si>
    <t>Commercial name BE NL</t>
  </si>
  <si>
    <t>Commercial name NL</t>
  </si>
  <si>
    <t>Commercial name FR</t>
  </si>
  <si>
    <t>DOP-n°</t>
  </si>
  <si>
    <t>DOP-link</t>
  </si>
  <si>
    <t>ISSO</t>
  </si>
  <si>
    <t>BREEAM</t>
  </si>
  <si>
    <t>ISO 14001</t>
  </si>
  <si>
    <t>Keymark</t>
  </si>
  <si>
    <t>Q-mark</t>
  </si>
  <si>
    <t>Dubo Keur</t>
  </si>
  <si>
    <t>FM Approval</t>
  </si>
  <si>
    <t>ATG</t>
  </si>
  <si>
    <t>EPD</t>
  </si>
  <si>
    <t>Milieurelevante database</t>
  </si>
  <si>
    <t>EPBD</t>
  </si>
  <si>
    <t>Vliegvuurtest broof</t>
  </si>
  <si>
    <t>Svanen</t>
  </si>
  <si>
    <t>Sundahus</t>
  </si>
  <si>
    <t>ByggVD</t>
  </si>
  <si>
    <t>Wind uplift</t>
  </si>
  <si>
    <t>Pure Life</t>
  </si>
  <si>
    <t>SIA</t>
  </si>
  <si>
    <t>Fire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</si>
</sst>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0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rgb="FFC00000"/>
      <name val="Arial"/>
      <family val="2"/>
    </font>
    <font>
      <b/>
      <vertAlign val="subscript"/>
      <sz val="10"/>
      <color rgb="FFC0000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0">
    <xf numFmtId="0" fontId="0" fillId="0" borderId="0" xfId="0"/>
    <xf numFmtId="0" fontId="1" fillId="2" borderId="1" xfId="0" applyFont="1" applyFill="1" applyBorder="1" applyAlignment="1" applyProtection="1">
      <alignment horizontal="center" textRotation="90"/>
    </xf>
    <xf numFmtId="0" fontId="2" fillId="2" borderId="1" xfId="0" applyFont="1" applyFill="1" applyBorder="1" applyProtection="1"/>
    <xf numFmtId="2" fontId="3" fillId="2" borderId="1" xfId="0" applyNumberFormat="1" applyFont="1" applyFill="1" applyBorder="1" applyAlignment="1" applyProtection="1">
      <alignment horizontal="center" textRotation="90" wrapText="1"/>
    </xf>
    <xf numFmtId="1" fontId="2" fillId="2" borderId="1" xfId="0" applyNumberFormat="1" applyFont="1" applyFill="1" applyBorder="1" applyAlignment="1" applyProtection="1">
      <alignment horizontal="center" textRotation="90" wrapText="1"/>
    </xf>
    <xf numFmtId="1" fontId="2" fillId="2" borderId="1" xfId="0" applyNumberFormat="1" applyFont="1" applyFill="1" applyBorder="1" applyAlignment="1" applyProtection="1">
      <alignment horizontal="center" textRotation="90"/>
    </xf>
    <xf numFmtId="0" fontId="2" fillId="2" borderId="1" xfId="0" applyFont="1" applyFill="1" applyBorder="1" applyAlignment="1" applyProtection="1">
      <alignment horizontal="center" textRotation="90"/>
    </xf>
    <xf numFmtId="164" fontId="2" fillId="2" borderId="1" xfId="0" applyNumberFormat="1" applyFont="1" applyFill="1" applyBorder="1" applyAlignment="1" applyProtection="1">
      <alignment horizontal="center" textRotation="90" wrapText="1"/>
    </xf>
    <xf numFmtId="164" fontId="2" fillId="2" borderId="2" xfId="0" applyNumberFormat="1" applyFont="1" applyFill="1" applyBorder="1" applyAlignment="1" applyProtection="1">
      <alignment horizontal="center" textRotation="90" wrapText="1"/>
    </xf>
    <xf numFmtId="0" fontId="2" fillId="2" borderId="2" xfId="0" applyNumberFormat="1" applyFont="1" applyFill="1" applyBorder="1" applyAlignment="1" applyProtection="1">
      <alignment horizontal="center" textRotation="90" wrapText="1"/>
    </xf>
    <xf numFmtId="0" fontId="2" fillId="2" borderId="3" xfId="0" applyNumberFormat="1" applyFont="1" applyFill="1" applyBorder="1" applyAlignment="1" applyProtection="1">
      <alignment horizontal="center" textRotation="90" wrapText="1"/>
    </xf>
    <xf numFmtId="164" fontId="2" fillId="2" borderId="3" xfId="0" applyNumberFormat="1" applyFont="1" applyFill="1" applyBorder="1" applyAlignment="1" applyProtection="1">
      <alignment horizontal="center" textRotation="90" wrapText="1"/>
    </xf>
    <xf numFmtId="0" fontId="6" fillId="0" borderId="4" xfId="0" applyFont="1" applyFill="1" applyBorder="1" applyAlignment="1" applyProtection="1">
      <alignment horizontal="center"/>
      <protection locked="0"/>
    </xf>
    <xf numFmtId="164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horizontal="center"/>
    </xf>
    <xf numFmtId="1" fontId="6" fillId="0" borderId="4" xfId="0" applyNumberFormat="1" applyFont="1" applyFill="1" applyBorder="1" applyAlignment="1" applyProtection="1">
      <alignment horizontal="center"/>
    </xf>
    <xf numFmtId="0" fontId="9" fillId="0" borderId="0" xfId="0" applyFont="1" applyBorder="1" applyProtection="1">
      <protection locked="0"/>
    </xf>
    <xf numFmtId="1" fontId="6" fillId="0" borderId="5" xfId="0" applyNumberFormat="1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164" fontId="6" fillId="0" borderId="5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1" fontId="6" fillId="0" borderId="5" xfId="0" applyNumberFormat="1" applyFont="1" applyFill="1" applyBorder="1" applyAlignment="1" applyProtection="1">
      <alignment horizontal="center"/>
    </xf>
    <xf numFmtId="0" fontId="8" fillId="0" borderId="5" xfId="0" applyFont="1" applyBorder="1" applyProtection="1">
      <protection locked="0"/>
    </xf>
    <xf numFmtId="1" fontId="6" fillId="0" borderId="5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Protection="1"/>
    <xf numFmtId="1" fontId="6" fillId="3" borderId="5" xfId="0" applyNumberFormat="1" applyFont="1" applyFill="1" applyBorder="1" applyAlignment="1" applyProtection="1">
      <alignment horizontal="center"/>
    </xf>
    <xf numFmtId="2" fontId="6" fillId="0" borderId="5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 2" xfId="1" xr:uid="{7CFE1A07-F633-4627-B3C6-22681BC0C7EB}"/>
    <cellStyle name="Normal 3" xfId="2" xr:uid="{C15081F5-3254-4E4D-83ED-9B1CFDA9A6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0E25-3769-4AFF-85E6-452E805B1E01}">
  <dimension ref="A1:BI4"/>
  <sheetViews>
    <sheetView tabSelected="1" workbookViewId="0">
      <selection activeCell="BH9" sqref="BH9"/>
    </sheetView>
  </sheetViews>
  <sheetFormatPr defaultRowHeight="15" x14ac:dyDescent="0.25"/>
  <cols>
    <col min="1" max="1" width="8" bestFit="1" customWidth="1"/>
    <col min="2" max="2" width="45.7109375" bestFit="1" customWidth="1"/>
    <col min="3" max="4" width="45.7109375" customWidth="1"/>
    <col min="21" max="21" width="23.85546875" bestFit="1" customWidth="1"/>
    <col min="22" max="22" width="10.28515625" bestFit="1" customWidth="1"/>
    <col min="30" max="30" width="29.42578125" bestFit="1" customWidth="1"/>
    <col min="31" max="31" width="17.5703125" bestFit="1" customWidth="1"/>
    <col min="32" max="32" width="11.7109375" bestFit="1" customWidth="1"/>
    <col min="36" max="36" width="11.28515625" bestFit="1" customWidth="1"/>
  </cols>
  <sheetData>
    <row r="1" spans="1:61" ht="111.75" thickBot="1" x14ac:dyDescent="0.3">
      <c r="A1" s="1" t="s">
        <v>52</v>
      </c>
      <c r="B1" s="2" t="s">
        <v>63</v>
      </c>
      <c r="C1" s="2" t="s">
        <v>64</v>
      </c>
      <c r="D1" s="2" t="s">
        <v>65</v>
      </c>
      <c r="E1" s="3" t="s">
        <v>0</v>
      </c>
      <c r="F1" s="3" t="s">
        <v>1</v>
      </c>
      <c r="G1" s="3" t="s">
        <v>2</v>
      </c>
      <c r="H1" s="4" t="s">
        <v>3</v>
      </c>
      <c r="I1" s="4" t="s">
        <v>4</v>
      </c>
      <c r="J1" s="4" t="s">
        <v>5</v>
      </c>
      <c r="K1" s="5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5" t="s">
        <v>13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  <c r="X1" s="9" t="s">
        <v>19</v>
      </c>
      <c r="Y1" s="9" t="s">
        <v>20</v>
      </c>
      <c r="Z1" s="8" t="s">
        <v>21</v>
      </c>
      <c r="AA1" s="9" t="s">
        <v>22</v>
      </c>
      <c r="AB1" s="8" t="s">
        <v>23</v>
      </c>
      <c r="AC1" s="10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66</v>
      </c>
      <c r="AP1" s="11" t="s">
        <v>67</v>
      </c>
      <c r="AQ1" s="11" t="s">
        <v>68</v>
      </c>
      <c r="AR1" s="11" t="s">
        <v>69</v>
      </c>
      <c r="AS1" s="11" t="s">
        <v>70</v>
      </c>
      <c r="AT1" s="11" t="s">
        <v>71</v>
      </c>
      <c r="AU1" s="11" t="s">
        <v>72</v>
      </c>
      <c r="AV1" s="11" t="s">
        <v>73</v>
      </c>
      <c r="AW1" s="11" t="s">
        <v>74</v>
      </c>
      <c r="AX1" s="11" t="s">
        <v>75</v>
      </c>
      <c r="AY1" s="11" t="s">
        <v>76</v>
      </c>
      <c r="AZ1" s="11" t="s">
        <v>77</v>
      </c>
      <c r="BA1" s="11" t="s">
        <v>78</v>
      </c>
      <c r="BB1" s="11" t="s">
        <v>79</v>
      </c>
      <c r="BC1" s="11" t="s">
        <v>80</v>
      </c>
      <c r="BD1" s="11" t="s">
        <v>81</v>
      </c>
      <c r="BE1" s="11" t="s">
        <v>82</v>
      </c>
      <c r="BF1" s="11" t="s">
        <v>83</v>
      </c>
      <c r="BG1" s="11" t="s">
        <v>84</v>
      </c>
      <c r="BH1" s="11" t="s">
        <v>85</v>
      </c>
      <c r="BI1" s="11" t="s">
        <v>86</v>
      </c>
    </row>
    <row r="2" spans="1:61" x14ac:dyDescent="0.25">
      <c r="A2" s="25" t="s">
        <v>44</v>
      </c>
      <c r="B2" s="22" t="s">
        <v>45</v>
      </c>
      <c r="C2" s="22" t="s">
        <v>45</v>
      </c>
      <c r="D2" s="22" t="s">
        <v>45</v>
      </c>
      <c r="E2" s="29">
        <v>5.65</v>
      </c>
      <c r="F2" s="29">
        <v>4.2</v>
      </c>
      <c r="G2" s="29">
        <v>0.24</v>
      </c>
      <c r="H2" s="17">
        <v>800</v>
      </c>
      <c r="I2" s="17">
        <v>2000</v>
      </c>
      <c r="J2" s="17">
        <v>8000</v>
      </c>
      <c r="K2" s="17">
        <v>24</v>
      </c>
      <c r="L2" s="23">
        <v>150</v>
      </c>
      <c r="M2" s="18">
        <v>12</v>
      </c>
      <c r="N2" s="18">
        <v>0</v>
      </c>
      <c r="O2" s="18" t="s">
        <v>36</v>
      </c>
      <c r="P2" s="18">
        <v>2.3E-2</v>
      </c>
      <c r="Q2" s="18">
        <v>130</v>
      </c>
      <c r="R2" s="17">
        <f t="shared" ref="R2" si="0">L2+M2</f>
        <v>162</v>
      </c>
      <c r="S2" s="12">
        <v>17.899999999999999</v>
      </c>
      <c r="T2" s="13" t="s">
        <v>61</v>
      </c>
      <c r="U2" s="19" t="s">
        <v>37</v>
      </c>
      <c r="V2" s="19" t="s">
        <v>38</v>
      </c>
      <c r="W2" s="20">
        <v>6</v>
      </c>
      <c r="X2" s="21">
        <v>220</v>
      </c>
      <c r="Y2" s="20">
        <v>3</v>
      </c>
      <c r="Z2" s="14">
        <f t="shared" ref="Z2" si="1">MIN(3*K2/2,40)</f>
        <v>36</v>
      </c>
      <c r="AA2" s="15">
        <f t="shared" ref="AA2" si="2">(H2-2*8.5-K2)/2</f>
        <v>379.5</v>
      </c>
      <c r="AB2" s="19" t="s">
        <v>39</v>
      </c>
      <c r="AC2" s="17" t="s">
        <v>38</v>
      </c>
      <c r="AD2" s="17" t="s">
        <v>40</v>
      </c>
      <c r="AE2" s="23" t="s">
        <v>41</v>
      </c>
      <c r="AF2" s="17" t="s">
        <v>42</v>
      </c>
      <c r="AG2" s="17" t="s">
        <v>42</v>
      </c>
      <c r="AH2" s="23" t="s">
        <v>38</v>
      </c>
      <c r="AI2" s="17" t="s">
        <v>62</v>
      </c>
      <c r="AJ2" s="17" t="s">
        <v>46</v>
      </c>
      <c r="AK2" s="23" t="s">
        <v>38</v>
      </c>
      <c r="AL2" s="17" t="s">
        <v>38</v>
      </c>
      <c r="AM2" s="17" t="s">
        <v>38</v>
      </c>
      <c r="AN2" s="23" t="s">
        <v>55</v>
      </c>
      <c r="AO2" s="17" t="s">
        <v>61</v>
      </c>
      <c r="AP2" s="17" t="s">
        <v>61</v>
      </c>
      <c r="AQ2" s="17" t="s">
        <v>61</v>
      </c>
      <c r="AR2" s="17" t="s">
        <v>61</v>
      </c>
      <c r="AS2" s="17" t="s">
        <v>61</v>
      </c>
      <c r="AT2" s="17" t="s">
        <v>61</v>
      </c>
      <c r="AU2" s="17" t="s">
        <v>61</v>
      </c>
      <c r="AV2" s="17" t="s">
        <v>61</v>
      </c>
      <c r="AW2" s="17" t="s">
        <v>61</v>
      </c>
      <c r="AX2" s="17" t="s">
        <v>61</v>
      </c>
      <c r="AY2" s="17" t="s">
        <v>61</v>
      </c>
      <c r="AZ2" s="17" t="s">
        <v>61</v>
      </c>
      <c r="BA2" s="17" t="s">
        <v>61</v>
      </c>
      <c r="BB2" s="17" t="s">
        <v>61</v>
      </c>
      <c r="BC2" s="17" t="s">
        <v>61</v>
      </c>
      <c r="BD2" s="17" t="s">
        <v>61</v>
      </c>
      <c r="BE2" s="17" t="s">
        <v>61</v>
      </c>
      <c r="BF2" s="17" t="s">
        <v>61</v>
      </c>
      <c r="BG2" s="17" t="s">
        <v>61</v>
      </c>
      <c r="BH2" s="17" t="s">
        <v>61</v>
      </c>
      <c r="BI2" s="17" t="s">
        <v>61</v>
      </c>
    </row>
    <row r="3" spans="1:61" s="16" customFormat="1" ht="12.75" x14ac:dyDescent="0.2">
      <c r="A3" s="26" t="s">
        <v>44</v>
      </c>
      <c r="B3" s="27" t="s">
        <v>47</v>
      </c>
      <c r="C3" s="27" t="s">
        <v>47</v>
      </c>
      <c r="D3" s="27" t="s">
        <v>47</v>
      </c>
      <c r="E3" s="29">
        <v>7.8</v>
      </c>
      <c r="F3" s="29">
        <v>7</v>
      </c>
      <c r="G3" s="29">
        <v>0.13</v>
      </c>
      <c r="H3" s="17">
        <v>1200</v>
      </c>
      <c r="I3" s="17">
        <v>2400</v>
      </c>
      <c r="J3" s="17">
        <v>8000</v>
      </c>
      <c r="K3" s="17">
        <v>0</v>
      </c>
      <c r="L3" s="17">
        <v>0</v>
      </c>
      <c r="M3" s="18">
        <v>12</v>
      </c>
      <c r="N3" s="18">
        <v>12</v>
      </c>
      <c r="O3" s="18" t="s">
        <v>36</v>
      </c>
      <c r="P3" s="18">
        <v>2.3E-2</v>
      </c>
      <c r="Q3" s="18">
        <v>180</v>
      </c>
      <c r="R3" s="28">
        <f t="shared" ref="R3:R4" si="3">Q3+M3+N3+20</f>
        <v>224</v>
      </c>
      <c r="S3" s="12">
        <v>22.8</v>
      </c>
      <c r="T3" s="13" t="s">
        <v>61</v>
      </c>
      <c r="U3" s="19" t="s">
        <v>48</v>
      </c>
      <c r="V3" s="19" t="s">
        <v>49</v>
      </c>
      <c r="W3" s="20">
        <v>10</v>
      </c>
      <c r="X3" s="21">
        <v>300</v>
      </c>
      <c r="Y3" s="20">
        <v>3</v>
      </c>
      <c r="Z3" s="20">
        <f t="shared" ref="Z3" si="4">K3</f>
        <v>0</v>
      </c>
      <c r="AA3" s="21">
        <f t="shared" ref="AA3" si="5">H3</f>
        <v>1200</v>
      </c>
      <c r="AB3" s="19" t="s">
        <v>50</v>
      </c>
      <c r="AC3" s="17" t="s">
        <v>38</v>
      </c>
      <c r="AD3" s="17" t="s">
        <v>48</v>
      </c>
      <c r="AE3" s="17" t="s">
        <v>48</v>
      </c>
      <c r="AF3" s="17" t="s">
        <v>51</v>
      </c>
      <c r="AG3" s="17" t="s">
        <v>49</v>
      </c>
      <c r="AH3" s="17" t="s">
        <v>38</v>
      </c>
      <c r="AI3" s="17" t="s">
        <v>62</v>
      </c>
      <c r="AJ3" s="17" t="s">
        <v>42</v>
      </c>
      <c r="AK3" s="17" t="s">
        <v>38</v>
      </c>
      <c r="AL3" s="17" t="s">
        <v>38</v>
      </c>
      <c r="AM3" s="17" t="s">
        <v>38</v>
      </c>
      <c r="AN3" s="17" t="s">
        <v>38</v>
      </c>
      <c r="AO3" s="17" t="s">
        <v>61</v>
      </c>
      <c r="AP3" s="17" t="s">
        <v>61</v>
      </c>
      <c r="AQ3" s="17" t="s">
        <v>61</v>
      </c>
      <c r="AR3" s="17" t="s">
        <v>61</v>
      </c>
      <c r="AS3" s="17" t="s">
        <v>61</v>
      </c>
      <c r="AT3" s="17" t="s">
        <v>61</v>
      </c>
      <c r="AU3" s="17" t="s">
        <v>61</v>
      </c>
      <c r="AV3" s="17" t="s">
        <v>61</v>
      </c>
      <c r="AW3" s="17" t="s">
        <v>61</v>
      </c>
      <c r="AX3" s="17" t="s">
        <v>61</v>
      </c>
      <c r="AY3" s="17" t="s">
        <v>61</v>
      </c>
      <c r="AZ3" s="17" t="s">
        <v>61</v>
      </c>
      <c r="BA3" s="17" t="s">
        <v>61</v>
      </c>
      <c r="BB3" s="17" t="s">
        <v>61</v>
      </c>
      <c r="BC3" s="17" t="s">
        <v>61</v>
      </c>
      <c r="BD3" s="17" t="s">
        <v>61</v>
      </c>
      <c r="BE3" s="17" t="s">
        <v>61</v>
      </c>
      <c r="BF3" s="17" t="s">
        <v>61</v>
      </c>
      <c r="BG3" s="17" t="s">
        <v>61</v>
      </c>
      <c r="BH3" s="17" t="s">
        <v>61</v>
      </c>
      <c r="BI3" s="17" t="s">
        <v>61</v>
      </c>
    </row>
    <row r="4" spans="1:61" s="16" customFormat="1" ht="12.75" x14ac:dyDescent="0.2">
      <c r="A4" s="25" t="s">
        <v>43</v>
      </c>
      <c r="B4" s="22" t="s">
        <v>56</v>
      </c>
      <c r="C4" s="22" t="s">
        <v>56</v>
      </c>
      <c r="D4" s="22" t="s">
        <v>56</v>
      </c>
      <c r="E4" s="29">
        <v>3.9</v>
      </c>
      <c r="F4" s="29">
        <v>3.5</v>
      </c>
      <c r="G4" s="29">
        <v>0.28999999999999998</v>
      </c>
      <c r="H4" s="17">
        <v>1200</v>
      </c>
      <c r="I4" s="17">
        <v>2000</v>
      </c>
      <c r="J4" s="17">
        <v>8000</v>
      </c>
      <c r="K4" s="23">
        <v>24</v>
      </c>
      <c r="L4" s="23">
        <v>145</v>
      </c>
      <c r="M4" s="18">
        <v>22</v>
      </c>
      <c r="N4" s="24">
        <v>12</v>
      </c>
      <c r="O4" s="18" t="s">
        <v>57</v>
      </c>
      <c r="P4" s="18">
        <v>3.6999999999999998E-2</v>
      </c>
      <c r="Q4" s="18">
        <v>145</v>
      </c>
      <c r="R4" s="28">
        <f t="shared" si="3"/>
        <v>199</v>
      </c>
      <c r="S4" s="12">
        <v>32.9</v>
      </c>
      <c r="T4" s="13" t="s">
        <v>61</v>
      </c>
      <c r="U4" s="19" t="s">
        <v>58</v>
      </c>
      <c r="V4" s="19" t="s">
        <v>37</v>
      </c>
      <c r="W4" s="20">
        <v>10</v>
      </c>
      <c r="X4" s="21">
        <v>260</v>
      </c>
      <c r="Y4" s="20">
        <v>3</v>
      </c>
      <c r="Z4" s="28">
        <f t="shared" ref="Z4" si="6">MIN(4*K4/3,40)</f>
        <v>32</v>
      </c>
      <c r="AA4" s="15">
        <f t="shared" ref="AA4" si="7">(H4-K4)/3</f>
        <v>392</v>
      </c>
      <c r="AB4" s="19" t="s">
        <v>50</v>
      </c>
      <c r="AC4" s="17">
        <v>4100</v>
      </c>
      <c r="AD4" s="23" t="s">
        <v>59</v>
      </c>
      <c r="AE4" s="23" t="s">
        <v>60</v>
      </c>
      <c r="AF4" s="17" t="s">
        <v>40</v>
      </c>
      <c r="AG4" s="23" t="s">
        <v>41</v>
      </c>
      <c r="AH4" s="23" t="s">
        <v>38</v>
      </c>
      <c r="AI4" s="17" t="s">
        <v>62</v>
      </c>
      <c r="AJ4" s="23" t="s">
        <v>42</v>
      </c>
      <c r="AK4" s="23" t="s">
        <v>38</v>
      </c>
      <c r="AL4" s="17" t="s">
        <v>38</v>
      </c>
      <c r="AM4" s="23" t="s">
        <v>38</v>
      </c>
      <c r="AN4" s="23" t="s">
        <v>55</v>
      </c>
      <c r="AO4" s="17" t="s">
        <v>61</v>
      </c>
      <c r="AP4" s="17" t="s">
        <v>61</v>
      </c>
      <c r="AQ4" s="17" t="s">
        <v>61</v>
      </c>
      <c r="AR4" s="17" t="s">
        <v>61</v>
      </c>
      <c r="AS4" s="17" t="s">
        <v>61</v>
      </c>
      <c r="AT4" s="17" t="s">
        <v>61</v>
      </c>
      <c r="AU4" s="17" t="s">
        <v>61</v>
      </c>
      <c r="AV4" s="17" t="s">
        <v>61</v>
      </c>
      <c r="AW4" s="17" t="s">
        <v>61</v>
      </c>
      <c r="AX4" s="17" t="s">
        <v>61</v>
      </c>
      <c r="AY4" s="17" t="s">
        <v>61</v>
      </c>
      <c r="AZ4" s="17" t="s">
        <v>61</v>
      </c>
      <c r="BA4" s="17" t="s">
        <v>61</v>
      </c>
      <c r="BB4" s="17" t="s">
        <v>61</v>
      </c>
      <c r="BC4" s="17" t="s">
        <v>61</v>
      </c>
      <c r="BD4" s="17" t="s">
        <v>61</v>
      </c>
      <c r="BE4" s="17" t="s">
        <v>61</v>
      </c>
      <c r="BF4" s="17" t="s">
        <v>61</v>
      </c>
      <c r="BG4" s="17" t="s">
        <v>61</v>
      </c>
      <c r="BH4" s="17" t="s">
        <v>61</v>
      </c>
      <c r="BI4" s="17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7CA7-164F-4264-B4B6-2B19680C507F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53</v>
      </c>
      <c r="B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Aanpassingen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VAN ACKER</dc:creator>
  <cp:lastModifiedBy>Pol VAN ACKER</cp:lastModifiedBy>
  <dcterms:created xsi:type="dcterms:W3CDTF">2017-10-19T09:03:57Z</dcterms:created>
  <dcterms:modified xsi:type="dcterms:W3CDTF">2017-10-19T09:23:39Z</dcterms:modified>
</cp:coreProperties>
</file>