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AS SEFAZ" sheetId="1" state="visible" r:id="rId1"/>
    <sheet name="COMPRAS ALTERDATA" sheetId="2" state="visible" r:id="rId2"/>
    <sheet name="CHE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#,##0.00;-#,##0.00;-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Dt. Escrituração</t>
        </is>
      </c>
      <c r="B1" t="inlineStr">
        <is>
          <t>Número</t>
        </is>
      </c>
      <c r="C1" t="inlineStr">
        <is>
          <t>Série</t>
        </is>
      </c>
      <c r="D1" t="inlineStr">
        <is>
          <t>Espécie</t>
        </is>
      </c>
      <c r="E1" t="inlineStr">
        <is>
          <t>CFOP</t>
        </is>
      </c>
      <c r="F1" t="inlineStr">
        <is>
          <t>Nome Forn/Cliente</t>
        </is>
      </c>
      <c r="G1" t="inlineStr">
        <is>
          <t>Lanc. Cont. Vl. Contábil</t>
        </is>
      </c>
      <c r="H1" t="inlineStr">
        <is>
          <t>UF Forn/Cliente</t>
        </is>
      </c>
      <c r="I1" t="inlineStr">
        <is>
          <t>Cancelada</t>
        </is>
      </c>
      <c r="J1" t="inlineStr">
        <is>
          <t>Valor Contábil</t>
        </is>
      </c>
      <c r="K1" t="inlineStr">
        <is>
          <t>CST ICMS</t>
        </is>
      </c>
      <c r="L1" t="inlineStr">
        <is>
          <t>Vl. Base ICMS</t>
        </is>
      </c>
      <c r="M1" t="inlineStr">
        <is>
          <t>% ICMS</t>
        </is>
      </c>
      <c r="N1" t="inlineStr">
        <is>
          <t>Vl. Outros ICMS</t>
        </is>
      </c>
      <c r="O1" t="inlineStr">
        <is>
          <t>Vl. ICMS</t>
        </is>
      </c>
      <c r="P1" t="inlineStr">
        <is>
          <t>Total COFINS</t>
        </is>
      </c>
      <c r="Q1" t="inlineStr">
        <is>
          <t>Total PIS</t>
        </is>
      </c>
      <c r="R1" t="inlineStr">
        <is>
          <t>CANCELADAS</t>
        </is>
      </c>
      <c r="S1" t="inlineStr">
        <is>
          <t>ALTERDATA</t>
        </is>
      </c>
    </row>
    <row r="2">
      <c r="A2" t="inlineStr">
        <is>
          <t>02/06/2025</t>
        </is>
      </c>
      <c r="B2" t="n">
        <v>1219249</v>
      </c>
      <c r="C2" t="n">
        <v>1</v>
      </c>
      <c r="D2" t="inlineStr">
        <is>
          <t>NFe</t>
        </is>
      </c>
      <c r="E2" t="n">
        <v>1652</v>
      </c>
      <c r="F2" t="inlineStr">
        <is>
          <t>ATEM S DISTRIBUIDORA DE PETROLEO S.</t>
        </is>
      </c>
      <c r="G2" t="n">
        <v>9</v>
      </c>
      <c r="H2" t="inlineStr">
        <is>
          <t>AM</t>
        </is>
      </c>
      <c r="I2" t="inlineStr">
        <is>
          <t>Não</t>
        </is>
      </c>
      <c r="J2" t="n">
        <v>22399.5</v>
      </c>
      <c r="K2" t="n">
        <v>60</v>
      </c>
      <c r="L2" t="n">
        <v>0</v>
      </c>
      <c r="M2" t="n">
        <v>0</v>
      </c>
      <c r="N2" t="n">
        <v>22399.5</v>
      </c>
      <c r="O2" t="n">
        <v>0</v>
      </c>
      <c r="P2" t="n">
        <v>0</v>
      </c>
      <c r="Q2" t="n">
        <v>0</v>
      </c>
      <c r="R2">
        <f>IF(N2="AUTORIZADA", "NÃO", "SIM")</f>
        <v/>
      </c>
      <c r="S2">
        <f>IFERROR(VLOOKUP(C2,'COMPRAS ALTERDATA'!B:B,1,0),"ERRO")</f>
        <v/>
      </c>
    </row>
    <row r="3">
      <c r="A3" t="inlineStr">
        <is>
          <t>02/06/2025</t>
        </is>
      </c>
      <c r="B3" t="n">
        <v>1219247</v>
      </c>
      <c r="C3" t="n">
        <v>1</v>
      </c>
      <c r="D3" t="inlineStr">
        <is>
          <t>NFe</t>
        </is>
      </c>
      <c r="E3" t="n">
        <v>1652</v>
      </c>
      <c r="F3" t="inlineStr">
        <is>
          <t>ATEM S DISTRIBUIDORA DE PETROLEO S.</t>
        </is>
      </c>
      <c r="G3" t="n">
        <v>9</v>
      </c>
      <c r="H3" t="inlineStr">
        <is>
          <t>AM</t>
        </is>
      </c>
      <c r="I3" t="inlineStr">
        <is>
          <t>Não</t>
        </is>
      </c>
      <c r="J3" t="n">
        <v>29825</v>
      </c>
      <c r="K3" t="n">
        <v>60</v>
      </c>
      <c r="L3" t="n">
        <v>0</v>
      </c>
      <c r="M3" t="n">
        <v>0</v>
      </c>
      <c r="N3" t="n">
        <v>29825</v>
      </c>
      <c r="O3" t="n">
        <v>0</v>
      </c>
      <c r="P3" t="n">
        <v>0</v>
      </c>
      <c r="Q3" t="n">
        <v>0</v>
      </c>
      <c r="R3">
        <f>IF(N3="AUTORIZADA", "NÃO", "SIM")</f>
        <v/>
      </c>
      <c r="S3">
        <f>IFERROR(VLOOKUP(C3,'COMPRAS ALTERDATA'!B:B,1,0),"ERRO")</f>
        <v/>
      </c>
    </row>
    <row r="4">
      <c r="A4" t="inlineStr">
        <is>
          <t>04/06/2025</t>
        </is>
      </c>
      <c r="B4" t="n">
        <v>1220012</v>
      </c>
      <c r="C4" t="n">
        <v>1</v>
      </c>
      <c r="D4" t="inlineStr">
        <is>
          <t>NFe</t>
        </is>
      </c>
      <c r="E4" t="n">
        <v>1652</v>
      </c>
      <c r="F4" t="inlineStr">
        <is>
          <t>ATEM S DISTRIBUIDORA DE PETROLEO S.</t>
        </is>
      </c>
      <c r="G4" t="n">
        <v>9</v>
      </c>
      <c r="H4" t="inlineStr">
        <is>
          <t>AM</t>
        </is>
      </c>
      <c r="I4" t="inlineStr">
        <is>
          <t>Não</t>
        </is>
      </c>
      <c r="J4" t="n">
        <v>30498</v>
      </c>
      <c r="K4" t="n">
        <v>60</v>
      </c>
      <c r="L4" t="n">
        <v>0</v>
      </c>
      <c r="M4" t="n">
        <v>0</v>
      </c>
      <c r="N4" t="n">
        <v>30498</v>
      </c>
      <c r="O4" t="n">
        <v>0</v>
      </c>
      <c r="P4" t="n">
        <v>0</v>
      </c>
      <c r="Q4" t="n">
        <v>0</v>
      </c>
      <c r="R4">
        <f>IF(N4="AUTORIZADA", "NÃO", "SIM")</f>
        <v/>
      </c>
      <c r="S4">
        <f>IFERROR(VLOOKUP(C4,'COMPRAS ALTERDATA'!B:B,1,0),"ERRO")</f>
        <v/>
      </c>
    </row>
    <row r="5">
      <c r="A5" t="inlineStr">
        <is>
          <t>07/06/2025</t>
        </is>
      </c>
      <c r="B5" t="n">
        <v>1221019</v>
      </c>
      <c r="C5" t="n">
        <v>1</v>
      </c>
      <c r="D5" t="inlineStr">
        <is>
          <t>NFe</t>
        </is>
      </c>
      <c r="E5" t="n">
        <v>1652</v>
      </c>
      <c r="F5" t="inlineStr">
        <is>
          <t>ATEM S DISTRIBUIDORA DE PETROLEO S.</t>
        </is>
      </c>
      <c r="G5" t="n">
        <v>9</v>
      </c>
      <c r="H5" t="inlineStr">
        <is>
          <t>AM</t>
        </is>
      </c>
      <c r="I5" t="inlineStr">
        <is>
          <t>Não</t>
        </is>
      </c>
      <c r="J5" t="n">
        <v>22399.5</v>
      </c>
      <c r="K5" t="n">
        <v>60</v>
      </c>
      <c r="L5" t="n">
        <v>0</v>
      </c>
      <c r="M5" t="n">
        <v>0</v>
      </c>
      <c r="N5" t="n">
        <v>22399.5</v>
      </c>
      <c r="O5" t="n">
        <v>0</v>
      </c>
      <c r="P5" t="n">
        <v>0</v>
      </c>
      <c r="Q5" t="n">
        <v>0</v>
      </c>
      <c r="R5">
        <f>IF(N5="AUTORIZADA", "NÃO", "SIM")</f>
        <v/>
      </c>
      <c r="S5">
        <f>IFERROR(VLOOKUP(C5,'COMPRAS ALTERDATA'!B:B,1,0),"ERRO")</f>
        <v/>
      </c>
    </row>
    <row r="6">
      <c r="A6" t="inlineStr">
        <is>
          <t>07/06/2025</t>
        </is>
      </c>
      <c r="B6" t="n">
        <v>1221018</v>
      </c>
      <c r="C6" t="n">
        <v>1</v>
      </c>
      <c r="D6" t="inlineStr">
        <is>
          <t>NFe</t>
        </is>
      </c>
      <c r="E6" t="n">
        <v>1652</v>
      </c>
      <c r="F6" t="inlineStr">
        <is>
          <t>ATEM S DISTRIBUIDORA DE PETROLEO S.</t>
        </is>
      </c>
      <c r="G6" t="n">
        <v>9</v>
      </c>
      <c r="H6" t="inlineStr">
        <is>
          <t>AM</t>
        </is>
      </c>
      <c r="I6" t="inlineStr">
        <is>
          <t>Não</t>
        </is>
      </c>
      <c r="J6" t="n">
        <v>30498</v>
      </c>
      <c r="K6" t="n">
        <v>60</v>
      </c>
      <c r="L6" t="n">
        <v>0</v>
      </c>
      <c r="M6" t="n">
        <v>0</v>
      </c>
      <c r="N6" t="n">
        <v>30498</v>
      </c>
      <c r="O6" t="n">
        <v>0</v>
      </c>
      <c r="P6" t="n">
        <v>0</v>
      </c>
      <c r="Q6" t="n">
        <v>0</v>
      </c>
      <c r="R6">
        <f>IF(N6="AUTORIZADA", "NÃO", "SIM")</f>
        <v/>
      </c>
      <c r="S6">
        <f>IFERROR(VLOOKUP(C6,'COMPRAS ALTERDATA'!B:B,1,0),"ERRO")</f>
        <v/>
      </c>
    </row>
    <row r="7">
      <c r="A7" t="inlineStr">
        <is>
          <t>07/06/2025</t>
        </is>
      </c>
      <c r="B7" t="n">
        <v>1221020</v>
      </c>
      <c r="C7" t="n">
        <v>1</v>
      </c>
      <c r="D7" t="inlineStr">
        <is>
          <t>NFe</t>
        </is>
      </c>
      <c r="E7" t="n">
        <v>1652</v>
      </c>
      <c r="F7" t="inlineStr">
        <is>
          <t>ATEM S DISTRIBUIDORA DE PETROLEO S.</t>
        </is>
      </c>
      <c r="G7" t="n">
        <v>9</v>
      </c>
      <c r="H7" t="inlineStr">
        <is>
          <t>AM</t>
        </is>
      </c>
      <c r="I7" t="inlineStr">
        <is>
          <t>Não</t>
        </is>
      </c>
      <c r="J7" t="n">
        <v>29825</v>
      </c>
      <c r="K7" t="n">
        <v>60</v>
      </c>
      <c r="L7" t="n">
        <v>0</v>
      </c>
      <c r="M7" t="n">
        <v>0</v>
      </c>
      <c r="N7" t="n">
        <v>29825</v>
      </c>
      <c r="O7" t="n">
        <v>0</v>
      </c>
      <c r="P7" t="n">
        <v>0</v>
      </c>
      <c r="Q7" t="n">
        <v>0</v>
      </c>
      <c r="R7">
        <f>IF(N7="AUTORIZADA", "NÃO", "SIM")</f>
        <v/>
      </c>
      <c r="S7">
        <f>IFERROR(VLOOKUP(C7,'COMPRAS ALTERDATA'!B:B,1,0),"ERRO")</f>
        <v/>
      </c>
    </row>
    <row r="8">
      <c r="A8" t="inlineStr">
        <is>
          <t>09/06/2025</t>
        </is>
      </c>
      <c r="B8" t="n">
        <v>1221297</v>
      </c>
      <c r="C8" t="n">
        <v>1</v>
      </c>
      <c r="D8" t="inlineStr">
        <is>
          <t>NFe</t>
        </is>
      </c>
      <c r="E8" t="n">
        <v>1652</v>
      </c>
      <c r="F8" t="inlineStr">
        <is>
          <t>ATEM S DISTRIBUIDORA DE PETROLEO S.</t>
        </is>
      </c>
      <c r="G8" t="n">
        <v>9</v>
      </c>
      <c r="H8" t="inlineStr">
        <is>
          <t>AM</t>
        </is>
      </c>
      <c r="I8" t="inlineStr">
        <is>
          <t>Não</t>
        </is>
      </c>
      <c r="J8" t="n">
        <v>30200</v>
      </c>
      <c r="K8" t="n">
        <v>60</v>
      </c>
      <c r="L8" t="n">
        <v>0</v>
      </c>
      <c r="M8" t="n">
        <v>0</v>
      </c>
      <c r="N8" t="n">
        <v>30200</v>
      </c>
      <c r="O8" t="n">
        <v>0</v>
      </c>
      <c r="P8" t="n">
        <v>0</v>
      </c>
      <c r="Q8" t="n">
        <v>0</v>
      </c>
      <c r="R8">
        <f>IF(N8="AUTORIZADA", "NÃO", "SIM")</f>
        <v/>
      </c>
      <c r="S8">
        <f>IFERROR(VLOOKUP(C8,'COMPRAS ALTERDATA'!B:B,1,0),"ERRO")</f>
        <v/>
      </c>
    </row>
    <row r="9">
      <c r="A9" t="inlineStr">
        <is>
          <t>10/06/2025</t>
        </is>
      </c>
      <c r="B9" t="n">
        <v>1221670</v>
      </c>
      <c r="C9" t="n">
        <v>1</v>
      </c>
      <c r="D9" t="inlineStr">
        <is>
          <t>NFe</t>
        </is>
      </c>
      <c r="E9" t="n">
        <v>1652</v>
      </c>
      <c r="F9" t="inlineStr">
        <is>
          <t>ATEM S DISTRIBUIDORA DE PETROLEO S.</t>
        </is>
      </c>
      <c r="G9" t="n">
        <v>9</v>
      </c>
      <c r="H9" t="inlineStr">
        <is>
          <t>AM</t>
        </is>
      </c>
      <c r="I9" t="inlineStr">
        <is>
          <t>Não</t>
        </is>
      </c>
      <c r="J9" t="n">
        <v>30100</v>
      </c>
      <c r="K9" t="n">
        <v>60</v>
      </c>
      <c r="L9" t="n">
        <v>0</v>
      </c>
      <c r="M9" t="n">
        <v>0</v>
      </c>
      <c r="N9" t="n">
        <v>30100</v>
      </c>
      <c r="O9" t="n">
        <v>0</v>
      </c>
      <c r="P9" t="n">
        <v>0</v>
      </c>
      <c r="Q9" t="n">
        <v>0</v>
      </c>
      <c r="R9">
        <f>IF(N9="AUTORIZADA", "NÃO", "SIM")</f>
        <v/>
      </c>
      <c r="S9">
        <f>IFERROR(VLOOKUP(C9,'COMPRAS ALTERDATA'!B:B,1,0),"ERRO")</f>
        <v/>
      </c>
    </row>
    <row r="10">
      <c r="A10" t="inlineStr">
        <is>
          <t>11/06/2025</t>
        </is>
      </c>
      <c r="B10" t="n">
        <v>1221917</v>
      </c>
      <c r="C10" t="n">
        <v>1</v>
      </c>
      <c r="D10" t="inlineStr">
        <is>
          <t>NFe</t>
        </is>
      </c>
      <c r="E10" t="n">
        <v>1652</v>
      </c>
      <c r="F10" t="inlineStr">
        <is>
          <t>ATEM S DISTRIBUIDORA DE PETROLEO S.</t>
        </is>
      </c>
      <c r="G10" t="n">
        <v>9</v>
      </c>
      <c r="H10" t="inlineStr">
        <is>
          <t>AM</t>
        </is>
      </c>
      <c r="I10" t="inlineStr">
        <is>
          <t>Não</t>
        </is>
      </c>
      <c r="J10" t="n">
        <v>22200</v>
      </c>
      <c r="K10" t="n">
        <v>60</v>
      </c>
      <c r="L10" t="n">
        <v>0</v>
      </c>
      <c r="M10" t="n">
        <v>0</v>
      </c>
      <c r="N10" t="n">
        <v>22200</v>
      </c>
      <c r="O10" t="n">
        <v>0</v>
      </c>
      <c r="P10" t="n">
        <v>0</v>
      </c>
      <c r="Q10" t="n">
        <v>0</v>
      </c>
      <c r="R10">
        <f>IF(N10="AUTORIZADA", "NÃO", "SIM")</f>
        <v/>
      </c>
      <c r="S10">
        <f>IFERROR(VLOOKUP(C10,'COMPRAS ALTERDATA'!B:B,1,0),"ERRO")</f>
        <v/>
      </c>
    </row>
    <row r="11">
      <c r="A11" t="inlineStr">
        <is>
          <t>11/06/2025</t>
        </is>
      </c>
      <c r="B11" t="n">
        <v>1221916</v>
      </c>
      <c r="C11" t="n">
        <v>1</v>
      </c>
      <c r="D11" t="inlineStr">
        <is>
          <t>NFe</t>
        </is>
      </c>
      <c r="E11" t="n">
        <v>1652</v>
      </c>
      <c r="F11" t="inlineStr">
        <is>
          <t>ATEM S DISTRIBUIDORA DE PETROLEO S.</t>
        </is>
      </c>
      <c r="G11" t="n">
        <v>9</v>
      </c>
      <c r="H11" t="inlineStr">
        <is>
          <t>AM</t>
        </is>
      </c>
      <c r="I11" t="inlineStr">
        <is>
          <t>Não</t>
        </is>
      </c>
      <c r="J11" t="n">
        <v>30100</v>
      </c>
      <c r="K11" t="n">
        <v>60</v>
      </c>
      <c r="L11" t="n">
        <v>0</v>
      </c>
      <c r="M11" t="n">
        <v>0</v>
      </c>
      <c r="N11" t="n">
        <v>30100</v>
      </c>
      <c r="O11" t="n">
        <v>0</v>
      </c>
      <c r="P11" t="n">
        <v>0</v>
      </c>
      <c r="Q11" t="n">
        <v>0</v>
      </c>
      <c r="R11">
        <f>IF(N11="AUTORIZADA", "NÃO", "SIM")</f>
        <v/>
      </c>
      <c r="S11">
        <f>IFERROR(VLOOKUP(C11,'COMPRAS ALTERDATA'!B:B,1,0),"ERRO")</f>
        <v/>
      </c>
    </row>
    <row r="12">
      <c r="A12" t="inlineStr">
        <is>
          <t>11/06/2025</t>
        </is>
      </c>
      <c r="B12" t="n">
        <v>40464</v>
      </c>
      <c r="C12" t="n">
        <v>1</v>
      </c>
      <c r="D12" t="inlineStr">
        <is>
          <t>NFe</t>
        </is>
      </c>
      <c r="E12" t="n">
        <v>1556</v>
      </c>
      <c r="F12" t="inlineStr">
        <is>
          <t>ALVES LIRA LTDA</t>
        </is>
      </c>
      <c r="G12" t="n">
        <v>9</v>
      </c>
      <c r="H12" t="inlineStr">
        <is>
          <t>AM</t>
        </is>
      </c>
      <c r="I12" t="inlineStr">
        <is>
          <t>Não</t>
        </is>
      </c>
      <c r="J12" t="n">
        <v>35</v>
      </c>
      <c r="K12" t="n">
        <v>90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>
        <f>IF(N12="AUTORIZADA", "NÃO", "SIM")</f>
        <v/>
      </c>
      <c r="S12">
        <f>IFERROR(VLOOKUP(C12,'COMPRAS ALTERDATA'!B:B,1,0),"ERRO")</f>
        <v/>
      </c>
    </row>
    <row r="13">
      <c r="A13" t="inlineStr">
        <is>
          <t>14/06/2025</t>
        </is>
      </c>
      <c r="B13" t="n">
        <v>1222821</v>
      </c>
      <c r="C13" t="n">
        <v>1</v>
      </c>
      <c r="D13" t="inlineStr">
        <is>
          <t>NFe</t>
        </is>
      </c>
      <c r="E13" t="n">
        <v>1652</v>
      </c>
      <c r="F13" t="inlineStr">
        <is>
          <t>ATEM S DISTRIBUIDORA DE PETROLEO S.</t>
        </is>
      </c>
      <c r="G13" t="n">
        <v>9</v>
      </c>
      <c r="H13" t="inlineStr">
        <is>
          <t>AM</t>
        </is>
      </c>
      <c r="I13" t="inlineStr">
        <is>
          <t>Não</t>
        </is>
      </c>
      <c r="J13" t="n">
        <v>22200</v>
      </c>
      <c r="K13" t="n">
        <v>60</v>
      </c>
      <c r="L13" t="n">
        <v>0</v>
      </c>
      <c r="M13" t="n">
        <v>0</v>
      </c>
      <c r="N13" t="n">
        <v>22200</v>
      </c>
      <c r="O13" t="n">
        <v>0</v>
      </c>
      <c r="P13" t="n">
        <v>0</v>
      </c>
      <c r="Q13" t="n">
        <v>0</v>
      </c>
      <c r="R13">
        <f>IF(N13="AUTORIZADA", "NÃO", "SIM")</f>
        <v/>
      </c>
      <c r="S13">
        <f>IFERROR(VLOOKUP(C13,'COMPRAS ALTERDATA'!B:B,1,0),"ERRO")</f>
        <v/>
      </c>
    </row>
    <row r="14">
      <c r="A14" t="inlineStr">
        <is>
          <t>14/06/2025</t>
        </is>
      </c>
      <c r="B14" t="n">
        <v>1222820</v>
      </c>
      <c r="C14" t="n">
        <v>1</v>
      </c>
      <c r="D14" t="inlineStr">
        <is>
          <t>NFe</t>
        </is>
      </c>
      <c r="E14" t="n">
        <v>1652</v>
      </c>
      <c r="F14" t="inlineStr">
        <is>
          <t>ATEM S DISTRIBUIDORA DE PETROLEO S.</t>
        </is>
      </c>
      <c r="G14" t="n">
        <v>9</v>
      </c>
      <c r="H14" t="inlineStr">
        <is>
          <t>AM</t>
        </is>
      </c>
      <c r="I14" t="inlineStr">
        <is>
          <t>Não</t>
        </is>
      </c>
      <c r="J14" t="n">
        <v>29651.5</v>
      </c>
      <c r="K14" t="n">
        <v>60</v>
      </c>
      <c r="L14" t="n">
        <v>0</v>
      </c>
      <c r="M14" t="n">
        <v>0</v>
      </c>
      <c r="N14" t="n">
        <v>29651.5</v>
      </c>
      <c r="O14" t="n">
        <v>0</v>
      </c>
      <c r="P14" t="n">
        <v>0</v>
      </c>
      <c r="Q14" t="n">
        <v>0</v>
      </c>
      <c r="R14">
        <f>IF(N14="AUTORIZADA", "NÃO", "SIM")</f>
        <v/>
      </c>
      <c r="S14">
        <f>IFERROR(VLOOKUP(C14,'COMPRAS ALTERDATA'!B:B,1,0),"ERRO")</f>
        <v/>
      </c>
    </row>
    <row r="15">
      <c r="A15" t="inlineStr">
        <is>
          <t>14/06/2025</t>
        </is>
      </c>
      <c r="B15" t="n">
        <v>1222819</v>
      </c>
      <c r="C15" t="n">
        <v>1</v>
      </c>
      <c r="D15" t="inlineStr">
        <is>
          <t>NFe</t>
        </is>
      </c>
      <c r="E15" t="n">
        <v>1652</v>
      </c>
      <c r="F15" t="inlineStr">
        <is>
          <t>ATEM S DISTRIBUIDORA DE PETROLEO S.</t>
        </is>
      </c>
      <c r="G15" t="n">
        <v>9</v>
      </c>
      <c r="H15" t="inlineStr">
        <is>
          <t>AM</t>
        </is>
      </c>
      <c r="I15" t="inlineStr">
        <is>
          <t>Não</t>
        </is>
      </c>
      <c r="J15" t="n">
        <v>30100</v>
      </c>
      <c r="K15" t="n">
        <v>60</v>
      </c>
      <c r="L15" t="n">
        <v>0</v>
      </c>
      <c r="M15" t="n">
        <v>0</v>
      </c>
      <c r="N15" t="n">
        <v>30100</v>
      </c>
      <c r="O15" t="n">
        <v>0</v>
      </c>
      <c r="P15" t="n">
        <v>0</v>
      </c>
      <c r="Q15" t="n">
        <v>0</v>
      </c>
      <c r="R15">
        <f>IF(N15="AUTORIZADA", "NÃO", "SIM")</f>
        <v/>
      </c>
      <c r="S15">
        <f>IFERROR(VLOOKUP(C15,'COMPRAS ALTERDATA'!B:B,1,0),"ERRO")</f>
        <v/>
      </c>
    </row>
    <row r="16">
      <c r="A16" t="inlineStr">
        <is>
          <t>14/06/2025</t>
        </is>
      </c>
      <c r="B16" t="n">
        <v>1222826</v>
      </c>
      <c r="C16" t="n">
        <v>1</v>
      </c>
      <c r="D16" t="inlineStr">
        <is>
          <t>NFe</t>
        </is>
      </c>
      <c r="E16" t="n">
        <v>1652</v>
      </c>
      <c r="F16" t="inlineStr">
        <is>
          <t>ATEM S DISTRIBUIDORA DE PETROLEO S.</t>
        </is>
      </c>
      <c r="G16" t="n">
        <v>9</v>
      </c>
      <c r="H16" t="inlineStr">
        <is>
          <t>AM</t>
        </is>
      </c>
      <c r="I16" t="inlineStr">
        <is>
          <t>Não</t>
        </is>
      </c>
      <c r="J16" t="n">
        <v>30301.5</v>
      </c>
      <c r="K16" t="n">
        <v>60</v>
      </c>
      <c r="L16" t="n">
        <v>0</v>
      </c>
      <c r="M16" t="n">
        <v>0</v>
      </c>
      <c r="N16" t="n">
        <v>30301.5</v>
      </c>
      <c r="O16" t="n">
        <v>0</v>
      </c>
      <c r="P16" t="n">
        <v>0</v>
      </c>
      <c r="Q16" t="n">
        <v>0</v>
      </c>
      <c r="R16">
        <f>IF(N16="AUTORIZADA", "NÃO", "SIM")</f>
        <v/>
      </c>
      <c r="S16">
        <f>IFERROR(VLOOKUP(C16,'COMPRAS ALTERDATA'!B:B,1,0),"ERRO")</f>
        <v/>
      </c>
    </row>
    <row r="17">
      <c r="A17" t="inlineStr">
        <is>
          <t>17/06/2025</t>
        </is>
      </c>
      <c r="B17" t="n">
        <v>1223394</v>
      </c>
      <c r="C17" t="n">
        <v>1</v>
      </c>
      <c r="D17" t="inlineStr">
        <is>
          <t>NFe</t>
        </is>
      </c>
      <c r="E17" t="n">
        <v>1652</v>
      </c>
      <c r="F17" t="inlineStr">
        <is>
          <t>ATEM S DISTRIBUIDORA DE PETROLEO S.</t>
        </is>
      </c>
      <c r="G17" t="n">
        <v>9</v>
      </c>
      <c r="H17" t="inlineStr">
        <is>
          <t>AM</t>
        </is>
      </c>
      <c r="I17" t="inlineStr">
        <is>
          <t>Não</t>
        </is>
      </c>
      <c r="J17" t="n">
        <v>30100</v>
      </c>
      <c r="K17" t="n">
        <v>60</v>
      </c>
      <c r="L17" t="n">
        <v>0</v>
      </c>
      <c r="M17" t="n">
        <v>0</v>
      </c>
      <c r="N17" t="n">
        <v>30100</v>
      </c>
      <c r="O17" t="n">
        <v>0</v>
      </c>
      <c r="P17" t="n">
        <v>0</v>
      </c>
      <c r="Q17" t="n">
        <v>0</v>
      </c>
      <c r="R17">
        <f>IF(N17="AUTORIZADA", "NÃO", "SIM")</f>
        <v/>
      </c>
      <c r="S17">
        <f>IFERROR(VLOOKUP(C17,'COMPRAS ALTERDATA'!B:B,1,0),"ERRO")</f>
        <v/>
      </c>
    </row>
    <row r="18">
      <c r="A18" t="inlineStr">
        <is>
          <t>17/06/2025</t>
        </is>
      </c>
      <c r="B18" t="n">
        <v>1223395</v>
      </c>
      <c r="C18" t="n">
        <v>1</v>
      </c>
      <c r="D18" t="inlineStr">
        <is>
          <t>NFe</t>
        </is>
      </c>
      <c r="E18" t="n">
        <v>1652</v>
      </c>
      <c r="F18" t="inlineStr">
        <is>
          <t>ATEM S DISTRIBUIDORA DE PETROLEO S.</t>
        </is>
      </c>
      <c r="G18" t="n">
        <v>9</v>
      </c>
      <c r="H18" t="inlineStr">
        <is>
          <t>AM</t>
        </is>
      </c>
      <c r="I18" t="inlineStr">
        <is>
          <t>Não</t>
        </is>
      </c>
      <c r="J18" t="n">
        <v>22237.5</v>
      </c>
      <c r="K18" t="n">
        <v>60</v>
      </c>
      <c r="L18" t="n">
        <v>0</v>
      </c>
      <c r="M18" t="n">
        <v>0</v>
      </c>
      <c r="N18" t="n">
        <v>22237.5</v>
      </c>
      <c r="O18" t="n">
        <v>0</v>
      </c>
      <c r="P18" t="n">
        <v>0</v>
      </c>
      <c r="Q18" t="n">
        <v>0</v>
      </c>
      <c r="R18">
        <f>IF(N18="AUTORIZADA", "NÃO", "SIM")</f>
        <v/>
      </c>
      <c r="S18">
        <f>IFERROR(VLOOKUP(C18,'COMPRAS ALTERDATA'!B:B,1,0),"ERRO")</f>
        <v/>
      </c>
    </row>
    <row r="19">
      <c r="A19" t="inlineStr">
        <is>
          <t>17/06/2025</t>
        </is>
      </c>
      <c r="B19" t="n">
        <v>1223396</v>
      </c>
      <c r="C19" t="n">
        <v>1</v>
      </c>
      <c r="D19" t="inlineStr">
        <is>
          <t>NFe</t>
        </is>
      </c>
      <c r="E19" t="n">
        <v>1652</v>
      </c>
      <c r="F19" t="inlineStr">
        <is>
          <t>ATEM S DISTRIBUIDORA DE PETROLEO S.</t>
        </is>
      </c>
      <c r="G19" t="n">
        <v>9</v>
      </c>
      <c r="H19" t="inlineStr">
        <is>
          <t>AM</t>
        </is>
      </c>
      <c r="I19" t="inlineStr">
        <is>
          <t>Não</t>
        </is>
      </c>
      <c r="J19" t="n">
        <v>60603</v>
      </c>
      <c r="K19" t="n">
        <v>60</v>
      </c>
      <c r="L19" t="n">
        <v>0</v>
      </c>
      <c r="M19" t="n">
        <v>0</v>
      </c>
      <c r="N19" t="n">
        <v>60603</v>
      </c>
      <c r="O19" t="n">
        <v>0</v>
      </c>
      <c r="P19" t="n">
        <v>0</v>
      </c>
      <c r="Q19" t="n">
        <v>0</v>
      </c>
      <c r="R19">
        <f>IF(N19="AUTORIZADA", "NÃO", "SIM")</f>
        <v/>
      </c>
      <c r="S19">
        <f>IFERROR(VLOOKUP(C19,'COMPRAS ALTERDATA'!B:B,1,0),"ERRO")</f>
        <v/>
      </c>
    </row>
    <row r="20">
      <c r="A20" t="inlineStr">
        <is>
          <t>18/06/2025</t>
        </is>
      </c>
      <c r="B20" t="n">
        <v>619783</v>
      </c>
      <c r="C20" t="n">
        <v>0</v>
      </c>
      <c r="D20" t="inlineStr">
        <is>
          <t>NFe</t>
        </is>
      </c>
      <c r="E20" t="n">
        <v>1556</v>
      </c>
      <c r="F20" t="inlineStr">
        <is>
          <t>NATUREZA COMERCIO DE DESCARTAVEIS LTDA</t>
        </is>
      </c>
      <c r="G20" t="n">
        <v>9</v>
      </c>
      <c r="H20" t="inlineStr">
        <is>
          <t>AM</t>
        </is>
      </c>
      <c r="I20" t="inlineStr">
        <is>
          <t>Não</t>
        </is>
      </c>
      <c r="J20" t="n">
        <v>371.8</v>
      </c>
      <c r="K20" t="n">
        <v>90</v>
      </c>
      <c r="L20" t="n">
        <v>0</v>
      </c>
      <c r="M20" t="n">
        <v>0</v>
      </c>
      <c r="N20" t="n">
        <v>371.8</v>
      </c>
      <c r="O20" t="n">
        <v>0</v>
      </c>
      <c r="P20" t="n">
        <v>0</v>
      </c>
      <c r="Q20" t="n">
        <v>0</v>
      </c>
      <c r="R20">
        <f>IF(N20="AUTORIZADA", "NÃO", "SIM")</f>
        <v/>
      </c>
      <c r="S20">
        <f>IFERROR(VLOOKUP(C20,'COMPRAS ALTERDATA'!B:B,1,0),"ERRO")</f>
        <v/>
      </c>
    </row>
    <row r="21">
      <c r="A21" t="inlineStr">
        <is>
          <t>18/06/2025</t>
        </is>
      </c>
      <c r="B21" t="n">
        <v>619783</v>
      </c>
      <c r="C21" t="n">
        <v>0</v>
      </c>
      <c r="D21" t="inlineStr">
        <is>
          <t>NFe</t>
        </is>
      </c>
      <c r="E21" t="n">
        <v>1556</v>
      </c>
      <c r="F21" t="inlineStr">
        <is>
          <t>NATUREZA COMERCIO DE DESCARTAVEIS LTDA</t>
        </is>
      </c>
      <c r="G21" t="n">
        <v>9</v>
      </c>
      <c r="H21" t="inlineStr">
        <is>
          <t>AM</t>
        </is>
      </c>
      <c r="I21" t="inlineStr">
        <is>
          <t>Não</t>
        </is>
      </c>
      <c r="J21" t="n">
        <v>74.64</v>
      </c>
      <c r="K21" t="n">
        <v>90</v>
      </c>
      <c r="L21" t="n">
        <v>0</v>
      </c>
      <c r="M21" t="n">
        <v>0</v>
      </c>
      <c r="N21" t="n">
        <v>74.64</v>
      </c>
      <c r="O21" t="n">
        <v>0</v>
      </c>
      <c r="P21" t="n">
        <v>0</v>
      </c>
      <c r="Q21" t="n">
        <v>0</v>
      </c>
      <c r="R21">
        <f>IF(N21="AUTORIZADA", "NÃO", "SIM")</f>
        <v/>
      </c>
      <c r="S21">
        <f>IFERROR(VLOOKUP(C21,'COMPRAS ALTERDATA'!B:B,1,0),"ERRO")</f>
        <v/>
      </c>
    </row>
    <row r="22">
      <c r="A22" t="inlineStr">
        <is>
          <t>18/06/2025</t>
        </is>
      </c>
      <c r="B22" t="n">
        <v>619783</v>
      </c>
      <c r="C22" t="n">
        <v>0</v>
      </c>
      <c r="D22" t="inlineStr">
        <is>
          <t>NFe</t>
        </is>
      </c>
      <c r="E22" t="n">
        <v>1556</v>
      </c>
      <c r="F22" t="inlineStr">
        <is>
          <t>NATUREZA COMERCIO DE DESCARTAVEIS LTDA</t>
        </is>
      </c>
      <c r="G22" t="n">
        <v>9</v>
      </c>
      <c r="H22" t="inlineStr">
        <is>
          <t>AM</t>
        </is>
      </c>
      <c r="I22" t="inlineStr">
        <is>
          <t>Não</t>
        </is>
      </c>
      <c r="J22" t="n">
        <v>236.21</v>
      </c>
      <c r="K22" t="n">
        <v>90</v>
      </c>
      <c r="L22" t="n">
        <v>0</v>
      </c>
      <c r="M22" t="n">
        <v>0</v>
      </c>
      <c r="N22" t="n">
        <v>236.21</v>
      </c>
      <c r="O22" t="n">
        <v>0</v>
      </c>
      <c r="P22" t="n">
        <v>0</v>
      </c>
      <c r="Q22" t="n">
        <v>0</v>
      </c>
      <c r="R22">
        <f>IF(N22="AUTORIZADA", "NÃO", "SIM")</f>
        <v/>
      </c>
      <c r="S22">
        <f>IFERROR(VLOOKUP(C22,'COMPRAS ALTERDATA'!B:B,1,0),"ERRO")</f>
        <v/>
      </c>
    </row>
    <row r="23">
      <c r="A23" t="inlineStr">
        <is>
          <t>18/06/2025</t>
        </is>
      </c>
      <c r="B23" t="n">
        <v>619783</v>
      </c>
      <c r="C23" t="n">
        <v>0</v>
      </c>
      <c r="D23" t="inlineStr">
        <is>
          <t>NFe</t>
        </is>
      </c>
      <c r="E23" t="n">
        <v>1556</v>
      </c>
      <c r="F23" t="inlineStr">
        <is>
          <t>NATUREZA COMERCIO DE DESCARTAVEIS LTDA</t>
        </is>
      </c>
      <c r="G23" t="n">
        <v>9</v>
      </c>
      <c r="H23" t="inlineStr">
        <is>
          <t>AM</t>
        </is>
      </c>
      <c r="I23" t="inlineStr">
        <is>
          <t>Não</t>
        </is>
      </c>
      <c r="J23" t="n">
        <v>69.11</v>
      </c>
      <c r="K23" t="n">
        <v>90</v>
      </c>
      <c r="L23" t="n">
        <v>0</v>
      </c>
      <c r="M23" t="n">
        <v>0</v>
      </c>
      <c r="N23" t="n">
        <v>69.11</v>
      </c>
      <c r="O23" t="n">
        <v>0</v>
      </c>
      <c r="P23" t="n">
        <v>0</v>
      </c>
      <c r="Q23" t="n">
        <v>0</v>
      </c>
      <c r="R23">
        <f>IF(N23="AUTORIZADA", "NÃO", "SIM")</f>
        <v/>
      </c>
      <c r="S23">
        <f>IFERROR(VLOOKUP(C23,'COMPRAS ALTERDATA'!B:B,1,0),"ERRO")</f>
        <v/>
      </c>
    </row>
    <row r="24">
      <c r="A24" t="inlineStr">
        <is>
          <t>18/06/2025</t>
        </is>
      </c>
      <c r="B24" t="n">
        <v>619783</v>
      </c>
      <c r="C24" t="n">
        <v>0</v>
      </c>
      <c r="D24" t="inlineStr">
        <is>
          <t>NFe</t>
        </is>
      </c>
      <c r="E24" t="n">
        <v>1556</v>
      </c>
      <c r="F24" t="inlineStr">
        <is>
          <t>NATUREZA COMERCIO DE DESCARTAVEIS LTDA</t>
        </is>
      </c>
      <c r="G24" t="n">
        <v>9</v>
      </c>
      <c r="H24" t="inlineStr">
        <is>
          <t>AM</t>
        </is>
      </c>
      <c r="I24" t="inlineStr">
        <is>
          <t>Não</t>
        </is>
      </c>
      <c r="J24" t="n">
        <v>24.9</v>
      </c>
      <c r="K24" t="n">
        <v>90</v>
      </c>
      <c r="L24" t="n">
        <v>0</v>
      </c>
      <c r="M24" t="n">
        <v>0</v>
      </c>
      <c r="N24" t="n">
        <v>24.9</v>
      </c>
      <c r="O24" t="n">
        <v>0</v>
      </c>
      <c r="P24" t="n">
        <v>0</v>
      </c>
      <c r="Q24" t="n">
        <v>0</v>
      </c>
      <c r="R24">
        <f>IF(N24="AUTORIZADA", "NÃO", "SIM")</f>
        <v/>
      </c>
      <c r="S24">
        <f>IFERROR(VLOOKUP(C24,'COMPRAS ALTERDATA'!B:B,1,0),"ERRO")</f>
        <v/>
      </c>
    </row>
    <row r="25">
      <c r="A25" t="inlineStr">
        <is>
          <t>18/06/2025</t>
        </is>
      </c>
      <c r="B25" t="n">
        <v>619783</v>
      </c>
      <c r="C25" t="n">
        <v>0</v>
      </c>
      <c r="D25" t="inlineStr">
        <is>
          <t>NFe</t>
        </is>
      </c>
      <c r="E25" t="n">
        <v>1556</v>
      </c>
      <c r="F25" t="inlineStr">
        <is>
          <t>NATUREZA COMERCIO DE DESCARTAVEIS LTDA</t>
        </is>
      </c>
      <c r="G25" t="n">
        <v>9</v>
      </c>
      <c r="H25" t="inlineStr">
        <is>
          <t>AM</t>
        </is>
      </c>
      <c r="I25" t="inlineStr">
        <is>
          <t>Não</t>
        </is>
      </c>
      <c r="J25" t="n">
        <v>83</v>
      </c>
      <c r="K25" t="n">
        <v>90</v>
      </c>
      <c r="L25" t="n">
        <v>0</v>
      </c>
      <c r="M25" t="n">
        <v>0</v>
      </c>
      <c r="N25" t="n">
        <v>83</v>
      </c>
      <c r="O25" t="n">
        <v>0</v>
      </c>
      <c r="P25" t="n">
        <v>0</v>
      </c>
      <c r="Q25" t="n">
        <v>0</v>
      </c>
      <c r="R25">
        <f>IF(N25="AUTORIZADA", "NÃO", "SIM")</f>
        <v/>
      </c>
      <c r="S25">
        <f>IFERROR(VLOOKUP(C25,'COMPRAS ALTERDATA'!B:B,1,0),"ERRO")</f>
        <v/>
      </c>
    </row>
    <row r="26">
      <c r="A26" t="inlineStr">
        <is>
          <t>18/06/2025</t>
        </is>
      </c>
      <c r="B26" t="n">
        <v>619783</v>
      </c>
      <c r="C26" t="n">
        <v>0</v>
      </c>
      <c r="D26" t="inlineStr">
        <is>
          <t>NFe</t>
        </is>
      </c>
      <c r="E26" t="n">
        <v>1556</v>
      </c>
      <c r="F26" t="inlineStr">
        <is>
          <t>NATUREZA COMERCIO DE DESCARTAVEIS LTDA</t>
        </is>
      </c>
      <c r="G26" t="n">
        <v>9</v>
      </c>
      <c r="H26" t="inlineStr">
        <is>
          <t>AM</t>
        </is>
      </c>
      <c r="I26" t="inlineStr">
        <is>
          <t>Não</t>
        </is>
      </c>
      <c r="J26" t="n">
        <v>17.99</v>
      </c>
      <c r="K26" t="n">
        <v>90</v>
      </c>
      <c r="L26" t="n">
        <v>0</v>
      </c>
      <c r="M26" t="n">
        <v>0</v>
      </c>
      <c r="N26" t="n">
        <v>17.99</v>
      </c>
      <c r="O26" t="n">
        <v>0</v>
      </c>
      <c r="P26" t="n">
        <v>0</v>
      </c>
      <c r="Q26" t="n">
        <v>0</v>
      </c>
      <c r="R26">
        <f>IF(N26="AUTORIZADA", "NÃO", "SIM")</f>
        <v/>
      </c>
      <c r="S26">
        <f>IFERROR(VLOOKUP(C26,'COMPRAS ALTERDATA'!B:B,1,0),"ERRO")</f>
        <v/>
      </c>
    </row>
    <row r="27">
      <c r="A27" t="inlineStr">
        <is>
          <t>18/06/2025</t>
        </is>
      </c>
      <c r="B27" t="n">
        <v>619783</v>
      </c>
      <c r="C27" t="n">
        <v>0</v>
      </c>
      <c r="D27" t="inlineStr">
        <is>
          <t>NFe</t>
        </is>
      </c>
      <c r="E27" t="n">
        <v>1556</v>
      </c>
      <c r="F27" t="inlineStr">
        <is>
          <t>NATUREZA COMERCIO DE DESCARTAVEIS LTDA</t>
        </is>
      </c>
      <c r="G27" t="n">
        <v>9</v>
      </c>
      <c r="H27" t="inlineStr">
        <is>
          <t>AM</t>
        </is>
      </c>
      <c r="I27" t="inlineStr">
        <is>
          <t>Não</t>
        </is>
      </c>
      <c r="J27" t="n">
        <v>21.79</v>
      </c>
      <c r="K27" t="n">
        <v>90</v>
      </c>
      <c r="L27" t="n">
        <v>0</v>
      </c>
      <c r="M27" t="n">
        <v>0</v>
      </c>
      <c r="N27" t="n">
        <v>21.79</v>
      </c>
      <c r="O27" t="n">
        <v>0</v>
      </c>
      <c r="P27" t="n">
        <v>0</v>
      </c>
      <c r="Q27" t="n">
        <v>0</v>
      </c>
      <c r="R27">
        <f>IF(N27="AUTORIZADA", "NÃO", "SIM")</f>
        <v/>
      </c>
      <c r="S27">
        <f>IFERROR(VLOOKUP(C27,'COMPRAS ALTERDATA'!B:B,1,0),"ERRO")</f>
        <v/>
      </c>
    </row>
    <row r="28">
      <c r="A28" t="inlineStr">
        <is>
          <t>20/06/2025</t>
        </is>
      </c>
      <c r="B28" t="n">
        <v>1224343</v>
      </c>
      <c r="C28" t="n">
        <v>1</v>
      </c>
      <c r="D28" t="inlineStr">
        <is>
          <t>NFe</t>
        </is>
      </c>
      <c r="E28" t="n">
        <v>1652</v>
      </c>
      <c r="F28" t="inlineStr">
        <is>
          <t>ATEM S DISTRIBUIDORA DE PETROLEO S.</t>
        </is>
      </c>
      <c r="G28" t="n">
        <v>9</v>
      </c>
      <c r="H28" t="inlineStr">
        <is>
          <t>AM</t>
        </is>
      </c>
      <c r="I28" t="inlineStr">
        <is>
          <t>Não</t>
        </is>
      </c>
      <c r="J28" t="n">
        <v>30708</v>
      </c>
      <c r="K28" t="n">
        <v>60</v>
      </c>
      <c r="L28" t="n">
        <v>0</v>
      </c>
      <c r="M28" t="n">
        <v>0</v>
      </c>
      <c r="N28" t="n">
        <v>30708</v>
      </c>
      <c r="O28" t="n">
        <v>0</v>
      </c>
      <c r="P28" t="n">
        <v>0</v>
      </c>
      <c r="Q28" t="n">
        <v>0</v>
      </c>
      <c r="R28">
        <f>IF(N28="AUTORIZADA", "NÃO", "SIM")</f>
        <v/>
      </c>
      <c r="S28">
        <f>IFERROR(VLOOKUP(C28,'COMPRAS ALTERDATA'!B:B,1,0),"ERRO")</f>
        <v/>
      </c>
    </row>
    <row r="29">
      <c r="A29" t="inlineStr">
        <is>
          <t>20/06/2025</t>
        </is>
      </c>
      <c r="B29" t="n">
        <v>1224347</v>
      </c>
      <c r="C29" t="n">
        <v>1</v>
      </c>
      <c r="D29" t="inlineStr">
        <is>
          <t>NFe</t>
        </is>
      </c>
      <c r="E29" t="n">
        <v>1652</v>
      </c>
      <c r="F29" t="inlineStr">
        <is>
          <t>ATEM S DISTRIBUIDORA DE PETROLEO S.</t>
        </is>
      </c>
      <c r="G29" t="n">
        <v>9</v>
      </c>
      <c r="H29" t="inlineStr">
        <is>
          <t>AM</t>
        </is>
      </c>
      <c r="I29" t="inlineStr">
        <is>
          <t>Não</t>
        </is>
      </c>
      <c r="J29" t="n">
        <v>30968.5</v>
      </c>
      <c r="K29" t="n">
        <v>60</v>
      </c>
      <c r="L29" t="n">
        <v>0</v>
      </c>
      <c r="M29" t="n">
        <v>0</v>
      </c>
      <c r="N29" t="n">
        <v>30968.5</v>
      </c>
      <c r="O29" t="n">
        <v>0</v>
      </c>
      <c r="P29" t="n">
        <v>0</v>
      </c>
      <c r="Q29" t="n">
        <v>0</v>
      </c>
      <c r="R29">
        <f>IF(N29="AUTORIZADA", "NÃO", "SIM")</f>
        <v/>
      </c>
      <c r="S29">
        <f>IFERROR(VLOOKUP(C29,'COMPRAS ALTERDATA'!B:B,1,0),"ERRO")</f>
        <v/>
      </c>
    </row>
    <row r="30">
      <c r="A30" t="inlineStr">
        <is>
          <t>23/06/2025</t>
        </is>
      </c>
      <c r="B30" t="n">
        <v>1224875</v>
      </c>
      <c r="C30" t="n">
        <v>1</v>
      </c>
      <c r="D30" t="inlineStr">
        <is>
          <t>NFe</t>
        </is>
      </c>
      <c r="E30" t="n">
        <v>1652</v>
      </c>
      <c r="F30" t="inlineStr">
        <is>
          <t>ATEM S DISTRIBUIDORA DE PETROLEO S.</t>
        </is>
      </c>
      <c r="G30" t="n">
        <v>1</v>
      </c>
      <c r="H30" t="inlineStr">
        <is>
          <t>AM</t>
        </is>
      </c>
      <c r="I30" t="inlineStr">
        <is>
          <t>Não</t>
        </is>
      </c>
      <c r="J30" t="n">
        <v>31418.5</v>
      </c>
      <c r="K30" t="n">
        <v>60</v>
      </c>
      <c r="L30" t="n">
        <v>0</v>
      </c>
      <c r="M30" t="n">
        <v>0</v>
      </c>
      <c r="N30" t="n">
        <v>31418.5</v>
      </c>
      <c r="O30" t="n">
        <v>0</v>
      </c>
      <c r="P30" t="n">
        <v>0</v>
      </c>
      <c r="Q30" t="n">
        <v>0</v>
      </c>
      <c r="R30">
        <f>IF(N30="AUTORIZADA", "NÃO", "SIM")</f>
        <v/>
      </c>
      <c r="S30">
        <f>IFERROR(VLOOKUP(C30,'COMPRAS ALTERDATA'!B:B,1,0),"ERRO")</f>
        <v/>
      </c>
    </row>
    <row r="31">
      <c r="A31" t="inlineStr">
        <is>
          <t>23/06/2025</t>
        </is>
      </c>
      <c r="B31" t="n">
        <v>1224873</v>
      </c>
      <c r="C31" t="n">
        <v>1</v>
      </c>
      <c r="D31" t="inlineStr">
        <is>
          <t>NFe</t>
        </is>
      </c>
      <c r="E31" t="n">
        <v>1652</v>
      </c>
      <c r="F31" t="inlineStr">
        <is>
          <t>ATEM S DISTRIBUIDORA DE PETROLEO S.</t>
        </is>
      </c>
      <c r="G31" t="n">
        <v>1</v>
      </c>
      <c r="H31" t="inlineStr">
        <is>
          <t>AM</t>
        </is>
      </c>
      <c r="I31" t="inlineStr">
        <is>
          <t>Não</t>
        </is>
      </c>
      <c r="J31" t="n">
        <v>30508</v>
      </c>
      <c r="K31" t="n">
        <v>60</v>
      </c>
      <c r="L31" t="n">
        <v>0</v>
      </c>
      <c r="M31" t="n">
        <v>0</v>
      </c>
      <c r="N31" t="n">
        <v>30508</v>
      </c>
      <c r="O31" t="n">
        <v>0</v>
      </c>
      <c r="P31" t="n">
        <v>0</v>
      </c>
      <c r="Q31" t="n">
        <v>0</v>
      </c>
      <c r="R31">
        <f>IF(N31="AUTORIZADA", "NÃO", "SIM")</f>
        <v/>
      </c>
      <c r="S31">
        <f>IFERROR(VLOOKUP(C31,'COMPRAS ALTERDATA'!B:B,1,0),"ERRO")</f>
        <v/>
      </c>
    </row>
    <row r="32">
      <c r="A32" t="inlineStr">
        <is>
          <t>23/06/2025</t>
        </is>
      </c>
      <c r="B32" t="n">
        <v>1224872</v>
      </c>
      <c r="C32" t="n">
        <v>1</v>
      </c>
      <c r="D32" t="inlineStr">
        <is>
          <t>NFe</t>
        </is>
      </c>
      <c r="E32" t="n">
        <v>1652</v>
      </c>
      <c r="F32" t="inlineStr">
        <is>
          <t>ATEM S DISTRIBUIDORA DE PETROLEO S.</t>
        </is>
      </c>
      <c r="G32" t="n">
        <v>1</v>
      </c>
      <c r="H32" t="inlineStr">
        <is>
          <t>AM</t>
        </is>
      </c>
      <c r="I32" t="inlineStr">
        <is>
          <t>Não</t>
        </is>
      </c>
      <c r="J32" t="n">
        <v>18604.8</v>
      </c>
      <c r="K32" t="n">
        <v>61</v>
      </c>
      <c r="L32" t="n">
        <v>0</v>
      </c>
      <c r="M32" t="n">
        <v>0</v>
      </c>
      <c r="N32" t="n">
        <v>18604.8</v>
      </c>
      <c r="O32" t="n">
        <v>0</v>
      </c>
      <c r="P32" t="n">
        <v>0</v>
      </c>
      <c r="Q32" t="n">
        <v>0</v>
      </c>
      <c r="R32">
        <f>IF(N32="AUTORIZADA", "NÃO", "SIM")</f>
        <v/>
      </c>
      <c r="S32">
        <f>IFERROR(VLOOKUP(C32,'COMPRAS ALTERDATA'!B:B,1,0),"ERRO")</f>
        <v/>
      </c>
    </row>
    <row r="33">
      <c r="A33" t="inlineStr">
        <is>
          <t>26/06/2025</t>
        </is>
      </c>
      <c r="B33" t="n">
        <v>1225882</v>
      </c>
      <c r="C33" t="n">
        <v>1</v>
      </c>
      <c r="D33" t="inlineStr">
        <is>
          <t>NFe</t>
        </is>
      </c>
      <c r="E33" t="n">
        <v>1652</v>
      </c>
      <c r="F33" t="inlineStr">
        <is>
          <t>ATEM S DISTRIBUIDORA DE PETROLEO S.</t>
        </is>
      </c>
      <c r="G33" t="n">
        <v>1</v>
      </c>
      <c r="H33" t="inlineStr">
        <is>
          <t>AM</t>
        </is>
      </c>
      <c r="I33" t="inlineStr">
        <is>
          <t>Não</t>
        </is>
      </c>
      <c r="J33" t="n">
        <v>31092.5</v>
      </c>
      <c r="K33" t="n">
        <v>60</v>
      </c>
      <c r="L33" t="n">
        <v>0</v>
      </c>
      <c r="M33" t="n">
        <v>0</v>
      </c>
      <c r="N33" t="n">
        <v>31092.5</v>
      </c>
      <c r="O33" t="n">
        <v>0</v>
      </c>
      <c r="P33" t="n">
        <v>0</v>
      </c>
      <c r="Q33" t="n">
        <v>0</v>
      </c>
      <c r="R33">
        <f>IF(N33="AUTORIZADA", "NÃO", "SIM")</f>
        <v/>
      </c>
      <c r="S33">
        <f>IFERROR(VLOOKUP(C33,'COMPRAS ALTERDATA'!B:B,1,0),"ERRO")</f>
        <v/>
      </c>
    </row>
    <row r="34">
      <c r="A34" t="inlineStr">
        <is>
          <t>26/06/2025</t>
        </is>
      </c>
      <c r="B34" t="n">
        <v>1225883</v>
      </c>
      <c r="C34" t="n">
        <v>1</v>
      </c>
      <c r="D34" t="inlineStr">
        <is>
          <t>NFe</t>
        </is>
      </c>
      <c r="E34" t="n">
        <v>1652</v>
      </c>
      <c r="F34" t="inlineStr">
        <is>
          <t>ATEM S DISTRIBUIDORA DE PETROLEO S.</t>
        </is>
      </c>
      <c r="G34" t="n">
        <v>1</v>
      </c>
      <c r="H34" t="inlineStr">
        <is>
          <t>AM</t>
        </is>
      </c>
      <c r="I34" t="inlineStr">
        <is>
          <t>Não</t>
        </is>
      </c>
      <c r="J34" t="n">
        <v>30215.5</v>
      </c>
      <c r="K34" t="n">
        <v>60</v>
      </c>
      <c r="L34" t="n">
        <v>0</v>
      </c>
      <c r="M34" t="n">
        <v>0</v>
      </c>
      <c r="N34" t="n">
        <v>30215.5</v>
      </c>
      <c r="O34" t="n">
        <v>0</v>
      </c>
      <c r="P34" t="n">
        <v>0</v>
      </c>
      <c r="Q34" t="n">
        <v>0</v>
      </c>
      <c r="R34">
        <f>IF(N34="AUTORIZADA", "NÃO", "SIM")</f>
        <v/>
      </c>
      <c r="S34">
        <f>IFERROR(VLOOKUP(C34,'COMPRAS ALTERDATA'!B:B,1,0),"ERRO")</f>
        <v/>
      </c>
    </row>
    <row r="35">
      <c r="A35" t="inlineStr">
        <is>
          <t>26/06/2025</t>
        </is>
      </c>
      <c r="B35" t="n">
        <v>1225886</v>
      </c>
      <c r="C35" t="n">
        <v>1</v>
      </c>
      <c r="D35" t="inlineStr">
        <is>
          <t>NFe</t>
        </is>
      </c>
      <c r="E35" t="n">
        <v>1652</v>
      </c>
      <c r="F35" t="inlineStr">
        <is>
          <t>ATEM S DISTRIBUIDORA DE PETROLEO S.</t>
        </is>
      </c>
      <c r="G35" t="n">
        <v>1</v>
      </c>
      <c r="H35" t="inlineStr">
        <is>
          <t>AM</t>
        </is>
      </c>
      <c r="I35" t="inlineStr">
        <is>
          <t>Não</t>
        </is>
      </c>
      <c r="J35" t="n">
        <v>13438.8</v>
      </c>
      <c r="K35" t="n">
        <v>60</v>
      </c>
      <c r="L35" t="n">
        <v>0</v>
      </c>
      <c r="M35" t="n">
        <v>0</v>
      </c>
      <c r="N35" t="n">
        <v>13438.8</v>
      </c>
      <c r="O35" t="n">
        <v>0</v>
      </c>
      <c r="P35" t="n">
        <v>0</v>
      </c>
      <c r="Q35" t="n">
        <v>0</v>
      </c>
      <c r="R35">
        <f>IF(N35="AUTORIZADA", "NÃO", "SIM")</f>
        <v/>
      </c>
      <c r="S35">
        <f>IFERROR(VLOOKUP(C35,'COMPRAS ALTERDATA'!B:B,1,0),"ERRO")</f>
        <v/>
      </c>
    </row>
    <row r="36">
      <c r="A36" t="inlineStr">
        <is>
          <t>27/06/2025</t>
        </is>
      </c>
      <c r="B36" t="n">
        <v>1226232</v>
      </c>
      <c r="C36" t="n">
        <v>1</v>
      </c>
      <c r="D36" t="inlineStr">
        <is>
          <t>NFe</t>
        </is>
      </c>
      <c r="E36" t="n">
        <v>1652</v>
      </c>
      <c r="F36" t="inlineStr">
        <is>
          <t>ATEM S DISTRIBUIDORA DE PETROLEO S.</t>
        </is>
      </c>
      <c r="G36" t="n">
        <v>1</v>
      </c>
      <c r="H36" t="inlineStr">
        <is>
          <t>AM</t>
        </is>
      </c>
      <c r="I36" t="inlineStr">
        <is>
          <t>Não</t>
        </is>
      </c>
      <c r="J36" t="n">
        <v>18129.3</v>
      </c>
      <c r="K36" t="n">
        <v>60</v>
      </c>
      <c r="L36" t="n">
        <v>0</v>
      </c>
      <c r="M36" t="n">
        <v>0</v>
      </c>
      <c r="N36" t="n">
        <v>18129.3</v>
      </c>
      <c r="O36" t="n">
        <v>0</v>
      </c>
      <c r="P36" t="n">
        <v>0</v>
      </c>
      <c r="Q36" t="n">
        <v>0</v>
      </c>
      <c r="R36">
        <f>IF(N36="AUTORIZADA", "NÃO", "SIM")</f>
        <v/>
      </c>
      <c r="S36">
        <f>IFERROR(VLOOKUP(C36,'COMPRAS ALTERDATA'!B:B,1,0),"ERRO")</f>
        <v/>
      </c>
    </row>
    <row r="37">
      <c r="A37" t="inlineStr">
        <is>
          <t>30/06/2025</t>
        </is>
      </c>
      <c r="B37" t="n">
        <v>1226776</v>
      </c>
      <c r="C37" t="n">
        <v>1</v>
      </c>
      <c r="D37" t="inlineStr">
        <is>
          <t>NFe</t>
        </is>
      </c>
      <c r="E37" t="n">
        <v>1652</v>
      </c>
      <c r="F37" t="inlineStr">
        <is>
          <t>ATEM S DISTRIBUIDORA DE PETROLEO S.</t>
        </is>
      </c>
      <c r="G37" t="n">
        <v>1</v>
      </c>
      <c r="H37" t="inlineStr">
        <is>
          <t>AM</t>
        </is>
      </c>
      <c r="I37" t="inlineStr">
        <is>
          <t>Não</t>
        </is>
      </c>
      <c r="J37" t="n">
        <v>30750</v>
      </c>
      <c r="K37" t="n">
        <v>60</v>
      </c>
      <c r="L37" t="n">
        <v>0</v>
      </c>
      <c r="M37" t="n">
        <v>0</v>
      </c>
      <c r="N37" t="n">
        <v>30750</v>
      </c>
      <c r="O37" t="n">
        <v>0</v>
      </c>
      <c r="P37" t="n">
        <v>0</v>
      </c>
      <c r="Q37" t="n">
        <v>0</v>
      </c>
      <c r="R37">
        <f>IF(N37="AUTORIZADA", "NÃO", "SIM")</f>
        <v/>
      </c>
      <c r="S37">
        <f>IFERROR(VLOOKUP(C37,'COMPRAS ALTERDATA'!B:B,1,0),"ERRO")</f>
        <v/>
      </c>
    </row>
    <row r="38">
      <c r="B38" t="inlineStr">
        <is>
          <t>36 Notas</t>
        </is>
      </c>
      <c r="J38" t="n">
        <v>770006.84</v>
      </c>
      <c r="L38" t="n">
        <v>0</v>
      </c>
      <c r="N38" t="n">
        <v>770006.84</v>
      </c>
      <c r="O38" t="n">
        <v>0</v>
      </c>
      <c r="P38" t="n">
        <v>0</v>
      </c>
      <c r="Q38" t="n">
        <v>0</v>
      </c>
      <c r="R38">
        <f>IF(N38="AUTORIZADA", "NÃO", "SIM")</f>
        <v/>
      </c>
      <c r="S38">
        <f>IFERROR(VLOOKUP(C38,'COMPRAS ALTERDATA'!B:B,1,0),"ERRO")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UF</t>
        </is>
      </c>
      <c r="B1" t="inlineStr">
        <is>
          <t>CHAVE</t>
        </is>
      </c>
      <c r="C1" t="inlineStr">
        <is>
          <t>NUMERO</t>
        </is>
      </c>
      <c r="D1" t="inlineStr">
        <is>
          <t>SERIE</t>
        </is>
      </c>
      <c r="E1" t="inlineStr">
        <is>
          <t>EMISSAO</t>
        </is>
      </c>
      <c r="F1" t="inlineStr">
        <is>
          <t>CNPJ EMISSOR</t>
        </is>
      </c>
      <c r="G1" t="inlineStr">
        <is>
          <t>IE EMISSOR</t>
        </is>
      </c>
      <c r="H1" t="inlineStr">
        <is>
          <t>RAZAO SOCIAL</t>
        </is>
      </c>
      <c r="I1" t="inlineStr">
        <is>
          <t>CNPJ-CPF DESTINATARIO</t>
        </is>
      </c>
      <c r="J1" t="inlineStr">
        <is>
          <t>IE DESTINATARIO</t>
        </is>
      </c>
      <c r="K1" t="inlineStr">
        <is>
          <t>RAZAO SOCIAL</t>
        </is>
      </c>
      <c r="L1" t="inlineStr">
        <is>
          <t>CFOP</t>
        </is>
      </c>
      <c r="M1" t="inlineStr">
        <is>
          <t>SELAGEM</t>
        </is>
      </c>
      <c r="N1" t="inlineStr">
        <is>
          <t>SITUACAO</t>
        </is>
      </c>
      <c r="O1" t="inlineStr">
        <is>
          <t>TIPO</t>
        </is>
      </c>
      <c r="P1" t="inlineStr">
        <is>
          <t>VALOR</t>
        </is>
      </c>
      <c r="Q1" t="inlineStr">
        <is>
          <t>VL_BC</t>
        </is>
      </c>
      <c r="R1" t="inlineStr">
        <is>
          <t>VL_ICMS</t>
        </is>
      </c>
      <c r="S1" t="inlineStr">
        <is>
          <t>VL_ICMS_ST</t>
        </is>
      </c>
      <c r="T1" t="inlineStr">
        <is>
          <t>VL_PIS</t>
        </is>
      </c>
      <c r="U1" t="inlineStr">
        <is>
          <t>VL_COFINS</t>
        </is>
      </c>
      <c r="V1" t="inlineStr">
        <is>
          <t>REJEITADA</t>
        </is>
      </c>
      <c r="W1" t="inlineStr">
        <is>
          <t>SEFAZ</t>
        </is>
      </c>
    </row>
    <row r="2">
      <c r="A2" t="inlineStr">
        <is>
          <t>AM</t>
        </is>
      </c>
      <c r="B2" t="inlineStr">
        <is>
          <t>'13250603987364000103550010012267761111911310'</t>
        </is>
      </c>
      <c r="C2" t="n">
        <v>1226776</v>
      </c>
      <c r="D2" t="n">
        <v>1</v>
      </c>
      <c r="E2" s="1" t="n">
        <v>45838</v>
      </c>
      <c r="F2" t="inlineStr">
        <is>
          <t>'03987364000103'</t>
        </is>
      </c>
      <c r="G2" t="inlineStr">
        <is>
          <t>'41455371'</t>
        </is>
      </c>
      <c r="H2" t="inlineStr">
        <is>
          <t>ATEM'S DISTRIBUIDORA DE PETROLEO S.A.</t>
        </is>
      </c>
      <c r="I2" t="inlineStr">
        <is>
          <t>'37212905000135'</t>
        </is>
      </c>
      <c r="J2" t="inlineStr">
        <is>
          <t>'54193737'</t>
        </is>
      </c>
      <c r="K2" t="inlineStr">
        <is>
          <t>TW PETROLEO TARUMA COMERCIO DE COMBUSTIVEIS LTDA</t>
        </is>
      </c>
      <c r="L2" t="n">
        <v>5652</v>
      </c>
      <c r="M2" t="inlineStr">
        <is>
          <t>-</t>
        </is>
      </c>
      <c r="N2" t="inlineStr">
        <is>
          <t>AUTORIZADA</t>
        </is>
      </c>
      <c r="O2" t="inlineStr">
        <is>
          <t>SAÍDA</t>
        </is>
      </c>
      <c r="P2" t="n">
        <v>30750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-</t>
        </is>
      </c>
      <c r="W2">
        <f>IFERROR(VLOOKUP(B2,'COMPRAS SEFAZ'!C:C,1,0),"ERRO")</f>
        <v/>
      </c>
    </row>
    <row r="3">
      <c r="A3" t="inlineStr">
        <is>
          <t>AM</t>
        </is>
      </c>
      <c r="B3" t="inlineStr">
        <is>
          <t>'13250603987364000103550010012262321750582509'</t>
        </is>
      </c>
      <c r="C3" t="n">
        <v>1226232</v>
      </c>
      <c r="D3" t="n">
        <v>1</v>
      </c>
      <c r="E3" s="1" t="n">
        <v>45835</v>
      </c>
      <c r="F3" t="inlineStr">
        <is>
          <t>'03987364000103'</t>
        </is>
      </c>
      <c r="G3" t="inlineStr">
        <is>
          <t>'41455371'</t>
        </is>
      </c>
      <c r="H3" t="inlineStr">
        <is>
          <t>ATEM'S DISTRIBUIDORA DE PETROLEO S.A.</t>
        </is>
      </c>
      <c r="I3" t="inlineStr">
        <is>
          <t>'37212905000135'</t>
        </is>
      </c>
      <c r="J3" t="inlineStr">
        <is>
          <t>'54193737'</t>
        </is>
      </c>
      <c r="K3" t="inlineStr">
        <is>
          <t>TW PETROLEO TARUMA COMERCIO DE COMBUSTIVEIS LTDA</t>
        </is>
      </c>
      <c r="L3" t="n">
        <v>5652</v>
      </c>
      <c r="M3" t="inlineStr">
        <is>
          <t>-</t>
        </is>
      </c>
      <c r="N3" t="inlineStr">
        <is>
          <t>AUTORIZADA</t>
        </is>
      </c>
      <c r="O3" t="inlineStr">
        <is>
          <t>SAÍDA</t>
        </is>
      </c>
      <c r="P3" t="n">
        <v>18129.3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-</t>
        </is>
      </c>
      <c r="W3">
        <f>IFERROR(VLOOKUP(B3,'COMPRAS SEFAZ'!C:C,1,0),"ERRO")</f>
        <v/>
      </c>
    </row>
    <row r="4">
      <c r="A4" t="inlineStr">
        <is>
          <t>AM</t>
        </is>
      </c>
      <c r="B4" t="inlineStr">
        <is>
          <t>'13250603987364000103550010012258861225027742'</t>
        </is>
      </c>
      <c r="C4" t="n">
        <v>1225886</v>
      </c>
      <c r="D4" t="n">
        <v>1</v>
      </c>
      <c r="E4" s="1" t="n">
        <v>45834</v>
      </c>
      <c r="F4" t="inlineStr">
        <is>
          <t>'03987364000103'</t>
        </is>
      </c>
      <c r="G4" t="inlineStr">
        <is>
          <t>'41455371'</t>
        </is>
      </c>
      <c r="H4" t="inlineStr">
        <is>
          <t>ATEM'S DISTRIBUIDORA DE PETROLEO S.A.</t>
        </is>
      </c>
      <c r="I4" t="inlineStr">
        <is>
          <t>'37212905000135'</t>
        </is>
      </c>
      <c r="J4" t="inlineStr">
        <is>
          <t>'54193737'</t>
        </is>
      </c>
      <c r="K4" t="inlineStr">
        <is>
          <t>TW PETROLEO TARUMA COMERCIO DE COMBUSTIVEIS LTDA</t>
        </is>
      </c>
      <c r="L4" t="n">
        <v>5655</v>
      </c>
      <c r="M4" t="inlineStr">
        <is>
          <t>-</t>
        </is>
      </c>
      <c r="N4" t="inlineStr">
        <is>
          <t>AUTORIZADA</t>
        </is>
      </c>
      <c r="O4" t="inlineStr">
        <is>
          <t>SAÍDA</t>
        </is>
      </c>
      <c r="P4" t="n">
        <v>13438.8</v>
      </c>
      <c r="Q4" t="n">
        <v>12681</v>
      </c>
      <c r="R4" t="n">
        <v>2536.2</v>
      </c>
      <c r="S4" t="n">
        <v>757.8</v>
      </c>
      <c r="T4" t="n">
        <v>0</v>
      </c>
      <c r="U4" t="n">
        <v>0</v>
      </c>
      <c r="V4" t="inlineStr">
        <is>
          <t>-</t>
        </is>
      </c>
      <c r="W4">
        <f>IFERROR(VLOOKUP(B4,'COMPRAS SEFAZ'!C:C,1,0),"ERRO")</f>
        <v/>
      </c>
    </row>
    <row r="5">
      <c r="A5" t="inlineStr">
        <is>
          <t>AM</t>
        </is>
      </c>
      <c r="B5" t="inlineStr">
        <is>
          <t>'13250603987364000103550010012258831959826959'</t>
        </is>
      </c>
      <c r="C5" t="n">
        <v>1225883</v>
      </c>
      <c r="D5" t="n">
        <v>1</v>
      </c>
      <c r="E5" s="1" t="n">
        <v>45834</v>
      </c>
      <c r="F5" t="inlineStr">
        <is>
          <t>'03987364000103'</t>
        </is>
      </c>
      <c r="G5" t="inlineStr">
        <is>
          <t>'41455371'</t>
        </is>
      </c>
      <c r="H5" t="inlineStr">
        <is>
          <t>ATEM'S DISTRIBUIDORA DE PETROLEO S.A.</t>
        </is>
      </c>
      <c r="I5" t="inlineStr">
        <is>
          <t>'37212905000135'</t>
        </is>
      </c>
      <c r="J5" t="inlineStr">
        <is>
          <t>'54193737'</t>
        </is>
      </c>
      <c r="K5" t="inlineStr">
        <is>
          <t>TW PETROLEO TARUMA COMERCIO DE COMBUSTIVEIS LTDA</t>
        </is>
      </c>
      <c r="L5" t="n">
        <v>5652</v>
      </c>
      <c r="M5" t="inlineStr">
        <is>
          <t>-</t>
        </is>
      </c>
      <c r="N5" t="inlineStr">
        <is>
          <t>AUTORIZADA</t>
        </is>
      </c>
      <c r="O5" t="inlineStr">
        <is>
          <t>SAÍDA</t>
        </is>
      </c>
      <c r="P5" t="n">
        <v>30215.5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-</t>
        </is>
      </c>
      <c r="W5">
        <f>IFERROR(VLOOKUP(B5,'COMPRAS SEFAZ'!C:C,1,0),"ERRO")</f>
        <v/>
      </c>
    </row>
    <row r="6">
      <c r="A6" t="inlineStr">
        <is>
          <t>AM</t>
        </is>
      </c>
      <c r="B6" t="inlineStr">
        <is>
          <t>'13250603987364000103550010012258821533914201'</t>
        </is>
      </c>
      <c r="C6" t="n">
        <v>1225882</v>
      </c>
      <c r="D6" t="n">
        <v>1</v>
      </c>
      <c r="E6" s="1" t="n">
        <v>45834</v>
      </c>
      <c r="F6" t="inlineStr">
        <is>
          <t>'03987364000103'</t>
        </is>
      </c>
      <c r="G6" t="inlineStr">
        <is>
          <t>'41455371'</t>
        </is>
      </c>
      <c r="H6" t="inlineStr">
        <is>
          <t>ATEM'S DISTRIBUIDORA DE PETROLEO S.A.</t>
        </is>
      </c>
      <c r="I6" t="inlineStr">
        <is>
          <t>'37212905000135'</t>
        </is>
      </c>
      <c r="J6" t="inlineStr">
        <is>
          <t>'54193737'</t>
        </is>
      </c>
      <c r="K6" t="inlineStr">
        <is>
          <t>TW PETROLEO TARUMA COMERCIO DE COMBUSTIVEIS LTDA</t>
        </is>
      </c>
      <c r="L6" t="n">
        <v>5652</v>
      </c>
      <c r="M6" t="inlineStr">
        <is>
          <t>-</t>
        </is>
      </c>
      <c r="N6" t="inlineStr">
        <is>
          <t>AUTORIZADA</t>
        </is>
      </c>
      <c r="O6" t="inlineStr">
        <is>
          <t>SAÍDA</t>
        </is>
      </c>
      <c r="P6" t="n">
        <v>31092.5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-</t>
        </is>
      </c>
      <c r="W6">
        <f>IFERROR(VLOOKUP(B6,'COMPRAS SEFAZ'!C:C,1,0),"ERRO")</f>
        <v/>
      </c>
    </row>
    <row r="7">
      <c r="A7" t="inlineStr">
        <is>
          <t>AM</t>
        </is>
      </c>
      <c r="B7" t="inlineStr">
        <is>
          <t>'13250603987364000103550010012248751539612186'</t>
        </is>
      </c>
      <c r="C7" t="n">
        <v>1224875</v>
      </c>
      <c r="D7" t="n">
        <v>1</v>
      </c>
      <c r="E7" s="1" t="n">
        <v>45831</v>
      </c>
      <c r="F7" t="inlineStr">
        <is>
          <t>'03987364000103'</t>
        </is>
      </c>
      <c r="G7" t="inlineStr">
        <is>
          <t>'41455371'</t>
        </is>
      </c>
      <c r="H7" t="inlineStr">
        <is>
          <t>ATEM'S DISTRIBUIDORA DE PETROLEO S.A.</t>
        </is>
      </c>
      <c r="I7" t="inlineStr">
        <is>
          <t>'37212905000135'</t>
        </is>
      </c>
      <c r="J7" t="inlineStr">
        <is>
          <t>'54193737'</t>
        </is>
      </c>
      <c r="K7" t="inlineStr">
        <is>
          <t>TW PETROLEO TARUMA COMERCIO DE COMBUSTIVEIS LTDA</t>
        </is>
      </c>
      <c r="L7" t="n">
        <v>5652</v>
      </c>
      <c r="M7" t="inlineStr">
        <is>
          <t>-</t>
        </is>
      </c>
      <c r="N7" t="inlineStr">
        <is>
          <t>AUTORIZADA</t>
        </is>
      </c>
      <c r="O7" t="inlineStr">
        <is>
          <t>SAÍDA</t>
        </is>
      </c>
      <c r="P7" t="n">
        <v>31418.5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>
        <f>IFERROR(VLOOKUP(B7,'COMPRAS SEFAZ'!C:C,1,0),"ERRO")</f>
        <v/>
      </c>
    </row>
    <row r="8">
      <c r="A8" t="inlineStr">
        <is>
          <t>AM</t>
        </is>
      </c>
      <c r="B8" t="inlineStr">
        <is>
          <t>'13250603987364000103550010012248731089131390'</t>
        </is>
      </c>
      <c r="C8" t="n">
        <v>1224873</v>
      </c>
      <c r="D8" t="n">
        <v>1</v>
      </c>
      <c r="E8" s="1" t="n">
        <v>45831</v>
      </c>
      <c r="F8" t="inlineStr">
        <is>
          <t>'03987364000103'</t>
        </is>
      </c>
      <c r="G8" t="inlineStr">
        <is>
          <t>'41455371'</t>
        </is>
      </c>
      <c r="H8" t="inlineStr">
        <is>
          <t>ATEM'S DISTRIBUIDORA DE PETROLEO S.A.</t>
        </is>
      </c>
      <c r="I8" t="inlineStr">
        <is>
          <t>'37212905000135'</t>
        </is>
      </c>
      <c r="J8" t="inlineStr">
        <is>
          <t>'54193737'</t>
        </is>
      </c>
      <c r="K8" t="inlineStr">
        <is>
          <t>TW PETROLEO TARUMA COMERCIO DE COMBUSTIVEIS LTDA</t>
        </is>
      </c>
      <c r="L8" t="n">
        <v>5652</v>
      </c>
      <c r="M8" t="inlineStr">
        <is>
          <t>-</t>
        </is>
      </c>
      <c r="N8" t="inlineStr">
        <is>
          <t>AUTORIZADA</t>
        </is>
      </c>
      <c r="O8" t="inlineStr">
        <is>
          <t>SAÍDA</t>
        </is>
      </c>
      <c r="P8" t="n">
        <v>30508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-</t>
        </is>
      </c>
      <c r="W8">
        <f>IFERROR(VLOOKUP(B8,'COMPRAS SEFAZ'!C:C,1,0),"ERRO")</f>
        <v/>
      </c>
    </row>
    <row r="9">
      <c r="A9" t="inlineStr">
        <is>
          <t>AM</t>
        </is>
      </c>
      <c r="B9" t="inlineStr">
        <is>
          <t>'13250603987364000103550010012248721063878530'</t>
        </is>
      </c>
      <c r="C9" t="n">
        <v>1224872</v>
      </c>
      <c r="D9" t="n">
        <v>1</v>
      </c>
      <c r="E9" s="1" t="n">
        <v>45831</v>
      </c>
      <c r="F9" t="inlineStr">
        <is>
          <t>'03987364000103'</t>
        </is>
      </c>
      <c r="G9" t="inlineStr">
        <is>
          <t>'41455371'</t>
        </is>
      </c>
      <c r="H9" t="inlineStr">
        <is>
          <t>ATEM'S DISTRIBUIDORA DE PETROLEO S.A.</t>
        </is>
      </c>
      <c r="I9" t="inlineStr">
        <is>
          <t>'37212905000135'</t>
        </is>
      </c>
      <c r="J9" t="inlineStr">
        <is>
          <t>'54193737'</t>
        </is>
      </c>
      <c r="K9" t="inlineStr">
        <is>
          <t>TW PETROLEO TARUMA COMERCIO DE COMBUSTIVEIS LTDA</t>
        </is>
      </c>
      <c r="L9" t="n">
        <v>5652</v>
      </c>
      <c r="M9" t="inlineStr">
        <is>
          <t>-</t>
        </is>
      </c>
      <c r="N9" t="inlineStr">
        <is>
          <t>AUTORIZADA</t>
        </is>
      </c>
      <c r="O9" t="inlineStr">
        <is>
          <t>SAÍDA</t>
        </is>
      </c>
      <c r="P9" t="n">
        <v>18604.8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-</t>
        </is>
      </c>
      <c r="W9">
        <f>IFERROR(VLOOKUP(B9,'COMPRAS SEFAZ'!C:C,1,0),"ERRO")</f>
        <v/>
      </c>
    </row>
    <row r="10">
      <c r="A10" t="inlineStr">
        <is>
          <t>AM</t>
        </is>
      </c>
      <c r="B10" t="inlineStr">
        <is>
          <t>'13250603987364000103550010012243471906689738'</t>
        </is>
      </c>
      <c r="C10" t="n">
        <v>1224347</v>
      </c>
      <c r="D10" t="n">
        <v>1</v>
      </c>
      <c r="E10" s="1" t="n">
        <v>45828</v>
      </c>
      <c r="F10" t="inlineStr">
        <is>
          <t>'03987364000103'</t>
        </is>
      </c>
      <c r="G10" t="inlineStr">
        <is>
          <t>'41455371'</t>
        </is>
      </c>
      <c r="H10" t="inlineStr">
        <is>
          <t>ATEM'S DISTRIBUIDORA DE PETROLEO S.A.</t>
        </is>
      </c>
      <c r="I10" t="inlineStr">
        <is>
          <t>'37212905000135'</t>
        </is>
      </c>
      <c r="J10" t="inlineStr">
        <is>
          <t>'54193737'</t>
        </is>
      </c>
      <c r="K10" t="inlineStr">
        <is>
          <t>TW PETROLEO TARUMA COMERCIO DE COMBUSTIVEIS LTDA</t>
        </is>
      </c>
      <c r="L10" t="n">
        <v>5652</v>
      </c>
      <c r="M10" t="inlineStr">
        <is>
          <t>-</t>
        </is>
      </c>
      <c r="N10" t="inlineStr">
        <is>
          <t>AUTORIZADA</t>
        </is>
      </c>
      <c r="O10" t="inlineStr">
        <is>
          <t>SAÍDA</t>
        </is>
      </c>
      <c r="P10" t="n">
        <v>30968.5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-</t>
        </is>
      </c>
      <c r="W10">
        <f>IFERROR(VLOOKUP(B10,'COMPRAS SEFAZ'!C:C,1,0),"ERRO")</f>
        <v/>
      </c>
    </row>
    <row r="11">
      <c r="A11" t="inlineStr">
        <is>
          <t>AM</t>
        </is>
      </c>
      <c r="B11" t="inlineStr">
        <is>
          <t>'13250603987364000103550010012243431500562187'</t>
        </is>
      </c>
      <c r="C11" t="n">
        <v>1224343</v>
      </c>
      <c r="D11" t="n">
        <v>1</v>
      </c>
      <c r="E11" s="1" t="n">
        <v>45828</v>
      </c>
      <c r="F11" t="inlineStr">
        <is>
          <t>'03987364000103'</t>
        </is>
      </c>
      <c r="G11" t="inlineStr">
        <is>
          <t>'41455371'</t>
        </is>
      </c>
      <c r="H11" t="inlineStr">
        <is>
          <t>ATEM'S DISTRIBUIDORA DE PETROLEO S.A.</t>
        </is>
      </c>
      <c r="I11" t="inlineStr">
        <is>
          <t>'37212905000135'</t>
        </is>
      </c>
      <c r="J11" t="inlineStr">
        <is>
          <t>'54193737'</t>
        </is>
      </c>
      <c r="K11" t="inlineStr">
        <is>
          <t>TW PETROLEO TARUMA COMERCIO DE COMBUSTIVEIS LTDA</t>
        </is>
      </c>
      <c r="L11" t="n">
        <v>5652</v>
      </c>
      <c r="M11" t="inlineStr">
        <is>
          <t>-</t>
        </is>
      </c>
      <c r="N11" t="inlineStr">
        <is>
          <t>AUTORIZADA</t>
        </is>
      </c>
      <c r="O11" t="inlineStr">
        <is>
          <t>SAÍDA</t>
        </is>
      </c>
      <c r="P11" t="n">
        <v>30708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-</t>
        </is>
      </c>
      <c r="W11">
        <f>IFERROR(VLOOKUP(B11,'COMPRAS SEFAZ'!C:C,1,0),"ERRO")</f>
        <v/>
      </c>
    </row>
    <row r="12">
      <c r="A12" t="inlineStr">
        <is>
          <t>AM</t>
        </is>
      </c>
      <c r="B12" t="inlineStr">
        <is>
          <t>'13250608038545000107550000006197831867741771'</t>
        </is>
      </c>
      <c r="C12" t="n">
        <v>619783</v>
      </c>
      <c r="D12" t="n">
        <v>0</v>
      </c>
      <c r="E12" s="1" t="n">
        <v>45826</v>
      </c>
      <c r="F12" t="inlineStr">
        <is>
          <t>'08038545000107'</t>
        </is>
      </c>
      <c r="G12" t="inlineStr">
        <is>
          <t>'42331536'</t>
        </is>
      </c>
      <c r="H12" t="inlineStr">
        <is>
          <t xml:space="preserve">NATUREZA COMERCIO DE DESCARTAVEIS LTDA                                          </t>
        </is>
      </c>
      <c r="I12" t="inlineStr">
        <is>
          <t>'37212905000135'</t>
        </is>
      </c>
      <c r="J12" t="inlineStr">
        <is>
          <t>'54193737'</t>
        </is>
      </c>
      <c r="K12" t="inlineStr">
        <is>
          <t>TW PETROLEO TARUMA COMERCIO DE COMBUSTIVEIS LTDA</t>
        </is>
      </c>
      <c r="L12" t="n">
        <v>5102</v>
      </c>
      <c r="M12" t="inlineStr">
        <is>
          <t>-</t>
        </is>
      </c>
      <c r="N12" t="inlineStr">
        <is>
          <t>AUTORIZADA</t>
        </is>
      </c>
      <c r="O12" t="inlineStr">
        <is>
          <t>SAÍDA</t>
        </is>
      </c>
      <c r="P12" t="n">
        <v>899.4400000000001</v>
      </c>
      <c r="Q12" t="n">
        <v>285.96</v>
      </c>
      <c r="R12" t="n">
        <v>57.19</v>
      </c>
      <c r="S12" t="n">
        <v>0</v>
      </c>
      <c r="T12" t="n">
        <v>0</v>
      </c>
      <c r="U12" t="n">
        <v>0</v>
      </c>
      <c r="V12" t="inlineStr">
        <is>
          <t>-</t>
        </is>
      </c>
      <c r="W12">
        <f>IFERROR(VLOOKUP(B12,'COMPRAS SEFAZ'!C:C,1,0),"ERRO")</f>
        <v/>
      </c>
    </row>
    <row r="13">
      <c r="A13" t="inlineStr">
        <is>
          <t>AM</t>
        </is>
      </c>
      <c r="B13" t="inlineStr">
        <is>
          <t>'13250603987364000103550010012233961994410412'</t>
        </is>
      </c>
      <c r="C13" t="n">
        <v>1223396</v>
      </c>
      <c r="D13" t="n">
        <v>1</v>
      </c>
      <c r="E13" s="1" t="n">
        <v>45825</v>
      </c>
      <c r="F13" t="inlineStr">
        <is>
          <t>'03987364000103'</t>
        </is>
      </c>
      <c r="G13" t="inlineStr">
        <is>
          <t>'41455371'</t>
        </is>
      </c>
      <c r="H13" t="inlineStr">
        <is>
          <t>ATEM'S DISTRIBUIDORA DE PETROLEO S.A.</t>
        </is>
      </c>
      <c r="I13" t="inlineStr">
        <is>
          <t>'37212905000135'</t>
        </is>
      </c>
      <c r="J13" t="inlineStr">
        <is>
          <t>'54193737'</t>
        </is>
      </c>
      <c r="K13" t="inlineStr">
        <is>
          <t>TW PETROLEO TARUMA COMERCIO DE COMBUSTIVEIS LTDA</t>
        </is>
      </c>
      <c r="L13" t="n">
        <v>5652</v>
      </c>
      <c r="M13" t="inlineStr">
        <is>
          <t>-</t>
        </is>
      </c>
      <c r="N13" t="inlineStr">
        <is>
          <t>AUTORIZADA</t>
        </is>
      </c>
      <c r="O13" t="inlineStr">
        <is>
          <t>SAÍDA</t>
        </is>
      </c>
      <c r="P13" t="n">
        <v>60603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-</t>
        </is>
      </c>
      <c r="W13">
        <f>IFERROR(VLOOKUP(B13,'COMPRAS SEFAZ'!C:C,1,0),"ERRO")</f>
        <v/>
      </c>
    </row>
    <row r="14">
      <c r="A14" t="inlineStr">
        <is>
          <t>AM</t>
        </is>
      </c>
      <c r="B14" t="inlineStr">
        <is>
          <t>'13250603987364000103550010012233951427200111'</t>
        </is>
      </c>
      <c r="C14" t="n">
        <v>1223395</v>
      </c>
      <c r="D14" t="n">
        <v>1</v>
      </c>
      <c r="E14" s="1" t="n">
        <v>45825</v>
      </c>
      <c r="F14" t="inlineStr">
        <is>
          <t>'03987364000103'</t>
        </is>
      </c>
      <c r="G14" t="inlineStr">
        <is>
          <t>'41455371'</t>
        </is>
      </c>
      <c r="H14" t="inlineStr">
        <is>
          <t>ATEM'S DISTRIBUIDORA DE PETROLEO S.A.</t>
        </is>
      </c>
      <c r="I14" t="inlineStr">
        <is>
          <t>'37212905000135'</t>
        </is>
      </c>
      <c r="J14" t="inlineStr">
        <is>
          <t>'54193737'</t>
        </is>
      </c>
      <c r="K14" t="inlineStr">
        <is>
          <t>TW PETROLEO TARUMA COMERCIO DE COMBUSTIVEIS LTDA</t>
        </is>
      </c>
      <c r="L14" t="n">
        <v>5655</v>
      </c>
      <c r="M14" t="inlineStr">
        <is>
          <t>-</t>
        </is>
      </c>
      <c r="N14" t="inlineStr">
        <is>
          <t>AUTORIZADA</t>
        </is>
      </c>
      <c r="O14" t="inlineStr">
        <is>
          <t>SAÍDA</t>
        </is>
      </c>
      <c r="P14" t="n">
        <v>22237.5</v>
      </c>
      <c r="Q14" t="n">
        <v>20934.38</v>
      </c>
      <c r="R14" t="n">
        <v>4186.88</v>
      </c>
      <c r="S14" t="n">
        <v>1303.12</v>
      </c>
      <c r="T14" t="n">
        <v>0</v>
      </c>
      <c r="U14" t="n">
        <v>0</v>
      </c>
      <c r="V14" t="inlineStr">
        <is>
          <t>-</t>
        </is>
      </c>
      <c r="W14">
        <f>IFERROR(VLOOKUP(B14,'COMPRAS SEFAZ'!C:C,1,0),"ERRO")</f>
        <v/>
      </c>
    </row>
    <row r="15">
      <c r="A15" t="inlineStr">
        <is>
          <t>AM</t>
        </is>
      </c>
      <c r="B15" t="inlineStr">
        <is>
          <t>'13250603987364000103550010012233941648659411'</t>
        </is>
      </c>
      <c r="C15" t="n">
        <v>1223394</v>
      </c>
      <c r="D15" t="n">
        <v>1</v>
      </c>
      <c r="E15" s="1" t="n">
        <v>45825</v>
      </c>
      <c r="F15" t="inlineStr">
        <is>
          <t>'03987364000103'</t>
        </is>
      </c>
      <c r="G15" t="inlineStr">
        <is>
          <t>'41455371'</t>
        </is>
      </c>
      <c r="H15" t="inlineStr">
        <is>
          <t>ATEM'S DISTRIBUIDORA DE PETROLEO S.A.</t>
        </is>
      </c>
      <c r="I15" t="inlineStr">
        <is>
          <t>'37212905000135'</t>
        </is>
      </c>
      <c r="J15" t="inlineStr">
        <is>
          <t>'54193737'</t>
        </is>
      </c>
      <c r="K15" t="inlineStr">
        <is>
          <t>TW PETROLEO TARUMA COMERCIO DE COMBUSTIVEIS LTDA</t>
        </is>
      </c>
      <c r="L15" t="n">
        <v>5652</v>
      </c>
      <c r="M15" t="inlineStr">
        <is>
          <t>-</t>
        </is>
      </c>
      <c r="N15" t="inlineStr">
        <is>
          <t>AUTORIZADA</t>
        </is>
      </c>
      <c r="O15" t="inlineStr">
        <is>
          <t>SAÍDA</t>
        </is>
      </c>
      <c r="P15" t="n">
        <v>30100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-</t>
        </is>
      </c>
      <c r="W15">
        <f>IFERROR(VLOOKUP(B15,'COMPRAS SEFAZ'!C:C,1,0),"ERRO")</f>
        <v/>
      </c>
    </row>
    <row r="16">
      <c r="A16" t="inlineStr">
        <is>
          <t>AM</t>
        </is>
      </c>
      <c r="B16" t="inlineStr">
        <is>
          <t>'13250603987364000103550010012228261781493009'</t>
        </is>
      </c>
      <c r="C16" t="n">
        <v>1222826</v>
      </c>
      <c r="D16" t="n">
        <v>1</v>
      </c>
      <c r="E16" s="1" t="n">
        <v>45822</v>
      </c>
      <c r="F16" t="inlineStr">
        <is>
          <t>'03987364000103'</t>
        </is>
      </c>
      <c r="G16" t="inlineStr">
        <is>
          <t>'41455371'</t>
        </is>
      </c>
      <c r="H16" t="inlineStr">
        <is>
          <t>ATEM'S DISTRIBUIDORA DE PETROLEO S.A.</t>
        </is>
      </c>
      <c r="I16" t="inlineStr">
        <is>
          <t>'37212905000135'</t>
        </is>
      </c>
      <c r="J16" t="inlineStr">
        <is>
          <t>'54193737'</t>
        </is>
      </c>
      <c r="K16" t="inlineStr">
        <is>
          <t>TW PETROLEO TARUMA COMERCIO DE COMBUSTIVEIS LTDA</t>
        </is>
      </c>
      <c r="L16" t="n">
        <v>5652</v>
      </c>
      <c r="M16" t="inlineStr">
        <is>
          <t>-</t>
        </is>
      </c>
      <c r="N16" t="inlineStr">
        <is>
          <t>AUTORIZADA</t>
        </is>
      </c>
      <c r="O16" t="inlineStr">
        <is>
          <t>SAÍDA</t>
        </is>
      </c>
      <c r="P16" t="n">
        <v>30301.5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-</t>
        </is>
      </c>
      <c r="W16">
        <f>IFERROR(VLOOKUP(B16,'COMPRAS SEFAZ'!C:C,1,0),"ERRO")</f>
        <v/>
      </c>
    </row>
    <row r="17">
      <c r="A17" t="inlineStr">
        <is>
          <t>AM</t>
        </is>
      </c>
      <c r="B17" t="inlineStr">
        <is>
          <t>'13250603987364000103550010012228211714000288'</t>
        </is>
      </c>
      <c r="C17" t="n">
        <v>1222821</v>
      </c>
      <c r="D17" t="n">
        <v>1</v>
      </c>
      <c r="E17" s="1" t="n">
        <v>45822</v>
      </c>
      <c r="F17" t="inlineStr">
        <is>
          <t>'03987364000103'</t>
        </is>
      </c>
      <c r="G17" t="inlineStr">
        <is>
          <t>'41455371'</t>
        </is>
      </c>
      <c r="H17" t="inlineStr">
        <is>
          <t>ATEM'S DISTRIBUIDORA DE PETROLEO S.A.</t>
        </is>
      </c>
      <c r="I17" t="inlineStr">
        <is>
          <t>'37212905000135'</t>
        </is>
      </c>
      <c r="J17" t="inlineStr">
        <is>
          <t>'54193737'</t>
        </is>
      </c>
      <c r="K17" t="inlineStr">
        <is>
          <t>TW PETROLEO TARUMA COMERCIO DE COMBUSTIVEIS LTDA</t>
        </is>
      </c>
      <c r="L17" t="n">
        <v>5655</v>
      </c>
      <c r="M17" t="inlineStr">
        <is>
          <t>-</t>
        </is>
      </c>
      <c r="N17" t="inlineStr">
        <is>
          <t>AUTORIZADA</t>
        </is>
      </c>
      <c r="O17" t="inlineStr">
        <is>
          <t>SAÍDA</t>
        </is>
      </c>
      <c r="P17" t="n">
        <v>22200</v>
      </c>
      <c r="Q17" t="n">
        <v>20934</v>
      </c>
      <c r="R17" t="n">
        <v>4186.8</v>
      </c>
      <c r="S17" t="n">
        <v>1266</v>
      </c>
      <c r="T17" t="n">
        <v>0</v>
      </c>
      <c r="U17" t="n">
        <v>0</v>
      </c>
      <c r="V17" t="inlineStr">
        <is>
          <t>-</t>
        </is>
      </c>
      <c r="W17">
        <f>IFERROR(VLOOKUP(B17,'COMPRAS SEFAZ'!C:C,1,0),"ERRO")</f>
        <v/>
      </c>
    </row>
    <row r="18">
      <c r="A18" t="inlineStr">
        <is>
          <t>AM</t>
        </is>
      </c>
      <c r="B18" t="inlineStr">
        <is>
          <t>'13250603987364000103550010012228201959164260'</t>
        </is>
      </c>
      <c r="C18" t="n">
        <v>1222820</v>
      </c>
      <c r="D18" t="n">
        <v>1</v>
      </c>
      <c r="E18" s="1" t="n">
        <v>45822</v>
      </c>
      <c r="F18" t="inlineStr">
        <is>
          <t>'03987364000103'</t>
        </is>
      </c>
      <c r="G18" t="inlineStr">
        <is>
          <t>'41455371'</t>
        </is>
      </c>
      <c r="H18" t="inlineStr">
        <is>
          <t>ATEM'S DISTRIBUIDORA DE PETROLEO S.A.</t>
        </is>
      </c>
      <c r="I18" t="inlineStr">
        <is>
          <t>'37212905000135'</t>
        </is>
      </c>
      <c r="J18" t="inlineStr">
        <is>
          <t>'54193737'</t>
        </is>
      </c>
      <c r="K18" t="inlineStr">
        <is>
          <t>TW PETROLEO TARUMA COMERCIO DE COMBUSTIVEIS LTDA</t>
        </is>
      </c>
      <c r="L18" t="n">
        <v>5652</v>
      </c>
      <c r="M18" t="inlineStr">
        <is>
          <t>-</t>
        </is>
      </c>
      <c r="N18" t="inlineStr">
        <is>
          <t>AUTORIZADA</t>
        </is>
      </c>
      <c r="O18" t="inlineStr">
        <is>
          <t>SAÍDA</t>
        </is>
      </c>
      <c r="P18" t="n">
        <v>29651.5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</t>
        </is>
      </c>
      <c r="W18">
        <f>IFERROR(VLOOKUP(B18,'COMPRAS SEFAZ'!C:C,1,0),"ERRO")</f>
        <v/>
      </c>
    </row>
    <row r="19">
      <c r="A19" t="inlineStr">
        <is>
          <t>AM</t>
        </is>
      </c>
      <c r="B19" t="inlineStr">
        <is>
          <t>'13250603987364000103550010012228191873626833'</t>
        </is>
      </c>
      <c r="C19" t="n">
        <v>1222819</v>
      </c>
      <c r="D19" t="n">
        <v>1</v>
      </c>
      <c r="E19" s="1" t="n">
        <v>45822</v>
      </c>
      <c r="F19" t="inlineStr">
        <is>
          <t>'03987364000103'</t>
        </is>
      </c>
      <c r="G19" t="inlineStr">
        <is>
          <t>'41455371'</t>
        </is>
      </c>
      <c r="H19" t="inlineStr">
        <is>
          <t>ATEM'S DISTRIBUIDORA DE PETROLEO S.A.</t>
        </is>
      </c>
      <c r="I19" t="inlineStr">
        <is>
          <t>'37212905000135'</t>
        </is>
      </c>
      <c r="J19" t="inlineStr">
        <is>
          <t>'54193737'</t>
        </is>
      </c>
      <c r="K19" t="inlineStr">
        <is>
          <t>TW PETROLEO TARUMA COMERCIO DE COMBUSTIVEIS LTDA</t>
        </is>
      </c>
      <c r="L19" t="n">
        <v>5652</v>
      </c>
      <c r="M19" t="inlineStr">
        <is>
          <t>-</t>
        </is>
      </c>
      <c r="N19" t="inlineStr">
        <is>
          <t>AUTORIZADA</t>
        </is>
      </c>
      <c r="O19" t="inlineStr">
        <is>
          <t>SAÍDA</t>
        </is>
      </c>
      <c r="P19" t="n">
        <v>30100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-</t>
        </is>
      </c>
      <c r="W19">
        <f>IFERROR(VLOOKUP(B19,'COMPRAS SEFAZ'!C:C,1,0),"ERRO")</f>
        <v/>
      </c>
    </row>
    <row r="20">
      <c r="A20" t="inlineStr">
        <is>
          <t>AM</t>
        </is>
      </c>
      <c r="B20" t="inlineStr">
        <is>
          <t>'13250603987364000103550010012219171045830288'</t>
        </is>
      </c>
      <c r="C20" t="n">
        <v>1221917</v>
      </c>
      <c r="D20" t="n">
        <v>1</v>
      </c>
      <c r="E20" s="1" t="n">
        <v>45819</v>
      </c>
      <c r="F20" t="inlineStr">
        <is>
          <t>'03987364000103'</t>
        </is>
      </c>
      <c r="G20" t="inlineStr">
        <is>
          <t>'41455371'</t>
        </is>
      </c>
      <c r="H20" t="inlineStr">
        <is>
          <t>ATEM'S DISTRIBUIDORA DE PETROLEO S.A.</t>
        </is>
      </c>
      <c r="I20" t="inlineStr">
        <is>
          <t>'37212905000135'</t>
        </is>
      </c>
      <c r="J20" t="inlineStr">
        <is>
          <t>'54193737'</t>
        </is>
      </c>
      <c r="K20" t="inlineStr">
        <is>
          <t>TW PETROLEO TARUMA COMERCIO DE COMBUSTIVEIS LTDA</t>
        </is>
      </c>
      <c r="L20" t="n">
        <v>5655</v>
      </c>
      <c r="M20" t="inlineStr">
        <is>
          <t>-</t>
        </is>
      </c>
      <c r="N20" t="inlineStr">
        <is>
          <t>AUTORIZADA</t>
        </is>
      </c>
      <c r="O20" t="inlineStr">
        <is>
          <t>SAÍDA</t>
        </is>
      </c>
      <c r="P20" t="n">
        <v>22200</v>
      </c>
      <c r="Q20" t="n">
        <v>20934</v>
      </c>
      <c r="R20" t="n">
        <v>4186.8</v>
      </c>
      <c r="S20" t="n">
        <v>1266</v>
      </c>
      <c r="T20" t="n">
        <v>0</v>
      </c>
      <c r="U20" t="n">
        <v>0</v>
      </c>
      <c r="V20" t="inlineStr">
        <is>
          <t>-</t>
        </is>
      </c>
      <c r="W20">
        <f>IFERROR(VLOOKUP(B20,'COMPRAS SEFAZ'!C:C,1,0),"ERRO")</f>
        <v/>
      </c>
    </row>
    <row r="21">
      <c r="A21" t="inlineStr">
        <is>
          <t>AM</t>
        </is>
      </c>
      <c r="B21" t="inlineStr">
        <is>
          <t>'13250603987364000103550010012219161927356897'</t>
        </is>
      </c>
      <c r="C21" t="n">
        <v>1221916</v>
      </c>
      <c r="D21" t="n">
        <v>1</v>
      </c>
      <c r="E21" s="1" t="n">
        <v>45819</v>
      </c>
      <c r="F21" t="inlineStr">
        <is>
          <t>'03987364000103'</t>
        </is>
      </c>
      <c r="G21" t="inlineStr">
        <is>
          <t>'41455371'</t>
        </is>
      </c>
      <c r="H21" t="inlineStr">
        <is>
          <t>ATEM'S DISTRIBUIDORA DE PETROLEO S.A.</t>
        </is>
      </c>
      <c r="I21" t="inlineStr">
        <is>
          <t>'37212905000135'</t>
        </is>
      </c>
      <c r="J21" t="inlineStr">
        <is>
          <t>'54193737'</t>
        </is>
      </c>
      <c r="K21" t="inlineStr">
        <is>
          <t>TW PETROLEO TARUMA COMERCIO DE COMBUSTIVEIS LTDA</t>
        </is>
      </c>
      <c r="L21" t="n">
        <v>5652</v>
      </c>
      <c r="M21" t="inlineStr">
        <is>
          <t>-</t>
        </is>
      </c>
      <c r="N21" t="inlineStr">
        <is>
          <t>AUTORIZADA</t>
        </is>
      </c>
      <c r="O21" t="inlineStr">
        <is>
          <t>SAÍDA</t>
        </is>
      </c>
      <c r="P21" t="n">
        <v>30100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-</t>
        </is>
      </c>
      <c r="W21">
        <f>IFERROR(VLOOKUP(B21,'COMPRAS SEFAZ'!C:C,1,0),"ERRO")</f>
        <v/>
      </c>
    </row>
    <row r="22">
      <c r="A22" t="inlineStr">
        <is>
          <t>AM</t>
        </is>
      </c>
      <c r="B22" t="inlineStr">
        <is>
          <t>'13250605828884000190550010000404641531612690'</t>
        </is>
      </c>
      <c r="C22" t="n">
        <v>40464</v>
      </c>
      <c r="D22" t="n">
        <v>1</v>
      </c>
      <c r="E22" s="1" t="n">
        <v>45819</v>
      </c>
      <c r="F22" t="inlineStr">
        <is>
          <t>'05828884000190'</t>
        </is>
      </c>
      <c r="G22" t="inlineStr">
        <is>
          <t>'41636651'</t>
        </is>
      </c>
      <c r="H22" t="inlineStr">
        <is>
          <t>ALVES LIRA LTDA</t>
        </is>
      </c>
      <c r="I22" t="inlineStr">
        <is>
          <t>'37212905000135'</t>
        </is>
      </c>
      <c r="J22" t="inlineStr">
        <is>
          <t>'54193737'</t>
        </is>
      </c>
      <c r="K22" t="inlineStr">
        <is>
          <t>TW PETROLEO TARUMA COMERCIO DE COMBUSTIVEIS LTDA</t>
        </is>
      </c>
      <c r="L22" t="n">
        <v>5102</v>
      </c>
      <c r="M22" t="inlineStr">
        <is>
          <t>-</t>
        </is>
      </c>
      <c r="N22" t="inlineStr">
        <is>
          <t>AUTORIZADA</t>
        </is>
      </c>
      <c r="O22" t="inlineStr">
        <is>
          <t>SAÍDA</t>
        </is>
      </c>
      <c r="P22" t="n">
        <v>35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>
        <f>IFERROR(VLOOKUP(B22,'COMPRAS SEFAZ'!C:C,1,0),"ERRO")</f>
        <v/>
      </c>
    </row>
    <row r="23">
      <c r="A23" t="inlineStr">
        <is>
          <t>AM</t>
        </is>
      </c>
      <c r="B23" t="inlineStr">
        <is>
          <t>'13250603987364000103550010012216701501610410'</t>
        </is>
      </c>
      <c r="C23" t="n">
        <v>1221670</v>
      </c>
      <c r="D23" t="n">
        <v>1</v>
      </c>
      <c r="E23" s="1" t="n">
        <v>45818</v>
      </c>
      <c r="F23" t="inlineStr">
        <is>
          <t>'03987364000103'</t>
        </is>
      </c>
      <c r="G23" t="inlineStr">
        <is>
          <t>'41455371'</t>
        </is>
      </c>
      <c r="H23" t="inlineStr">
        <is>
          <t>ATEM'S DISTRIBUIDORA DE PETROLEO S.A.</t>
        </is>
      </c>
      <c r="I23" t="inlineStr">
        <is>
          <t>'37212905000135'</t>
        </is>
      </c>
      <c r="J23" t="inlineStr">
        <is>
          <t>'54193737'</t>
        </is>
      </c>
      <c r="K23" t="inlineStr">
        <is>
          <t>TW PETROLEO TARUMA COMERCIO DE COMBUSTIVEIS LTDA</t>
        </is>
      </c>
      <c r="L23" t="n">
        <v>5652</v>
      </c>
      <c r="M23" t="inlineStr">
        <is>
          <t>-</t>
        </is>
      </c>
      <c r="N23" t="inlineStr">
        <is>
          <t>AUTORIZADA</t>
        </is>
      </c>
      <c r="O23" t="inlineStr">
        <is>
          <t>SAÍDA</t>
        </is>
      </c>
      <c r="P23" t="n">
        <v>30100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>
        <f>IFERROR(VLOOKUP(B23,'COMPRAS SEFAZ'!C:C,1,0),"ERRO")</f>
        <v/>
      </c>
    </row>
    <row r="24">
      <c r="A24" t="inlineStr">
        <is>
          <t>AM</t>
        </is>
      </c>
      <c r="B24" t="inlineStr">
        <is>
          <t>'13250603987364000103550010012212971996980812'</t>
        </is>
      </c>
      <c r="C24" t="n">
        <v>1221297</v>
      </c>
      <c r="D24" t="n">
        <v>1</v>
      </c>
      <c r="E24" s="1" t="n">
        <v>45817</v>
      </c>
      <c r="F24" t="inlineStr">
        <is>
          <t>'03987364000103'</t>
        </is>
      </c>
      <c r="G24" t="inlineStr">
        <is>
          <t>'41455371'</t>
        </is>
      </c>
      <c r="H24" t="inlineStr">
        <is>
          <t>ATEM'S DISTRIBUIDORA DE PETROLEO S.A.</t>
        </is>
      </c>
      <c r="I24" t="inlineStr">
        <is>
          <t>'37212905000135'</t>
        </is>
      </c>
      <c r="J24" t="inlineStr">
        <is>
          <t>'54193737'</t>
        </is>
      </c>
      <c r="K24" t="inlineStr">
        <is>
          <t>TW PETROLEO TARUMA COMERCIO DE COMBUSTIVEIS LTDA</t>
        </is>
      </c>
      <c r="L24" t="n">
        <v>5652</v>
      </c>
      <c r="M24" t="inlineStr">
        <is>
          <t>-</t>
        </is>
      </c>
      <c r="N24" t="inlineStr">
        <is>
          <t>AUTORIZADA</t>
        </is>
      </c>
      <c r="O24" t="inlineStr">
        <is>
          <t>SAÍDA</t>
        </is>
      </c>
      <c r="P24" t="n">
        <v>30200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>
        <f>IFERROR(VLOOKUP(B24,'COMPRAS SEFAZ'!C:C,1,0),"ERRO")</f>
        <v/>
      </c>
    </row>
    <row r="25">
      <c r="A25" t="inlineStr">
        <is>
          <t>AM</t>
        </is>
      </c>
      <c r="B25" t="inlineStr">
        <is>
          <t>'13250603987364000103550010012210201638025763'</t>
        </is>
      </c>
      <c r="C25" t="n">
        <v>1221020</v>
      </c>
      <c r="D25" t="n">
        <v>1</v>
      </c>
      <c r="E25" s="1" t="n">
        <v>45815</v>
      </c>
      <c r="F25" t="inlineStr">
        <is>
          <t>'03987364000103'</t>
        </is>
      </c>
      <c r="G25" t="inlineStr">
        <is>
          <t>'41455371'</t>
        </is>
      </c>
      <c r="H25" t="inlineStr">
        <is>
          <t>ATEM'S DISTRIBUIDORA DE PETROLEO S.A.</t>
        </is>
      </c>
      <c r="I25" t="inlineStr">
        <is>
          <t>'37212905000135'</t>
        </is>
      </c>
      <c r="J25" t="inlineStr">
        <is>
          <t>'54193737'</t>
        </is>
      </c>
      <c r="K25" t="inlineStr">
        <is>
          <t>TW PETROLEO TARUMA COMERCIO DE COMBUSTIVEIS LTDA</t>
        </is>
      </c>
      <c r="L25" t="n">
        <v>5652</v>
      </c>
      <c r="M25" t="inlineStr">
        <is>
          <t>-</t>
        </is>
      </c>
      <c r="N25" t="inlineStr">
        <is>
          <t>AUTORIZADA</t>
        </is>
      </c>
      <c r="O25" t="inlineStr">
        <is>
          <t>SAÍDA</t>
        </is>
      </c>
      <c r="P25" t="n">
        <v>29825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>
        <f>IFERROR(VLOOKUP(B25,'COMPRAS SEFAZ'!C:C,1,0),"ERRO")</f>
        <v/>
      </c>
    </row>
    <row r="26">
      <c r="A26" t="inlineStr">
        <is>
          <t>AM</t>
        </is>
      </c>
      <c r="B26" t="inlineStr">
        <is>
          <t>'13250603987364000103550010012210191900202271'</t>
        </is>
      </c>
      <c r="C26" t="n">
        <v>1221019</v>
      </c>
      <c r="D26" t="n">
        <v>1</v>
      </c>
      <c r="E26" s="1" t="n">
        <v>45815</v>
      </c>
      <c r="F26" t="inlineStr">
        <is>
          <t>'03987364000103'</t>
        </is>
      </c>
      <c r="G26" t="inlineStr">
        <is>
          <t>'41455371'</t>
        </is>
      </c>
      <c r="H26" t="inlineStr">
        <is>
          <t>ATEM'S DISTRIBUIDORA DE PETROLEO S.A.</t>
        </is>
      </c>
      <c r="I26" t="inlineStr">
        <is>
          <t>'37212905000135'</t>
        </is>
      </c>
      <c r="J26" t="inlineStr">
        <is>
          <t>'54193737'</t>
        </is>
      </c>
      <c r="K26" t="inlineStr">
        <is>
          <t>TW PETROLEO TARUMA COMERCIO DE COMBUSTIVEIS LTDA</t>
        </is>
      </c>
      <c r="L26" t="n">
        <v>5655</v>
      </c>
      <c r="M26" t="inlineStr">
        <is>
          <t>-</t>
        </is>
      </c>
      <c r="N26" t="inlineStr">
        <is>
          <t>AUTORIZADA</t>
        </is>
      </c>
      <c r="O26" t="inlineStr">
        <is>
          <t>SAÍDA</t>
        </is>
      </c>
      <c r="P26" t="n">
        <v>22399.5</v>
      </c>
      <c r="Q26" t="n">
        <v>21183.38</v>
      </c>
      <c r="R26" t="n">
        <v>4236.68</v>
      </c>
      <c r="S26" t="n">
        <v>1216.12</v>
      </c>
      <c r="T26" t="n">
        <v>0</v>
      </c>
      <c r="U26" t="n">
        <v>0</v>
      </c>
      <c r="V26" t="inlineStr">
        <is>
          <t>-</t>
        </is>
      </c>
      <c r="W26">
        <f>IFERROR(VLOOKUP(B26,'COMPRAS SEFAZ'!C:C,1,0),"ERRO")</f>
        <v/>
      </c>
    </row>
    <row r="27">
      <c r="A27" t="inlineStr">
        <is>
          <t>AM</t>
        </is>
      </c>
      <c r="B27" t="inlineStr">
        <is>
          <t>'13250603987364000103550010012210181983579745'</t>
        </is>
      </c>
      <c r="C27" t="n">
        <v>1221018</v>
      </c>
      <c r="D27" t="n">
        <v>1</v>
      </c>
      <c r="E27" s="1" t="n">
        <v>45815</v>
      </c>
      <c r="F27" t="inlineStr">
        <is>
          <t>'03987364000103'</t>
        </is>
      </c>
      <c r="G27" t="inlineStr">
        <is>
          <t>'41455371'</t>
        </is>
      </c>
      <c r="H27" t="inlineStr">
        <is>
          <t>ATEM'S DISTRIBUIDORA DE PETROLEO S.A.</t>
        </is>
      </c>
      <c r="I27" t="inlineStr">
        <is>
          <t>'37212905000135'</t>
        </is>
      </c>
      <c r="J27" t="inlineStr">
        <is>
          <t>'54193737'</t>
        </is>
      </c>
      <c r="K27" t="inlineStr">
        <is>
          <t>TW PETROLEO TARUMA COMERCIO DE COMBUSTIVEIS LTDA</t>
        </is>
      </c>
      <c r="L27" t="n">
        <v>5652</v>
      </c>
      <c r="M27" t="inlineStr">
        <is>
          <t>-</t>
        </is>
      </c>
      <c r="N27" t="inlineStr">
        <is>
          <t>AUTORIZADA</t>
        </is>
      </c>
      <c r="O27" t="inlineStr">
        <is>
          <t>SAÍDA</t>
        </is>
      </c>
      <c r="P27" t="n">
        <v>30498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>
        <f>IFERROR(VLOOKUP(B27,'COMPRAS SEFAZ'!C:C,1,0),"ERRO")</f>
        <v/>
      </c>
    </row>
    <row r="28">
      <c r="A28" t="inlineStr">
        <is>
          <t>AM</t>
        </is>
      </c>
      <c r="B28" t="inlineStr">
        <is>
          <t>'13250603987364000103550010012200121774939120'</t>
        </is>
      </c>
      <c r="C28" t="n">
        <v>1220012</v>
      </c>
      <c r="D28" t="n">
        <v>1</v>
      </c>
      <c r="E28" s="1" t="n">
        <v>45812</v>
      </c>
      <c r="F28" t="inlineStr">
        <is>
          <t>'03987364000103'</t>
        </is>
      </c>
      <c r="G28" t="inlineStr">
        <is>
          <t>'41455371'</t>
        </is>
      </c>
      <c r="H28" t="inlineStr">
        <is>
          <t>ATEM'S DISTRIBUIDORA DE PETROLEO S.A.</t>
        </is>
      </c>
      <c r="I28" t="inlineStr">
        <is>
          <t>'37212905000135'</t>
        </is>
      </c>
      <c r="J28" t="inlineStr">
        <is>
          <t>'54193737'</t>
        </is>
      </c>
      <c r="K28" t="inlineStr">
        <is>
          <t>TW PETROLEO TARUMA COMERCIO DE COMBUSTIVEIS LTDA</t>
        </is>
      </c>
      <c r="L28" t="n">
        <v>5652</v>
      </c>
      <c r="M28" t="inlineStr">
        <is>
          <t>-</t>
        </is>
      </c>
      <c r="N28" t="inlineStr">
        <is>
          <t>AUTORIZADA</t>
        </is>
      </c>
      <c r="O28" t="inlineStr">
        <is>
          <t>SAÍDA</t>
        </is>
      </c>
      <c r="P28" t="n">
        <v>30498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>
        <f>IFERROR(VLOOKUP(B28,'COMPRAS SEFAZ'!C:C,1,0),"ERRO")</f>
        <v/>
      </c>
    </row>
    <row r="29">
      <c r="A29" t="inlineStr">
        <is>
          <t>AM</t>
        </is>
      </c>
      <c r="B29" t="inlineStr">
        <is>
          <t>'13250603987364000103550010012192491519512093'</t>
        </is>
      </c>
      <c r="C29" t="n">
        <v>1219249</v>
      </c>
      <c r="D29" t="n">
        <v>1</v>
      </c>
      <c r="E29" s="1" t="n">
        <v>45810</v>
      </c>
      <c r="F29" t="inlineStr">
        <is>
          <t>'03987364000103'</t>
        </is>
      </c>
      <c r="G29" t="inlineStr">
        <is>
          <t>'41455371'</t>
        </is>
      </c>
      <c r="H29" t="inlineStr">
        <is>
          <t>ATEM'S DISTRIBUIDORA DE PETROLEO S.A.</t>
        </is>
      </c>
      <c r="I29" t="inlineStr">
        <is>
          <t>'37212905000135'</t>
        </is>
      </c>
      <c r="J29" t="inlineStr">
        <is>
          <t>'54193737'</t>
        </is>
      </c>
      <c r="K29" t="inlineStr">
        <is>
          <t>TW PETROLEO TARUMA COMERCIO DE COMBUSTIVEIS LTDA</t>
        </is>
      </c>
      <c r="L29" t="n">
        <v>5655</v>
      </c>
      <c r="M29" t="inlineStr">
        <is>
          <t>-</t>
        </is>
      </c>
      <c r="N29" t="inlineStr">
        <is>
          <t>AUTORIZADA</t>
        </is>
      </c>
      <c r="O29" t="inlineStr">
        <is>
          <t>SAÍDA</t>
        </is>
      </c>
      <c r="P29" t="n">
        <v>22399.5</v>
      </c>
      <c r="Q29" t="n">
        <v>21183.38</v>
      </c>
      <c r="R29" t="n">
        <v>4236.68</v>
      </c>
      <c r="S29" t="n">
        <v>1216.12</v>
      </c>
      <c r="T29" t="n">
        <v>0</v>
      </c>
      <c r="U29" t="n">
        <v>0</v>
      </c>
      <c r="V29" t="inlineStr">
        <is>
          <t>-</t>
        </is>
      </c>
      <c r="W29">
        <f>IFERROR(VLOOKUP(B29,'COMPRAS SEFAZ'!C:C,1,0),"ERRO")</f>
        <v/>
      </c>
    </row>
    <row r="30">
      <c r="A30" t="inlineStr">
        <is>
          <t>AM</t>
        </is>
      </c>
      <c r="B30" t="inlineStr">
        <is>
          <t>'13250603987364000103550010012192471255182286'</t>
        </is>
      </c>
      <c r="C30" t="n">
        <v>1219247</v>
      </c>
      <c r="D30" t="n">
        <v>1</v>
      </c>
      <c r="E30" s="1" t="n">
        <v>45810</v>
      </c>
      <c r="F30" t="inlineStr">
        <is>
          <t>'03987364000103'</t>
        </is>
      </c>
      <c r="G30" t="inlineStr">
        <is>
          <t>'41455371'</t>
        </is>
      </c>
      <c r="H30" t="inlineStr">
        <is>
          <t>ATEM'S DISTRIBUIDORA DE PETROLEO S.A.</t>
        </is>
      </c>
      <c r="I30" t="inlineStr">
        <is>
          <t>'37212905000135'</t>
        </is>
      </c>
      <c r="J30" t="inlineStr">
        <is>
          <t>'54193737'</t>
        </is>
      </c>
      <c r="K30" t="inlineStr">
        <is>
          <t>TW PETROLEO TARUMA COMERCIO DE COMBUSTIVEIS LTDA</t>
        </is>
      </c>
      <c r="L30" t="n">
        <v>5652</v>
      </c>
      <c r="M30" t="inlineStr">
        <is>
          <t>-</t>
        </is>
      </c>
      <c r="N30" t="inlineStr">
        <is>
          <t>AUTORIZADA</t>
        </is>
      </c>
      <c r="O30" t="inlineStr">
        <is>
          <t>SAÍDA</t>
        </is>
      </c>
      <c r="P30" t="n">
        <v>29825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>
        <f>IFERROR(VLOOKUP(B30,'COMPRAS SEFAZ'!C:C,1,0),"ERRO")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COMPRAS</t>
        </is>
      </c>
    </row>
    <row r="2">
      <c r="A2" s="2" t="inlineStr">
        <is>
          <t>CANCELADAS</t>
        </is>
      </c>
      <c r="B2" s="2" t="inlineStr">
        <is>
          <t>SEFAZ</t>
        </is>
      </c>
      <c r="C2" s="2" t="inlineStr">
        <is>
          <t>ALTERDATA</t>
        </is>
      </c>
      <c r="D2" s="2" t="n"/>
    </row>
    <row r="3">
      <c r="A3" s="2" t="inlineStr">
        <is>
          <t>NÃO</t>
        </is>
      </c>
      <c r="B3" s="2">
        <f>SUMIFS('COMPRAS SEFAZ'!P:P,'COMPRAS SEFAZ'!W:W,"NÃO")</f>
        <v/>
      </c>
      <c r="C3" s="2">
        <f>SUMIFS('COMPRAS ALTERDATA'!J:J,'COMPRAS ALTERDATA'!I:I,"NÃO")</f>
        <v/>
      </c>
      <c r="D3" s="2" t="n"/>
    </row>
    <row r="4">
      <c r="A4" s="2" t="inlineStr">
        <is>
          <t>SIM</t>
        </is>
      </c>
      <c r="B4" s="2">
        <f>SUMIFS('COMPRAS SEFAZ'!P:P,'COMPRAS SEFAZ'!W:W,"SIM")</f>
        <v/>
      </c>
      <c r="C4" s="2">
        <f>SUMIFS('COMPRAS ALTERDATA'!J:J,'COMPRAS ALTERDATA'!I:I,"SIM")</f>
        <v/>
      </c>
      <c r="D4" s="2" t="n"/>
    </row>
    <row r="5">
      <c r="A5" s="2" t="inlineStr">
        <is>
          <t>TOTAL</t>
        </is>
      </c>
      <c r="B5" s="2">
        <f>B3+B4</f>
        <v/>
      </c>
      <c r="C5" s="2">
        <f>C3+C4</f>
        <v/>
      </c>
      <c r="D5" s="2" t="n"/>
    </row>
    <row r="6">
      <c r="A6" s="2" t="n"/>
      <c r="B6" s="2" t="n"/>
      <c r="C6" s="2">
        <f>B5-C5</f>
        <v/>
      </c>
      <c r="D6" s="2" t="n"/>
    </row>
    <row r="8">
      <c r="A8" s="2" t="inlineStr">
        <is>
          <t>VENDAS</t>
        </is>
      </c>
    </row>
    <row r="9">
      <c r="A9" s="2" t="inlineStr">
        <is>
          <t>CANCELADAS</t>
        </is>
      </c>
      <c r="B9" s="2" t="inlineStr">
        <is>
          <t>SEFAZ</t>
        </is>
      </c>
      <c r="C9" s="2" t="inlineStr">
        <is>
          <t>ALTERDATA</t>
        </is>
      </c>
      <c r="D9" s="2" t="n"/>
    </row>
    <row r="10">
      <c r="A10" s="2" t="inlineStr">
        <is>
          <t>NÃO</t>
        </is>
      </c>
      <c r="B10" s="2" t="n"/>
      <c r="C10" s="2" t="n"/>
      <c r="D10" s="2" t="n"/>
    </row>
    <row r="11">
      <c r="A11" s="2" t="inlineStr">
        <is>
          <t>SIM</t>
        </is>
      </c>
      <c r="B11" s="2" t="n"/>
      <c r="C11" s="2" t="n"/>
      <c r="D11" s="2" t="n"/>
    </row>
    <row r="12">
      <c r="A12" s="2" t="inlineStr">
        <is>
          <t>TOTAL</t>
        </is>
      </c>
      <c r="B12" s="2" t="n"/>
      <c r="C12" s="2" t="n"/>
      <c r="D12" s="2" t="n"/>
    </row>
    <row r="13">
      <c r="A13" s="2" t="n"/>
      <c r="B13" s="2" t="n"/>
      <c r="C13" s="2">
        <f>B12-C12</f>
        <v/>
      </c>
      <c r="D13" s="2" t="n"/>
    </row>
  </sheetData>
  <mergeCells count="2">
    <mergeCell ref="A1:D1"/>
    <mergeCell ref="A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2025-08-17T05:22:08Z</dcterms:created>
  <dcterms:modified xsi:type="dcterms:W3CDTF">2025-08-17T05:22:09Z</dcterms:modified>
</cp:coreProperties>
</file>