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gey\Desktop\Валидация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" i="1" l="1"/>
  <c r="E94" i="1"/>
  <c r="F94" i="1"/>
  <c r="G94" i="1"/>
  <c r="H94" i="1"/>
  <c r="I94" i="1"/>
  <c r="J94" i="1"/>
  <c r="D96" i="1"/>
  <c r="E96" i="1"/>
  <c r="F96" i="1"/>
  <c r="G96" i="1"/>
  <c r="H96" i="1"/>
  <c r="I96" i="1"/>
  <c r="J96" i="1"/>
  <c r="D98" i="1"/>
  <c r="C106" i="1" s="1"/>
  <c r="E98" i="1"/>
  <c r="F98" i="1"/>
  <c r="G98" i="1"/>
  <c r="H98" i="1"/>
  <c r="I98" i="1"/>
  <c r="J98" i="1"/>
  <c r="D100" i="1"/>
  <c r="E100" i="1"/>
  <c r="F100" i="1"/>
  <c r="G100" i="1"/>
  <c r="H100" i="1"/>
  <c r="I100" i="1"/>
  <c r="J100" i="1"/>
  <c r="E92" i="1"/>
  <c r="F92" i="1"/>
  <c r="G92" i="1"/>
  <c r="H92" i="1"/>
  <c r="I92" i="1"/>
  <c r="J92" i="1"/>
  <c r="D92" i="1"/>
  <c r="C94" i="1"/>
  <c r="C96" i="1"/>
  <c r="C98" i="1"/>
  <c r="C100" i="1"/>
  <c r="C92" i="1"/>
  <c r="B25" i="1"/>
  <c r="B35" i="1"/>
  <c r="B45" i="1"/>
  <c r="B55" i="1"/>
  <c r="B65" i="1"/>
  <c r="C104" i="1"/>
  <c r="B22" i="1"/>
  <c r="C107" i="1" l="1"/>
  <c r="C105" i="1"/>
  <c r="C103" i="1"/>
  <c r="F71" i="1"/>
  <c r="C71" i="1"/>
  <c r="C70" i="1"/>
  <c r="B70" i="1"/>
  <c r="B63" i="1"/>
  <c r="B62" i="1"/>
  <c r="F70" i="1" s="1"/>
  <c r="B53" i="1"/>
  <c r="E71" i="1" s="1"/>
  <c r="B52" i="1"/>
  <c r="E72" i="1" s="1"/>
  <c r="B43" i="1"/>
  <c r="D71" i="1" s="1"/>
  <c r="B42" i="1"/>
  <c r="D70" i="1" s="1"/>
  <c r="B33" i="1"/>
  <c r="B32" i="1"/>
  <c r="C72" i="1" s="1"/>
  <c r="B23" i="1"/>
  <c r="B72" i="1" s="1"/>
  <c r="F72" i="1" l="1"/>
  <c r="E70" i="1"/>
  <c r="G70" i="1" s="1"/>
  <c r="B71" i="1"/>
  <c r="G71" i="1" s="1"/>
  <c r="D72" i="1"/>
  <c r="B14" i="1"/>
  <c r="C14" i="1"/>
  <c r="D14" i="1"/>
  <c r="E14" i="1"/>
  <c r="F14" i="1"/>
  <c r="G14" i="1"/>
  <c r="H14" i="1"/>
  <c r="I14" i="1"/>
  <c r="J14" i="1"/>
  <c r="K14" i="1"/>
  <c r="L14" i="1"/>
  <c r="M14" i="1"/>
  <c r="B13" i="1"/>
  <c r="C13" i="1"/>
  <c r="D13" i="1"/>
  <c r="E13" i="1"/>
  <c r="F13" i="1"/>
  <c r="G13" i="1"/>
  <c r="H13" i="1"/>
  <c r="I13" i="1"/>
  <c r="J13" i="1"/>
  <c r="K13" i="1"/>
  <c r="L13" i="1"/>
  <c r="M13" i="1"/>
  <c r="B12" i="1"/>
  <c r="C12" i="1"/>
  <c r="D12" i="1"/>
  <c r="E12" i="1"/>
  <c r="F12" i="1"/>
  <c r="G12" i="1"/>
  <c r="H12" i="1"/>
  <c r="I12" i="1"/>
  <c r="J12" i="1"/>
  <c r="K12" i="1"/>
  <c r="L12" i="1"/>
  <c r="M12" i="1"/>
  <c r="B11" i="1"/>
  <c r="C11" i="1"/>
  <c r="D11" i="1"/>
  <c r="E11" i="1"/>
  <c r="F11" i="1"/>
  <c r="G11" i="1"/>
  <c r="H11" i="1"/>
  <c r="I11" i="1"/>
  <c r="J11" i="1"/>
  <c r="K11" i="1"/>
  <c r="L11" i="1"/>
  <c r="M11" i="1"/>
  <c r="B10" i="1"/>
  <c r="C10" i="1"/>
  <c r="D10" i="1"/>
  <c r="E10" i="1"/>
  <c r="F10" i="1"/>
  <c r="G10" i="1"/>
  <c r="H10" i="1"/>
  <c r="I10" i="1"/>
  <c r="J10" i="1"/>
  <c r="K10" i="1"/>
  <c r="L10" i="1"/>
  <c r="M10" i="1"/>
  <c r="A11" i="1"/>
  <c r="A12" i="1"/>
  <c r="A13" i="1"/>
  <c r="A14" i="1"/>
  <c r="A10" i="1"/>
  <c r="G72" i="1" l="1"/>
</calcChain>
</file>

<file path=xl/sharedStrings.xml><?xml version="1.0" encoding="utf-8"?>
<sst xmlns="http://schemas.openxmlformats.org/spreadsheetml/2006/main" count="139" uniqueCount="51">
  <si>
    <t>Nominal potency</t>
  </si>
  <si>
    <t>Analyst 1 (Run 1, 24.04.2023)</t>
  </si>
  <si>
    <t>Analyst 1 (Run 2, 25.04.2023)</t>
  </si>
  <si>
    <t>Analyst 2 (Run 1, 24.04.2023)</t>
  </si>
  <si>
    <t>Analyst 2 (Run 2, 25.04.2023)</t>
  </si>
  <si>
    <t>Log transformed (ln RP)</t>
  </si>
  <si>
    <t>Run</t>
  </si>
  <si>
    <t>Expected Mean Square</t>
  </si>
  <si>
    <t>Variance Component Analysis Performed on Log Potency measurements at the 0.5 Level</t>
  </si>
  <si>
    <t>ANOVA table</t>
  </si>
  <si>
    <t>SS</t>
  </si>
  <si>
    <t>DF</t>
  </si>
  <si>
    <t>MS</t>
  </si>
  <si>
    <t>F (DFn, DFd)</t>
  </si>
  <si>
    <t>P value</t>
  </si>
  <si>
    <t>F (3, 8) = 0.9629</t>
  </si>
  <si>
    <t>P=0.4559</t>
  </si>
  <si>
    <t>Variance Component Analysis Performed on Log Potency measurements at the 0.71 Level</t>
  </si>
  <si>
    <t>F (3, 8) = 1.966</t>
  </si>
  <si>
    <t>P=0.1978</t>
  </si>
  <si>
    <t>Variance Component Analysis Performed on Log Potency measurements at the 1 Level</t>
  </si>
  <si>
    <t>P=0.0600</t>
  </si>
  <si>
    <t>Variance Component Analysis Performed on Log Potency measurements at the 1.25 Level</t>
  </si>
  <si>
    <t>F (3, 8) = 4.214</t>
  </si>
  <si>
    <t>P=0.0461</t>
  </si>
  <si>
    <t>F (3, 8) = 3.885</t>
  </si>
  <si>
    <t>P=0.0554</t>
  </si>
  <si>
    <t>Variance Component Analysis Performed on Log Potency measurements at the 1.5 Level</t>
  </si>
  <si>
    <t>Var(Error)+2Var(Run)</t>
  </si>
  <si>
    <t>Error</t>
  </si>
  <si>
    <t>Corrected Total</t>
  </si>
  <si>
    <t>Variance Componenet Estimates</t>
  </si>
  <si>
    <t>Var(Error)</t>
  </si>
  <si>
    <t>Var(Run)</t>
  </si>
  <si>
    <t>Intermediate Precision</t>
  </si>
  <si>
    <t>IP</t>
  </si>
  <si>
    <t>%</t>
  </si>
  <si>
    <t>F(3,11)</t>
  </si>
  <si>
    <t>Variance Componenet estimates and Overall Variability for Each Validation Level and the Average</t>
  </si>
  <si>
    <t>Component</t>
  </si>
  <si>
    <t>Overall</t>
  </si>
  <si>
    <t>Average</t>
  </si>
  <si>
    <t>Level</t>
  </si>
  <si>
    <t>Media</t>
  </si>
  <si>
    <t>Lot/Analyst</t>
  </si>
  <si>
    <t>1/1</t>
  </si>
  <si>
    <t>1/2</t>
  </si>
  <si>
    <t>2/1</t>
  </si>
  <si>
    <t>2/2</t>
  </si>
  <si>
    <t>F (3, 8) = 3.747</t>
  </si>
  <si>
    <t>&lt;20%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</si>
</sst>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/>
    <xf numFmtId="0" fontId="3" fillId="0" borderId="9" xfId="0" applyFont="1" applyBorder="1"/>
    <xf numFmtId="0" fontId="2" fillId="0" borderId="10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6" xfId="0" applyBorder="1"/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left"/>
    </xf>
    <xf numFmtId="0" fontId="5" fillId="2" borderId="0" xfId="0" applyFont="1" applyFill="1"/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horizontal="center" vertical="center" wrapText="1"/>
    </xf>
    <xf numFmtId="0" fontId="0" fillId="0" borderId="18" xfId="0" applyBorder="1"/>
    <xf numFmtId="0" fontId="0" fillId="0" borderId="0" xfId="0" applyBorder="1" applyAlignment="1">
      <alignment horizontal="center" vertical="center"/>
    </xf>
    <xf numFmtId="2" fontId="0" fillId="0" borderId="0" xfId="0" applyNumberFormat="1"/>
    <xf numFmtId="0" fontId="5" fillId="3" borderId="0" xfId="0" applyFont="1" applyFill="1"/>
    <xf numFmtId="164" fontId="7" fillId="0" borderId="18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2"/>
  <sheetViews>
    <sheetView tabSelected="1" topLeftCell="A51" workbookViewId="0">
      <selection activeCell="F69" sqref="F69"/>
    </sheetView>
  </sheetViews>
  <sheetFormatPr defaultRowHeight="15" x14ac:dyDescent="0.25"/>
  <cols>
    <col min="1" max="1" width="16" customWidth="1"/>
    <col min="2" max="2" width="11.140625" customWidth="1"/>
    <col min="5" max="5" width="14.7109375" customWidth="1"/>
    <col min="7" max="8" width="10.140625" customWidth="1"/>
  </cols>
  <sheetData>
    <row r="1" spans="1:13" ht="15.75" thickBot="1" x14ac:dyDescent="0.3">
      <c r="A1" s="1" t="s">
        <v>0</v>
      </c>
      <c r="B1" s="45" t="s">
        <v>1</v>
      </c>
      <c r="C1" s="46"/>
      <c r="D1" s="47"/>
      <c r="E1" s="46" t="s">
        <v>2</v>
      </c>
      <c r="F1" s="46"/>
      <c r="G1" s="47"/>
      <c r="H1" s="45" t="s">
        <v>3</v>
      </c>
      <c r="I1" s="46"/>
      <c r="J1" s="47"/>
      <c r="K1" s="45" t="s">
        <v>4</v>
      </c>
      <c r="L1" s="46"/>
      <c r="M1" s="47"/>
    </row>
    <row r="2" spans="1:13" x14ac:dyDescent="0.25">
      <c r="A2" s="2">
        <v>0.5</v>
      </c>
      <c r="B2" s="3">
        <v>0.44850000000000001</v>
      </c>
      <c r="C2" s="4">
        <v>0.49270000000000003</v>
      </c>
      <c r="D2" s="5">
        <v>0.57069999999999999</v>
      </c>
      <c r="E2" s="4">
        <v>0.4582</v>
      </c>
      <c r="F2" s="4">
        <v>0.44790000000000002</v>
      </c>
      <c r="G2" s="5">
        <v>0.54330000000000001</v>
      </c>
      <c r="H2" s="3">
        <v>0.42830000000000001</v>
      </c>
      <c r="I2" s="4">
        <v>0.51049999999999995</v>
      </c>
      <c r="J2" s="5">
        <v>0.50019999999999998</v>
      </c>
      <c r="K2" s="3">
        <v>0.4657</v>
      </c>
      <c r="L2" s="4">
        <v>0.34899999999999998</v>
      </c>
      <c r="M2" s="5">
        <v>0.47089999999999999</v>
      </c>
    </row>
    <row r="3" spans="1:13" x14ac:dyDescent="0.25">
      <c r="A3" s="2">
        <v>0.71</v>
      </c>
      <c r="B3" s="6">
        <v>0.70440000000000003</v>
      </c>
      <c r="C3" s="7">
        <v>0.67430000000000001</v>
      </c>
      <c r="D3" s="8">
        <v>0.8175</v>
      </c>
      <c r="E3" s="7">
        <v>0.6794</v>
      </c>
      <c r="F3" s="7">
        <v>0.57179999999999997</v>
      </c>
      <c r="G3" s="8">
        <v>0.61880000000000002</v>
      </c>
      <c r="H3" s="6">
        <v>0.59379999999999999</v>
      </c>
      <c r="I3" s="7">
        <v>0.78800000000000003</v>
      </c>
      <c r="J3" s="8">
        <v>0.70279999999999998</v>
      </c>
      <c r="K3" s="6">
        <v>0.84719999999999995</v>
      </c>
      <c r="L3" s="7">
        <v>0.7621</v>
      </c>
      <c r="M3" s="8">
        <v>0.69169999999999998</v>
      </c>
    </row>
    <row r="4" spans="1:13" x14ac:dyDescent="0.25">
      <c r="A4" s="2">
        <v>1</v>
      </c>
      <c r="B4" s="6">
        <v>1.1274999999999999</v>
      </c>
      <c r="C4" s="7">
        <v>0.97219999999999995</v>
      </c>
      <c r="D4" s="8">
        <v>1.0229999999999999</v>
      </c>
      <c r="E4" s="7">
        <v>1.1007</v>
      </c>
      <c r="F4" s="7">
        <v>1.0214000000000001</v>
      </c>
      <c r="G4" s="8">
        <v>1.0568</v>
      </c>
      <c r="H4" s="6">
        <v>0.82520000000000004</v>
      </c>
      <c r="I4" s="7">
        <v>0.80920000000000003</v>
      </c>
      <c r="J4" s="8">
        <v>0.98360000000000003</v>
      </c>
      <c r="K4" s="6">
        <v>0.88349999999999995</v>
      </c>
      <c r="L4" s="7">
        <v>1.0302</v>
      </c>
      <c r="M4" s="8">
        <v>1.0072000000000001</v>
      </c>
    </row>
    <row r="5" spans="1:13" x14ac:dyDescent="0.25">
      <c r="A5" s="2">
        <v>1.25</v>
      </c>
      <c r="B5" s="6">
        <v>1.2452000000000001</v>
      </c>
      <c r="C5" s="7">
        <v>1.1892</v>
      </c>
      <c r="D5" s="8">
        <v>1.1291</v>
      </c>
      <c r="E5" s="7">
        <v>1.3309</v>
      </c>
      <c r="F5" s="7">
        <v>1.2416</v>
      </c>
      <c r="G5" s="8">
        <v>1.4094</v>
      </c>
      <c r="H5" s="6">
        <v>1.4831000000000001</v>
      </c>
      <c r="I5" s="7">
        <v>1.3431999999999999</v>
      </c>
      <c r="J5" s="8">
        <v>1.2754000000000001</v>
      </c>
      <c r="K5" s="6">
        <v>1.1292</v>
      </c>
      <c r="L5" s="7">
        <v>0.89890000000000003</v>
      </c>
      <c r="M5" s="8">
        <v>1.2011000000000001</v>
      </c>
    </row>
    <row r="6" spans="1:13" ht="15.75" thickBot="1" x14ac:dyDescent="0.3">
      <c r="A6" s="9">
        <v>1.5</v>
      </c>
      <c r="B6" s="10">
        <v>1.3085</v>
      </c>
      <c r="C6" s="11">
        <v>1.4278</v>
      </c>
      <c r="D6" s="12">
        <v>1.3332999999999999</v>
      </c>
      <c r="E6" s="11">
        <v>1.5609999999999999</v>
      </c>
      <c r="F6" s="11">
        <v>2.1059999999999999</v>
      </c>
      <c r="G6" s="12">
        <v>1.7068000000000001</v>
      </c>
      <c r="H6" s="10">
        <v>1.6909000000000001</v>
      </c>
      <c r="I6" s="11">
        <v>1.7146999999999999</v>
      </c>
      <c r="J6" s="12">
        <v>1.5992</v>
      </c>
      <c r="K6" s="10">
        <v>1.3646</v>
      </c>
      <c r="L6" s="11">
        <v>1.7442</v>
      </c>
      <c r="M6" s="12">
        <v>1.5085</v>
      </c>
    </row>
    <row r="8" spans="1:13" x14ac:dyDescent="0.25">
      <c r="A8" s="48" t="s">
        <v>5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50"/>
    </row>
    <row r="9" spans="1:13" ht="15.75" thickBot="1" x14ac:dyDescent="0.3">
      <c r="A9" s="23" t="s">
        <v>0</v>
      </c>
      <c r="B9" s="42" t="s">
        <v>1</v>
      </c>
      <c r="C9" s="43"/>
      <c r="D9" s="44"/>
      <c r="E9" s="42" t="s">
        <v>2</v>
      </c>
      <c r="F9" s="43"/>
      <c r="G9" s="44"/>
      <c r="H9" s="42" t="s">
        <v>3</v>
      </c>
      <c r="I9" s="43"/>
      <c r="J9" s="44"/>
      <c r="K9" s="43" t="s">
        <v>4</v>
      </c>
      <c r="L9" s="43"/>
      <c r="M9" s="44"/>
    </row>
    <row r="10" spans="1:13" x14ac:dyDescent="0.25">
      <c r="A10" s="13">
        <f>LN(A2)</f>
        <v>-0.69314718055994529</v>
      </c>
      <c r="B10" s="16">
        <f t="shared" ref="B10:M10" si="0">LN(B2)</f>
        <v>-0.80184659748328624</v>
      </c>
      <c r="C10" s="17">
        <f t="shared" si="0"/>
        <v>-0.70785480943221957</v>
      </c>
      <c r="D10" s="18">
        <f t="shared" si="0"/>
        <v>-0.5608916014394747</v>
      </c>
      <c r="E10" s="16">
        <f t="shared" si="0"/>
        <v>-0.7804495089627419</v>
      </c>
      <c r="F10" s="17">
        <f t="shared" si="0"/>
        <v>-0.8031852857688826</v>
      </c>
      <c r="G10" s="18">
        <f t="shared" si="0"/>
        <v>-0.61009362542465961</v>
      </c>
      <c r="H10" s="16">
        <f t="shared" si="0"/>
        <v>-0.84793139436081177</v>
      </c>
      <c r="I10" s="17">
        <f t="shared" si="0"/>
        <v>-0.67236464137741692</v>
      </c>
      <c r="J10" s="18">
        <f t="shared" si="0"/>
        <v>-0.69274726053861846</v>
      </c>
      <c r="K10" s="17">
        <f t="shared" si="0"/>
        <v>-0.76421362899380552</v>
      </c>
      <c r="L10" s="17">
        <f t="shared" si="0"/>
        <v>-1.05268335677971</v>
      </c>
      <c r="M10" s="18">
        <f t="shared" si="0"/>
        <v>-0.75310952173262824</v>
      </c>
    </row>
    <row r="11" spans="1:13" x14ac:dyDescent="0.25">
      <c r="A11" s="13">
        <f t="shared" ref="A11:M14" si="1">LN(A3)</f>
        <v>-0.34249030894677601</v>
      </c>
      <c r="B11" s="19">
        <f t="shared" si="1"/>
        <v>-0.35040890236008593</v>
      </c>
      <c r="C11" s="15">
        <f t="shared" si="1"/>
        <v>-0.39408016324160078</v>
      </c>
      <c r="D11" s="20">
        <f t="shared" si="1"/>
        <v>-0.20150437621072859</v>
      </c>
      <c r="E11" s="19">
        <f t="shared" si="1"/>
        <v>-0.38654522325565349</v>
      </c>
      <c r="F11" s="15">
        <f t="shared" si="1"/>
        <v>-0.55896599909392564</v>
      </c>
      <c r="G11" s="20">
        <f t="shared" si="1"/>
        <v>-0.47997316028322595</v>
      </c>
      <c r="H11" s="19">
        <f t="shared" si="1"/>
        <v>-0.52121271665247759</v>
      </c>
      <c r="I11" s="15">
        <f t="shared" si="1"/>
        <v>-0.23825718912425789</v>
      </c>
      <c r="J11" s="20">
        <f t="shared" si="1"/>
        <v>-0.35268292266919493</v>
      </c>
      <c r="K11" s="15">
        <f t="shared" si="1"/>
        <v>-0.1658184846949404</v>
      </c>
      <c r="L11" s="15">
        <f t="shared" si="1"/>
        <v>-0.27167749831006527</v>
      </c>
      <c r="M11" s="20">
        <f t="shared" si="1"/>
        <v>-0.36860294337559807</v>
      </c>
    </row>
    <row r="12" spans="1:13" x14ac:dyDescent="0.25">
      <c r="A12" s="13">
        <f t="shared" si="1"/>
        <v>0</v>
      </c>
      <c r="B12" s="19">
        <f t="shared" si="1"/>
        <v>0.12000279239469631</v>
      </c>
      <c r="C12" s="15">
        <f t="shared" si="1"/>
        <v>-2.8193734370781983E-2</v>
      </c>
      <c r="D12" s="20">
        <f t="shared" si="1"/>
        <v>2.2739486969489339E-2</v>
      </c>
      <c r="E12" s="19">
        <f t="shared" si="1"/>
        <v>9.5946341047209019E-2</v>
      </c>
      <c r="F12" s="15">
        <f t="shared" si="1"/>
        <v>2.1174235231406567E-2</v>
      </c>
      <c r="G12" s="20">
        <f t="shared" si="1"/>
        <v>5.5245474225978475E-2</v>
      </c>
      <c r="H12" s="19">
        <f t="shared" si="1"/>
        <v>-0.19212949778504024</v>
      </c>
      <c r="I12" s="15">
        <f t="shared" si="1"/>
        <v>-0.21170917368854661</v>
      </c>
      <c r="J12" s="20">
        <f t="shared" si="1"/>
        <v>-1.653596864009952E-2</v>
      </c>
      <c r="K12" s="15">
        <f t="shared" si="1"/>
        <v>-0.12386398722238602</v>
      </c>
      <c r="L12" s="15">
        <f t="shared" si="1"/>
        <v>2.9752958149347801E-2</v>
      </c>
      <c r="M12" s="20">
        <f t="shared" si="1"/>
        <v>7.1742037480004529E-3</v>
      </c>
    </row>
    <row r="13" spans="1:13" x14ac:dyDescent="0.25">
      <c r="A13" s="13">
        <f t="shared" si="1"/>
        <v>0.22314355131420976</v>
      </c>
      <c r="B13" s="19">
        <f t="shared" si="1"/>
        <v>0.21929615958531612</v>
      </c>
      <c r="C13" s="15">
        <f t="shared" si="1"/>
        <v>0.1732808121418056</v>
      </c>
      <c r="D13" s="20">
        <f t="shared" si="1"/>
        <v>0.12142085520433943</v>
      </c>
      <c r="E13" s="19">
        <f t="shared" si="1"/>
        <v>0.28585540511037338</v>
      </c>
      <c r="F13" s="15">
        <f t="shared" si="1"/>
        <v>0.21640087044681727</v>
      </c>
      <c r="G13" s="20">
        <f t="shared" si="1"/>
        <v>0.34316408191078507</v>
      </c>
      <c r="H13" s="19">
        <f t="shared" si="1"/>
        <v>0.39413449176577986</v>
      </c>
      <c r="I13" s="15">
        <f t="shared" si="1"/>
        <v>0.29505482678119399</v>
      </c>
      <c r="J13" s="20">
        <f t="shared" si="1"/>
        <v>0.24325985489903426</v>
      </c>
      <c r="K13" s="15">
        <f t="shared" si="1"/>
        <v>0.12150941739719719</v>
      </c>
      <c r="L13" s="15">
        <f t="shared" si="1"/>
        <v>-0.10658348540278341</v>
      </c>
      <c r="M13" s="20">
        <f t="shared" si="1"/>
        <v>0.1832378035783076</v>
      </c>
    </row>
    <row r="14" spans="1:13" ht="15.75" thickBot="1" x14ac:dyDescent="0.3">
      <c r="A14" s="14">
        <f t="shared" si="1"/>
        <v>0.40546510810816438</v>
      </c>
      <c r="B14" s="9">
        <f t="shared" si="1"/>
        <v>0.26888144298806349</v>
      </c>
      <c r="C14" s="21">
        <f t="shared" si="1"/>
        <v>0.35613479808622306</v>
      </c>
      <c r="D14" s="22">
        <f t="shared" si="1"/>
        <v>0.28765707213927566</v>
      </c>
      <c r="E14" s="9">
        <f t="shared" si="1"/>
        <v>0.44532664153329499</v>
      </c>
      <c r="F14" s="21">
        <f t="shared" si="1"/>
        <v>0.74479041371178367</v>
      </c>
      <c r="G14" s="22">
        <f t="shared" si="1"/>
        <v>0.53462027233170795</v>
      </c>
      <c r="H14" s="9">
        <f t="shared" si="1"/>
        <v>0.5252609315622464</v>
      </c>
      <c r="I14" s="21">
        <f t="shared" si="1"/>
        <v>0.53923813820266853</v>
      </c>
      <c r="J14" s="22">
        <f t="shared" si="1"/>
        <v>0.46950350420405323</v>
      </c>
      <c r="K14" s="21">
        <f t="shared" si="1"/>
        <v>0.31086134539918625</v>
      </c>
      <c r="L14" s="21">
        <f t="shared" si="1"/>
        <v>0.55629599781074812</v>
      </c>
      <c r="M14" s="22">
        <f t="shared" si="1"/>
        <v>0.4111157796169787</v>
      </c>
    </row>
    <row r="15" spans="1:13" x14ac:dyDescent="0.25">
      <c r="A15" s="25" t="s">
        <v>37</v>
      </c>
      <c r="B15" s="25">
        <v>2.6602299999999999</v>
      </c>
    </row>
    <row r="16" spans="1:13" x14ac:dyDescent="0.25">
      <c r="A16" s="53" t="s">
        <v>8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</row>
    <row r="17" spans="1:13" ht="38.25" customHeight="1" x14ac:dyDescent="0.25">
      <c r="A17" s="28" t="s">
        <v>9</v>
      </c>
      <c r="B17" s="28" t="s">
        <v>10</v>
      </c>
      <c r="C17" s="28" t="s">
        <v>11</v>
      </c>
      <c r="D17" s="28" t="s">
        <v>12</v>
      </c>
      <c r="E17" s="28" t="s">
        <v>13</v>
      </c>
      <c r="F17" s="28" t="s">
        <v>14</v>
      </c>
      <c r="G17" s="52" t="s">
        <v>7</v>
      </c>
      <c r="H17" s="52"/>
    </row>
    <row r="18" spans="1:13" x14ac:dyDescent="0.25">
      <c r="A18" s="27" t="s">
        <v>6</v>
      </c>
      <c r="B18" s="26">
        <v>4.6190000000000002E-2</v>
      </c>
      <c r="C18" s="26">
        <v>3</v>
      </c>
      <c r="D18" s="26">
        <v>1.54E-2</v>
      </c>
      <c r="E18" s="38" t="s">
        <v>15</v>
      </c>
      <c r="F18" s="26" t="s">
        <v>16</v>
      </c>
      <c r="G18" s="51" t="s">
        <v>28</v>
      </c>
      <c r="H18" s="51"/>
    </row>
    <row r="19" spans="1:13" x14ac:dyDescent="0.25">
      <c r="A19" s="27" t="s">
        <v>29</v>
      </c>
      <c r="B19" s="26">
        <v>0.12790000000000001</v>
      </c>
      <c r="C19" s="26">
        <v>8</v>
      </c>
      <c r="D19" s="26">
        <v>1.5990000000000001E-2</v>
      </c>
      <c r="E19" s="26"/>
      <c r="F19" s="26"/>
      <c r="G19" s="51" t="s">
        <v>32</v>
      </c>
      <c r="H19" s="51"/>
    </row>
    <row r="20" spans="1:13" x14ac:dyDescent="0.25">
      <c r="A20" s="27" t="s">
        <v>30</v>
      </c>
      <c r="B20" s="26">
        <v>0.1741</v>
      </c>
      <c r="C20" s="26">
        <v>11</v>
      </c>
      <c r="D20" s="26"/>
      <c r="E20" s="26"/>
      <c r="F20" s="26"/>
    </row>
    <row r="21" spans="1:13" x14ac:dyDescent="0.25">
      <c r="A21" s="53" t="s">
        <v>31</v>
      </c>
      <c r="B21" s="53"/>
      <c r="C21" s="53"/>
      <c r="D21" s="53"/>
      <c r="E21" s="53"/>
      <c r="F21" s="53"/>
      <c r="G21" s="53"/>
      <c r="H21" s="53"/>
    </row>
    <row r="22" spans="1:13" x14ac:dyDescent="0.25">
      <c r="A22" s="29" t="s">
        <v>33</v>
      </c>
      <c r="B22" s="51">
        <f>0.5*(D18-D19)</f>
        <v>-2.9500000000000012E-4</v>
      </c>
      <c r="C22" s="51"/>
      <c r="D22" s="51"/>
      <c r="E22" s="51"/>
      <c r="F22" s="51"/>
      <c r="G22" s="51"/>
      <c r="H22" s="51"/>
    </row>
    <row r="23" spans="1:13" x14ac:dyDescent="0.25">
      <c r="A23" s="29" t="s">
        <v>32</v>
      </c>
      <c r="B23" s="51">
        <f>D19</f>
        <v>1.5990000000000001E-2</v>
      </c>
      <c r="C23" s="51"/>
      <c r="D23" s="51"/>
      <c r="E23" s="51"/>
      <c r="F23" s="51"/>
      <c r="G23" s="51"/>
      <c r="H23" s="51"/>
    </row>
    <row r="24" spans="1:13" x14ac:dyDescent="0.25">
      <c r="A24" s="53" t="s">
        <v>34</v>
      </c>
      <c r="B24" s="53"/>
      <c r="C24" s="53"/>
      <c r="D24" s="53"/>
      <c r="E24" s="53"/>
      <c r="F24" s="53"/>
      <c r="G24" s="53"/>
      <c r="H24" s="53"/>
    </row>
    <row r="25" spans="1:13" x14ac:dyDescent="0.25">
      <c r="A25" s="29" t="s">
        <v>35</v>
      </c>
      <c r="B25">
        <f>100*(EXP(SQRT(B22+B23))-1)</f>
        <v>13.346542439643416</v>
      </c>
      <c r="C25" t="s">
        <v>36</v>
      </c>
    </row>
    <row r="26" spans="1:13" x14ac:dyDescent="0.25">
      <c r="A26" s="53" t="s">
        <v>17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</row>
    <row r="27" spans="1:13" ht="38.25" customHeight="1" x14ac:dyDescent="0.25">
      <c r="A27" s="28" t="s">
        <v>9</v>
      </c>
      <c r="B27" s="28" t="s">
        <v>10</v>
      </c>
      <c r="C27" s="28" t="s">
        <v>11</v>
      </c>
      <c r="D27" s="28" t="s">
        <v>12</v>
      </c>
      <c r="E27" s="28" t="s">
        <v>13</v>
      </c>
      <c r="F27" s="28" t="s">
        <v>14</v>
      </c>
      <c r="G27" s="52" t="s">
        <v>7</v>
      </c>
      <c r="H27" s="52"/>
    </row>
    <row r="28" spans="1:13" x14ac:dyDescent="0.25">
      <c r="A28" s="27" t="s">
        <v>6</v>
      </c>
      <c r="B28" s="26">
        <v>7.1050000000000002E-2</v>
      </c>
      <c r="C28" s="26">
        <v>3</v>
      </c>
      <c r="D28" s="26">
        <v>2.368E-2</v>
      </c>
      <c r="E28" s="38" t="s">
        <v>18</v>
      </c>
      <c r="F28" s="26" t="s">
        <v>19</v>
      </c>
      <c r="G28" s="51" t="s">
        <v>28</v>
      </c>
      <c r="H28" s="51"/>
    </row>
    <row r="29" spans="1:13" x14ac:dyDescent="0.25">
      <c r="A29" s="27" t="s">
        <v>29</v>
      </c>
      <c r="B29" s="26">
        <v>9.6379999999999993E-2</v>
      </c>
      <c r="C29" s="26">
        <v>8</v>
      </c>
      <c r="D29" s="26">
        <v>1.205E-2</v>
      </c>
      <c r="E29" s="26"/>
      <c r="F29" s="26"/>
      <c r="G29" s="51" t="s">
        <v>32</v>
      </c>
      <c r="H29" s="51"/>
    </row>
    <row r="30" spans="1:13" x14ac:dyDescent="0.25">
      <c r="A30" s="27" t="s">
        <v>30</v>
      </c>
      <c r="B30" s="26">
        <v>0.16739999999999999</v>
      </c>
      <c r="C30" s="26">
        <v>11</v>
      </c>
      <c r="D30" s="26"/>
      <c r="E30" s="26"/>
      <c r="F30" s="26"/>
    </row>
    <row r="31" spans="1:13" x14ac:dyDescent="0.25">
      <c r="A31" s="53" t="s">
        <v>31</v>
      </c>
      <c r="B31" s="53"/>
      <c r="C31" s="53"/>
      <c r="D31" s="53"/>
      <c r="E31" s="53"/>
      <c r="F31" s="53"/>
      <c r="G31" s="53"/>
      <c r="H31" s="53"/>
    </row>
    <row r="32" spans="1:13" x14ac:dyDescent="0.25">
      <c r="A32" s="29" t="s">
        <v>33</v>
      </c>
      <c r="B32" s="51">
        <f>0.5*(D28-D29)</f>
        <v>5.8149999999999999E-3</v>
      </c>
      <c r="C32" s="51"/>
      <c r="D32" s="51"/>
      <c r="E32" s="51"/>
      <c r="F32" s="51"/>
      <c r="G32" s="51"/>
      <c r="H32" s="51"/>
    </row>
    <row r="33" spans="1:13" x14ac:dyDescent="0.25">
      <c r="A33" s="29" t="s">
        <v>32</v>
      </c>
      <c r="B33" s="51">
        <f>D29</f>
        <v>1.205E-2</v>
      </c>
      <c r="C33" s="51"/>
      <c r="D33" s="51"/>
      <c r="E33" s="51"/>
      <c r="F33" s="51"/>
      <c r="G33" s="51"/>
      <c r="H33" s="51"/>
    </row>
    <row r="34" spans="1:13" x14ac:dyDescent="0.25">
      <c r="A34" s="53" t="s">
        <v>34</v>
      </c>
      <c r="B34" s="53"/>
      <c r="C34" s="53"/>
      <c r="D34" s="53"/>
      <c r="E34" s="53"/>
      <c r="F34" s="53"/>
      <c r="G34" s="53"/>
      <c r="H34" s="53"/>
    </row>
    <row r="35" spans="1:13" x14ac:dyDescent="0.25">
      <c r="A35" s="29" t="s">
        <v>35</v>
      </c>
      <c r="B35" s="24">
        <f>100*(EXP(SQRT(B32+B33))-1)</f>
        <v>14.300415098005747</v>
      </c>
      <c r="C35" s="24" t="s">
        <v>36</v>
      </c>
      <c r="D35" s="24"/>
      <c r="E35" s="24"/>
      <c r="F35" s="24"/>
      <c r="G35" s="24"/>
      <c r="H35" s="24"/>
    </row>
    <row r="36" spans="1:13" x14ac:dyDescent="0.25">
      <c r="A36" s="53" t="s">
        <v>20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</row>
    <row r="37" spans="1:13" ht="38.25" customHeight="1" x14ac:dyDescent="0.25">
      <c r="A37" s="28" t="s">
        <v>9</v>
      </c>
      <c r="B37" s="28" t="s">
        <v>10</v>
      </c>
      <c r="C37" s="28" t="s">
        <v>11</v>
      </c>
      <c r="D37" s="28" t="s">
        <v>12</v>
      </c>
      <c r="E37" s="28" t="s">
        <v>13</v>
      </c>
      <c r="F37" s="28" t="s">
        <v>14</v>
      </c>
      <c r="G37" s="52" t="s">
        <v>7</v>
      </c>
      <c r="H37" s="52"/>
    </row>
    <row r="38" spans="1:13" x14ac:dyDescent="0.25">
      <c r="A38" s="27" t="s">
        <v>6</v>
      </c>
      <c r="B38" s="26">
        <v>7.1650000000000005E-2</v>
      </c>
      <c r="C38" s="26">
        <v>3</v>
      </c>
      <c r="D38" s="26">
        <v>2.3879999999999998E-2</v>
      </c>
      <c r="E38" s="38" t="s">
        <v>49</v>
      </c>
      <c r="F38" s="26" t="s">
        <v>21</v>
      </c>
      <c r="G38" s="51" t="s">
        <v>28</v>
      </c>
      <c r="H38" s="51"/>
    </row>
    <row r="39" spans="1:13" x14ac:dyDescent="0.25">
      <c r="A39" s="27" t="s">
        <v>29</v>
      </c>
      <c r="B39" s="26">
        <v>5.0999999999999997E-2</v>
      </c>
      <c r="C39" s="26">
        <v>8</v>
      </c>
      <c r="D39" s="26">
        <v>6.3749999999999996E-3</v>
      </c>
      <c r="E39" s="26"/>
      <c r="F39" s="26"/>
      <c r="G39" s="51" t="s">
        <v>32</v>
      </c>
      <c r="H39" s="51"/>
    </row>
    <row r="40" spans="1:13" x14ac:dyDescent="0.25">
      <c r="A40" s="27" t="s">
        <v>30</v>
      </c>
      <c r="B40" s="26">
        <v>0.1227</v>
      </c>
      <c r="C40" s="26">
        <v>11</v>
      </c>
      <c r="D40" s="26"/>
      <c r="E40" s="26"/>
      <c r="F40" s="26"/>
    </row>
    <row r="41" spans="1:13" x14ac:dyDescent="0.25">
      <c r="A41" s="53" t="s">
        <v>31</v>
      </c>
      <c r="B41" s="53"/>
      <c r="C41" s="53"/>
      <c r="D41" s="53"/>
      <c r="E41" s="53"/>
      <c r="F41" s="53"/>
      <c r="G41" s="53"/>
      <c r="H41" s="53"/>
    </row>
    <row r="42" spans="1:13" x14ac:dyDescent="0.25">
      <c r="A42" s="29" t="s">
        <v>33</v>
      </c>
      <c r="B42" s="51">
        <f>0.5*(D38-D39)</f>
        <v>8.7524999999999999E-3</v>
      </c>
      <c r="C42" s="51"/>
      <c r="D42" s="51"/>
      <c r="E42" s="51"/>
      <c r="F42" s="51"/>
      <c r="G42" s="51"/>
      <c r="H42" s="51"/>
    </row>
    <row r="43" spans="1:13" x14ac:dyDescent="0.25">
      <c r="A43" s="29" t="s">
        <v>32</v>
      </c>
      <c r="B43" s="51">
        <f>D39</f>
        <v>6.3749999999999996E-3</v>
      </c>
      <c r="C43" s="51"/>
      <c r="D43" s="51"/>
      <c r="E43" s="51"/>
      <c r="F43" s="51"/>
      <c r="G43" s="51"/>
      <c r="H43" s="51"/>
    </row>
    <row r="44" spans="1:13" x14ac:dyDescent="0.25">
      <c r="A44" s="53" t="s">
        <v>34</v>
      </c>
      <c r="B44" s="53"/>
      <c r="C44" s="53"/>
      <c r="D44" s="53"/>
      <c r="E44" s="53"/>
      <c r="F44" s="53"/>
      <c r="G44" s="53"/>
      <c r="H44" s="53"/>
    </row>
    <row r="45" spans="1:13" x14ac:dyDescent="0.25">
      <c r="A45" s="29" t="s">
        <v>35</v>
      </c>
      <c r="B45" s="24">
        <f>100*(EXP(SQRT(B42+B43))-1)</f>
        <v>13.087752516087114</v>
      </c>
      <c r="C45" s="24" t="s">
        <v>36</v>
      </c>
      <c r="D45" s="24"/>
      <c r="E45" s="24"/>
      <c r="F45" s="24"/>
      <c r="G45" s="24"/>
      <c r="H45" s="24"/>
    </row>
    <row r="46" spans="1:13" x14ac:dyDescent="0.25">
      <c r="A46" s="53" t="s">
        <v>22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</row>
    <row r="47" spans="1:13" ht="38.25" customHeight="1" x14ac:dyDescent="0.25">
      <c r="A47" s="28" t="s">
        <v>9</v>
      </c>
      <c r="B47" s="28" t="s">
        <v>10</v>
      </c>
      <c r="C47" s="28" t="s">
        <v>11</v>
      </c>
      <c r="D47" s="28" t="s">
        <v>12</v>
      </c>
      <c r="E47" s="28" t="s">
        <v>13</v>
      </c>
      <c r="F47" s="28" t="s">
        <v>14</v>
      </c>
      <c r="G47" s="52" t="s">
        <v>7</v>
      </c>
      <c r="H47" s="52"/>
    </row>
    <row r="48" spans="1:13" x14ac:dyDescent="0.25">
      <c r="A48" s="27" t="s">
        <v>6</v>
      </c>
      <c r="B48" s="26">
        <v>0.1125</v>
      </c>
      <c r="C48" s="26">
        <v>3</v>
      </c>
      <c r="D48" s="26">
        <v>3.7510000000000002E-2</v>
      </c>
      <c r="E48" s="30" t="s">
        <v>23</v>
      </c>
      <c r="F48" s="26" t="s">
        <v>24</v>
      </c>
      <c r="G48" s="51" t="s">
        <v>28</v>
      </c>
      <c r="H48" s="51"/>
    </row>
    <row r="49" spans="1:13" x14ac:dyDescent="0.25">
      <c r="A49" s="27" t="s">
        <v>29</v>
      </c>
      <c r="B49" s="26">
        <v>7.1220000000000006E-2</v>
      </c>
      <c r="C49" s="26">
        <v>8</v>
      </c>
      <c r="D49" s="26">
        <v>8.9020000000000002E-3</v>
      </c>
      <c r="E49" s="26"/>
      <c r="F49" s="26"/>
      <c r="G49" s="51" t="s">
        <v>32</v>
      </c>
      <c r="H49" s="51"/>
    </row>
    <row r="50" spans="1:13" x14ac:dyDescent="0.25">
      <c r="A50" s="27" t="s">
        <v>30</v>
      </c>
      <c r="B50" s="26">
        <v>0.1837</v>
      </c>
      <c r="C50" s="26">
        <v>11</v>
      </c>
      <c r="D50" s="26"/>
      <c r="E50" s="26"/>
      <c r="F50" s="26"/>
    </row>
    <row r="51" spans="1:13" x14ac:dyDescent="0.25">
      <c r="A51" s="53" t="s">
        <v>31</v>
      </c>
      <c r="B51" s="53"/>
      <c r="C51" s="53"/>
      <c r="D51" s="53"/>
      <c r="E51" s="53"/>
      <c r="F51" s="53"/>
      <c r="G51" s="53"/>
      <c r="H51" s="53"/>
    </row>
    <row r="52" spans="1:13" x14ac:dyDescent="0.25">
      <c r="A52" s="29" t="s">
        <v>33</v>
      </c>
      <c r="B52" s="51">
        <f>0.5*(D48-D49)</f>
        <v>1.4304000000000001E-2</v>
      </c>
      <c r="C52" s="51"/>
      <c r="D52" s="51"/>
      <c r="E52" s="51"/>
      <c r="F52" s="51"/>
      <c r="G52" s="51"/>
      <c r="H52" s="51"/>
    </row>
    <row r="53" spans="1:13" x14ac:dyDescent="0.25">
      <c r="A53" s="29" t="s">
        <v>32</v>
      </c>
      <c r="B53" s="51">
        <f>D49</f>
        <v>8.9020000000000002E-3</v>
      </c>
      <c r="C53" s="51"/>
      <c r="D53" s="51"/>
      <c r="E53" s="51"/>
      <c r="F53" s="51"/>
      <c r="G53" s="51"/>
      <c r="H53" s="51"/>
    </row>
    <row r="54" spans="1:13" x14ac:dyDescent="0.25">
      <c r="A54" s="53" t="s">
        <v>34</v>
      </c>
      <c r="B54" s="53"/>
      <c r="C54" s="53"/>
      <c r="D54" s="53"/>
      <c r="E54" s="53"/>
      <c r="F54" s="53"/>
      <c r="G54" s="53"/>
      <c r="H54" s="53"/>
    </row>
    <row r="55" spans="1:13" x14ac:dyDescent="0.25">
      <c r="A55" s="29" t="s">
        <v>35</v>
      </c>
      <c r="B55" s="24">
        <f>100*(EXP(SQRT(B52+B53))-1)</f>
        <v>16.455047805444867</v>
      </c>
      <c r="C55" s="24" t="s">
        <v>36</v>
      </c>
      <c r="D55" s="24"/>
      <c r="E55" s="24"/>
      <c r="F55" s="24"/>
      <c r="G55" s="24"/>
      <c r="H55" s="24"/>
    </row>
    <row r="56" spans="1:13" x14ac:dyDescent="0.25">
      <c r="A56" s="53" t="s">
        <v>27</v>
      </c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</row>
    <row r="57" spans="1:13" ht="38.25" customHeight="1" x14ac:dyDescent="0.25">
      <c r="A57" s="28" t="s">
        <v>9</v>
      </c>
      <c r="B57" s="28" t="s">
        <v>10</v>
      </c>
      <c r="C57" s="28" t="s">
        <v>11</v>
      </c>
      <c r="D57" s="28" t="s">
        <v>12</v>
      </c>
      <c r="E57" s="28" t="s">
        <v>13</v>
      </c>
      <c r="F57" s="28" t="s">
        <v>14</v>
      </c>
      <c r="G57" s="52" t="s">
        <v>7</v>
      </c>
      <c r="H57" s="52"/>
    </row>
    <row r="58" spans="1:13" x14ac:dyDescent="0.25">
      <c r="A58" s="27" t="s">
        <v>6</v>
      </c>
      <c r="B58" s="26">
        <v>0.1234</v>
      </c>
      <c r="C58" s="26">
        <v>3</v>
      </c>
      <c r="D58" s="26">
        <v>4.1119999999999997E-2</v>
      </c>
      <c r="E58" s="38" t="s">
        <v>25</v>
      </c>
      <c r="F58" s="26" t="s">
        <v>26</v>
      </c>
      <c r="G58" s="51" t="s">
        <v>28</v>
      </c>
      <c r="H58" s="51"/>
    </row>
    <row r="59" spans="1:13" x14ac:dyDescent="0.25">
      <c r="A59" s="27" t="s">
        <v>29</v>
      </c>
      <c r="B59" s="26">
        <v>8.4669999999999995E-2</v>
      </c>
      <c r="C59" s="26">
        <v>8</v>
      </c>
      <c r="D59" s="26">
        <v>1.0580000000000001E-2</v>
      </c>
      <c r="E59" s="26"/>
      <c r="F59" s="26"/>
      <c r="G59" s="51" t="s">
        <v>32</v>
      </c>
      <c r="H59" s="51"/>
    </row>
    <row r="60" spans="1:13" x14ac:dyDescent="0.25">
      <c r="A60" s="27" t="s">
        <v>30</v>
      </c>
      <c r="B60" s="26">
        <v>0.20799999999999999</v>
      </c>
      <c r="C60" s="26">
        <v>11</v>
      </c>
      <c r="D60" s="26"/>
      <c r="E60" s="26"/>
      <c r="F60" s="26"/>
    </row>
    <row r="61" spans="1:13" x14ac:dyDescent="0.25">
      <c r="A61" s="53" t="s">
        <v>31</v>
      </c>
      <c r="B61" s="53"/>
      <c r="C61" s="53"/>
      <c r="D61" s="53"/>
      <c r="E61" s="53"/>
      <c r="F61" s="53"/>
      <c r="G61" s="53"/>
      <c r="H61" s="53"/>
    </row>
    <row r="62" spans="1:13" x14ac:dyDescent="0.25">
      <c r="A62" s="29" t="s">
        <v>33</v>
      </c>
      <c r="B62" s="51">
        <f>0.5*(D58-D59)</f>
        <v>1.5269999999999999E-2</v>
      </c>
      <c r="C62" s="51"/>
      <c r="D62" s="51"/>
      <c r="E62" s="51"/>
      <c r="F62" s="51"/>
      <c r="G62" s="51"/>
      <c r="H62" s="51"/>
    </row>
    <row r="63" spans="1:13" x14ac:dyDescent="0.25">
      <c r="A63" s="29" t="s">
        <v>32</v>
      </c>
      <c r="B63" s="51">
        <f>D59</f>
        <v>1.0580000000000001E-2</v>
      </c>
      <c r="C63" s="51"/>
      <c r="D63" s="51"/>
      <c r="E63" s="51"/>
      <c r="F63" s="51"/>
      <c r="G63" s="51"/>
      <c r="H63" s="51"/>
    </row>
    <row r="64" spans="1:13" x14ac:dyDescent="0.25">
      <c r="A64" s="53" t="s">
        <v>34</v>
      </c>
      <c r="B64" s="53"/>
      <c r="C64" s="53"/>
      <c r="D64" s="53"/>
      <c r="E64" s="53"/>
      <c r="F64" s="53"/>
      <c r="G64" s="53"/>
      <c r="H64" s="53"/>
    </row>
    <row r="65" spans="1:36" x14ac:dyDescent="0.25">
      <c r="A65" s="29" t="s">
        <v>35</v>
      </c>
      <c r="B65" s="24">
        <f>100*(EXP(SQRT(B62+B63))-1)</f>
        <v>17.442580540996744</v>
      </c>
      <c r="C65" s="24" t="s">
        <v>36</v>
      </c>
      <c r="D65" s="24"/>
      <c r="E65" s="24"/>
      <c r="F65" s="24"/>
      <c r="G65" s="24"/>
      <c r="H65" s="24"/>
    </row>
    <row r="67" spans="1:36" x14ac:dyDescent="0.25">
      <c r="A67" s="54" t="s">
        <v>38</v>
      </c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</row>
    <row r="68" spans="1:36" x14ac:dyDescent="0.25">
      <c r="A68" s="31"/>
      <c r="B68" s="40" t="s">
        <v>42</v>
      </c>
      <c r="C68" s="40"/>
      <c r="D68" s="40"/>
      <c r="E68" s="40"/>
      <c r="F68" s="40"/>
      <c r="G68" s="40"/>
    </row>
    <row r="69" spans="1:36" x14ac:dyDescent="0.25">
      <c r="A69" s="31" t="s">
        <v>39</v>
      </c>
      <c r="B69" s="31">
        <v>0.5</v>
      </c>
      <c r="C69" s="31">
        <v>0.71</v>
      </c>
      <c r="D69" s="31">
        <v>1</v>
      </c>
      <c r="E69" s="31">
        <v>1.25</v>
      </c>
      <c r="F69" s="31">
        <v>1.5</v>
      </c>
      <c r="G69" s="31" t="s">
        <v>41</v>
      </c>
    </row>
    <row r="70" spans="1:36" x14ac:dyDescent="0.25">
      <c r="A70" s="33" t="s">
        <v>33</v>
      </c>
      <c r="B70" s="31">
        <f>B22</f>
        <v>-2.9500000000000012E-4</v>
      </c>
      <c r="C70" s="31">
        <f>B32</f>
        <v>5.8149999999999999E-3</v>
      </c>
      <c r="D70" s="31">
        <f>B42</f>
        <v>8.7524999999999999E-3</v>
      </c>
      <c r="E70" s="31">
        <f>B52</f>
        <v>1.4304000000000001E-2</v>
      </c>
      <c r="F70" s="31">
        <f>B62</f>
        <v>1.5269999999999999E-2</v>
      </c>
      <c r="G70" s="31">
        <f>AVERAGE(B70:F70)</f>
        <v>8.769299999999999E-3</v>
      </c>
    </row>
    <row r="71" spans="1:36" x14ac:dyDescent="0.25">
      <c r="A71" s="33" t="s">
        <v>32</v>
      </c>
      <c r="B71" s="31">
        <f>B23</f>
        <v>1.5990000000000001E-2</v>
      </c>
      <c r="C71" s="31">
        <f>B33</f>
        <v>1.205E-2</v>
      </c>
      <c r="D71" s="31">
        <f>B43</f>
        <v>6.3749999999999996E-3</v>
      </c>
      <c r="E71" s="31">
        <f>B53</f>
        <v>8.9020000000000002E-3</v>
      </c>
      <c r="F71" s="31">
        <f>B63</f>
        <v>1.0580000000000001E-2</v>
      </c>
      <c r="G71" s="31">
        <f t="shared" ref="G71:G72" si="2">AVERAGE(B71:F71)</f>
        <v>1.07794E-2</v>
      </c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</row>
    <row r="72" spans="1:36" x14ac:dyDescent="0.25">
      <c r="A72" s="33" t="s">
        <v>40</v>
      </c>
      <c r="B72" s="39">
        <f>B25/100</f>
        <v>0.13346542439643416</v>
      </c>
      <c r="C72" s="39">
        <f>B35/100</f>
        <v>0.14300415098005748</v>
      </c>
      <c r="D72" s="39">
        <f>B45/100</f>
        <v>0.13087752516087114</v>
      </c>
      <c r="E72" s="39">
        <f>B55/100</f>
        <v>0.16455047805444867</v>
      </c>
      <c r="F72" s="39">
        <f>B65/100</f>
        <v>0.17442580540996744</v>
      </c>
      <c r="G72" s="39">
        <f t="shared" si="2"/>
        <v>0.14926467680035577</v>
      </c>
      <c r="H72" t="s">
        <v>50</v>
      </c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5" spans="1:36" x14ac:dyDescent="0.25">
      <c r="B75" s="34" t="s">
        <v>43</v>
      </c>
      <c r="C75" s="41" t="s">
        <v>45</v>
      </c>
      <c r="D75" s="41"/>
      <c r="E75" s="41" t="s">
        <v>46</v>
      </c>
      <c r="F75" s="41"/>
      <c r="G75" s="41" t="s">
        <v>47</v>
      </c>
      <c r="H75" s="41"/>
      <c r="I75" s="41" t="s">
        <v>48</v>
      </c>
      <c r="J75" s="41"/>
    </row>
    <row r="76" spans="1:36" x14ac:dyDescent="0.25">
      <c r="B76" s="34" t="s">
        <v>44</v>
      </c>
      <c r="C76" s="41"/>
      <c r="D76" s="41"/>
      <c r="E76" s="41"/>
      <c r="F76" s="41"/>
      <c r="G76" s="41"/>
      <c r="H76" s="41"/>
      <c r="I76" s="41"/>
      <c r="J76" s="41"/>
    </row>
    <row r="77" spans="1:36" x14ac:dyDescent="0.25">
      <c r="B77" s="32" t="s">
        <v>6</v>
      </c>
      <c r="C77" s="35">
        <v>1</v>
      </c>
      <c r="D77" s="35">
        <v>2</v>
      </c>
      <c r="E77" s="35">
        <v>1</v>
      </c>
      <c r="F77" s="35">
        <v>2</v>
      </c>
      <c r="G77" s="35">
        <v>1</v>
      </c>
      <c r="H77" s="35">
        <v>2</v>
      </c>
      <c r="I77" s="35">
        <v>1</v>
      </c>
      <c r="J77" s="35">
        <v>2</v>
      </c>
    </row>
    <row r="78" spans="1:36" x14ac:dyDescent="0.25">
      <c r="B78" s="32">
        <v>0.5</v>
      </c>
      <c r="C78" s="35">
        <v>0.52149999999999996</v>
      </c>
      <c r="D78" s="35">
        <v>0.45319999999999999</v>
      </c>
      <c r="E78" s="35">
        <v>0.56669999999999998</v>
      </c>
      <c r="F78" s="35">
        <v>0.50539999999999996</v>
      </c>
      <c r="G78" s="35">
        <v>0.5222</v>
      </c>
      <c r="H78" s="35">
        <v>0.51790000000000003</v>
      </c>
      <c r="I78" s="35">
        <v>0.53139999999999998</v>
      </c>
      <c r="J78" s="35">
        <v>0.51119999999999999</v>
      </c>
    </row>
    <row r="79" spans="1:36" x14ac:dyDescent="0.25">
      <c r="B79" s="32">
        <v>0.5</v>
      </c>
      <c r="C79" s="35">
        <v>0.50260000000000005</v>
      </c>
      <c r="D79" s="35">
        <v>0.44969999999999999</v>
      </c>
      <c r="E79" s="35">
        <v>0.55810000000000004</v>
      </c>
      <c r="F79" s="35">
        <v>0.53500000000000003</v>
      </c>
      <c r="G79" s="35">
        <v>0.50170000000000003</v>
      </c>
      <c r="H79" s="35">
        <v>0.50770000000000004</v>
      </c>
      <c r="I79" s="35">
        <v>0.54110000000000003</v>
      </c>
      <c r="J79" s="35">
        <v>0.54879999999999995</v>
      </c>
    </row>
    <row r="80" spans="1:36" x14ac:dyDescent="0.25">
      <c r="B80" s="32">
        <v>0.71</v>
      </c>
      <c r="C80" s="35">
        <v>0.75580000000000003</v>
      </c>
      <c r="D80" s="35">
        <v>0.66890000000000005</v>
      </c>
      <c r="E80" s="35">
        <v>0.68430000000000002</v>
      </c>
      <c r="F80" s="35">
        <v>0.70499999999999996</v>
      </c>
      <c r="G80" s="35">
        <v>0.69910000000000005</v>
      </c>
      <c r="H80" s="35">
        <v>0.74629999999999996</v>
      </c>
      <c r="I80" s="35">
        <v>0.69279999999999997</v>
      </c>
      <c r="J80" s="35">
        <v>0.74</v>
      </c>
    </row>
    <row r="81" spans="2:10" x14ac:dyDescent="0.25">
      <c r="B81" s="32">
        <v>0.71</v>
      </c>
      <c r="C81" s="35">
        <v>0.70820000000000005</v>
      </c>
      <c r="D81" s="35">
        <v>0.61819999999999997</v>
      </c>
      <c r="E81" s="35">
        <v>0.82169999999999999</v>
      </c>
      <c r="F81" s="35">
        <v>0.71430000000000005</v>
      </c>
      <c r="G81" s="35">
        <v>0.6421</v>
      </c>
      <c r="H81" s="35">
        <v>0.68769999999999998</v>
      </c>
      <c r="I81" s="35">
        <v>0.76880000000000004</v>
      </c>
      <c r="J81" s="35">
        <v>0.7399</v>
      </c>
    </row>
    <row r="82" spans="2:10" x14ac:dyDescent="0.25">
      <c r="B82" s="32">
        <v>1</v>
      </c>
      <c r="C82" s="35">
        <v>1.1052</v>
      </c>
      <c r="D82" s="35">
        <v>0.97740000000000005</v>
      </c>
      <c r="E82" s="35">
        <v>1.1527000000000001</v>
      </c>
      <c r="F82" s="35">
        <v>0.99009999999999998</v>
      </c>
      <c r="G82" s="35">
        <v>1.089</v>
      </c>
      <c r="H82" s="35">
        <v>1.0314000000000001</v>
      </c>
      <c r="I82" s="35">
        <v>1.1458999999999999</v>
      </c>
      <c r="J82" s="35">
        <v>1.0273000000000001</v>
      </c>
    </row>
    <row r="83" spans="2:10" x14ac:dyDescent="0.25">
      <c r="B83" s="32">
        <v>1</v>
      </c>
      <c r="C83" s="35">
        <v>1.1551</v>
      </c>
      <c r="D83" s="35">
        <v>0.87739999999999996</v>
      </c>
      <c r="E83" s="35">
        <v>1.1073999999999999</v>
      </c>
      <c r="F83" s="35">
        <v>1.0390999999999999</v>
      </c>
      <c r="G83" s="35">
        <v>0.92330000000000001</v>
      </c>
      <c r="H83" s="35">
        <v>1.0318000000000001</v>
      </c>
      <c r="I83" s="35">
        <v>1.1184000000000001</v>
      </c>
      <c r="J83" s="35">
        <v>1.073</v>
      </c>
    </row>
    <row r="84" spans="2:10" x14ac:dyDescent="0.25">
      <c r="B84" s="32">
        <v>1.41</v>
      </c>
      <c r="C84" s="35">
        <v>1.522</v>
      </c>
      <c r="D84" s="35">
        <v>1.2810999999999999</v>
      </c>
      <c r="E84" s="35">
        <v>1.5262</v>
      </c>
      <c r="F84" s="35">
        <v>1.4476</v>
      </c>
      <c r="G84" s="35">
        <v>1.4198999999999999</v>
      </c>
      <c r="H84" s="35">
        <v>1.3471</v>
      </c>
      <c r="I84" s="35">
        <v>1.4661999999999999</v>
      </c>
      <c r="J84" s="35">
        <v>1.5035000000000001</v>
      </c>
    </row>
    <row r="85" spans="2:10" x14ac:dyDescent="0.25">
      <c r="B85" s="32">
        <v>1.41</v>
      </c>
      <c r="C85" s="35">
        <v>1.5164</v>
      </c>
      <c r="D85" s="35">
        <v>1.3285</v>
      </c>
      <c r="E85" s="35">
        <v>1.5584</v>
      </c>
      <c r="F85" s="35">
        <v>1.4184000000000001</v>
      </c>
      <c r="G85" s="35">
        <v>1.4025000000000001</v>
      </c>
      <c r="H85" s="35">
        <v>1.4255</v>
      </c>
      <c r="I85" s="35">
        <v>1.5495000000000001</v>
      </c>
      <c r="J85" s="35">
        <v>1.5422</v>
      </c>
    </row>
    <row r="86" spans="2:10" x14ac:dyDescent="0.25">
      <c r="B86" s="32">
        <v>2</v>
      </c>
      <c r="C86" s="35">
        <v>2.3529</v>
      </c>
      <c r="D86" s="35">
        <v>1.8883000000000001</v>
      </c>
      <c r="E86" s="35">
        <v>2.3500999999999999</v>
      </c>
      <c r="F86" s="35">
        <v>2.2906</v>
      </c>
      <c r="G86" s="35">
        <v>2.2402000000000002</v>
      </c>
      <c r="H86" s="35">
        <v>2.1364000000000001</v>
      </c>
      <c r="I86" s="35">
        <v>2.3711000000000002</v>
      </c>
      <c r="J86" s="35">
        <v>2.0419999999999998</v>
      </c>
    </row>
    <row r="87" spans="2:10" x14ac:dyDescent="0.25">
      <c r="B87" s="32">
        <v>2</v>
      </c>
      <c r="C87" s="35">
        <v>2.2307000000000001</v>
      </c>
      <c r="D87" s="35">
        <v>1.9813000000000001</v>
      </c>
      <c r="E87" s="35">
        <v>2.4013</v>
      </c>
      <c r="F87" s="35">
        <v>2.1724999999999999</v>
      </c>
      <c r="G87" s="35">
        <v>2.0966</v>
      </c>
      <c r="H87" s="35">
        <v>2.1497000000000002</v>
      </c>
      <c r="I87" s="35">
        <v>2.1707999999999998</v>
      </c>
      <c r="J87" s="35">
        <v>2.3126000000000002</v>
      </c>
    </row>
    <row r="89" spans="2:10" x14ac:dyDescent="0.25">
      <c r="B89" s="34" t="s">
        <v>43</v>
      </c>
      <c r="C89" s="41" t="s">
        <v>45</v>
      </c>
      <c r="D89" s="41"/>
      <c r="E89" s="41" t="s">
        <v>46</v>
      </c>
      <c r="F89" s="41"/>
      <c r="G89" s="41" t="s">
        <v>47</v>
      </c>
      <c r="H89" s="41"/>
      <c r="I89" s="41" t="s">
        <v>48</v>
      </c>
      <c r="J89" s="41"/>
    </row>
    <row r="90" spans="2:10" x14ac:dyDescent="0.25">
      <c r="B90" s="34" t="s">
        <v>44</v>
      </c>
      <c r="C90" s="41"/>
      <c r="D90" s="41"/>
      <c r="E90" s="41"/>
      <c r="F90" s="41"/>
      <c r="G90" s="41"/>
      <c r="H90" s="41"/>
      <c r="I90" s="41"/>
      <c r="J90" s="41"/>
    </row>
    <row r="91" spans="2:10" x14ac:dyDescent="0.25">
      <c r="B91" s="32" t="s">
        <v>6</v>
      </c>
      <c r="C91" s="35">
        <v>1</v>
      </c>
      <c r="D91" s="35">
        <v>2</v>
      </c>
      <c r="E91" s="35">
        <v>1</v>
      </c>
      <c r="F91" s="35">
        <v>2</v>
      </c>
      <c r="G91" s="35">
        <v>1</v>
      </c>
      <c r="H91" s="35">
        <v>2</v>
      </c>
      <c r="I91" s="35">
        <v>1</v>
      </c>
      <c r="J91" s="35">
        <v>2</v>
      </c>
    </row>
    <row r="92" spans="2:10" x14ac:dyDescent="0.25">
      <c r="B92" s="32">
        <v>0.5</v>
      </c>
      <c r="C92" s="40">
        <f>AVERAGE(C78:C79)</f>
        <v>0.51205000000000001</v>
      </c>
      <c r="D92" s="40">
        <f>AVERAGE(D78:D79)</f>
        <v>0.45145000000000002</v>
      </c>
      <c r="E92" s="40">
        <f t="shared" ref="E92:J92" si="3">AVERAGE(E78:E79)</f>
        <v>0.56240000000000001</v>
      </c>
      <c r="F92" s="40">
        <f t="shared" si="3"/>
        <v>0.5202</v>
      </c>
      <c r="G92" s="40">
        <f t="shared" si="3"/>
        <v>0.51195000000000002</v>
      </c>
      <c r="H92" s="40">
        <f t="shared" si="3"/>
        <v>0.51280000000000003</v>
      </c>
      <c r="I92" s="40">
        <f t="shared" si="3"/>
        <v>0.53625</v>
      </c>
      <c r="J92" s="40">
        <f t="shared" si="3"/>
        <v>0.53</v>
      </c>
    </row>
    <row r="93" spans="2:10" x14ac:dyDescent="0.25">
      <c r="B93" s="32">
        <v>0.5</v>
      </c>
      <c r="C93" s="40"/>
      <c r="D93" s="40"/>
      <c r="E93" s="40"/>
      <c r="F93" s="40"/>
      <c r="G93" s="40"/>
      <c r="H93" s="40"/>
      <c r="I93" s="40"/>
      <c r="J93" s="40"/>
    </row>
    <row r="94" spans="2:10" x14ac:dyDescent="0.25">
      <c r="B94" s="32">
        <v>0.71</v>
      </c>
      <c r="C94" s="40">
        <f t="shared" ref="C94:J94" si="4">AVERAGE(C80:C81)</f>
        <v>0.73199999999999998</v>
      </c>
      <c r="D94" s="40">
        <f t="shared" si="4"/>
        <v>0.64355000000000007</v>
      </c>
      <c r="E94" s="40">
        <f t="shared" si="4"/>
        <v>0.753</v>
      </c>
      <c r="F94" s="40">
        <f t="shared" si="4"/>
        <v>0.70965</v>
      </c>
      <c r="G94" s="40">
        <f t="shared" si="4"/>
        <v>0.67060000000000008</v>
      </c>
      <c r="H94" s="40">
        <f t="shared" si="4"/>
        <v>0.71699999999999997</v>
      </c>
      <c r="I94" s="40">
        <f t="shared" si="4"/>
        <v>0.73080000000000001</v>
      </c>
      <c r="J94" s="40">
        <f t="shared" si="4"/>
        <v>0.73995</v>
      </c>
    </row>
    <row r="95" spans="2:10" x14ac:dyDescent="0.25">
      <c r="B95" s="32">
        <v>0.71</v>
      </c>
      <c r="C95" s="40"/>
      <c r="D95" s="40"/>
      <c r="E95" s="40"/>
      <c r="F95" s="40"/>
      <c r="G95" s="40"/>
      <c r="H95" s="40"/>
      <c r="I95" s="40"/>
      <c r="J95" s="40"/>
    </row>
    <row r="96" spans="2:10" x14ac:dyDescent="0.25">
      <c r="B96" s="32">
        <v>1</v>
      </c>
      <c r="C96" s="40">
        <f t="shared" ref="C96:J96" si="5">AVERAGE(C82:C83)</f>
        <v>1.13015</v>
      </c>
      <c r="D96" s="40">
        <f t="shared" si="5"/>
        <v>0.9274</v>
      </c>
      <c r="E96" s="40">
        <f t="shared" si="5"/>
        <v>1.13005</v>
      </c>
      <c r="F96" s="40">
        <f t="shared" si="5"/>
        <v>1.0145999999999999</v>
      </c>
      <c r="G96" s="40">
        <f t="shared" si="5"/>
        <v>1.0061499999999999</v>
      </c>
      <c r="H96" s="40">
        <f t="shared" si="5"/>
        <v>1.0316000000000001</v>
      </c>
      <c r="I96" s="40">
        <f t="shared" si="5"/>
        <v>1.13215</v>
      </c>
      <c r="J96" s="40">
        <f t="shared" si="5"/>
        <v>1.0501499999999999</v>
      </c>
    </row>
    <row r="97" spans="2:10" x14ac:dyDescent="0.25">
      <c r="B97" s="32">
        <v>1</v>
      </c>
      <c r="C97" s="40"/>
      <c r="D97" s="40"/>
      <c r="E97" s="40"/>
      <c r="F97" s="40"/>
      <c r="G97" s="40"/>
      <c r="H97" s="40"/>
      <c r="I97" s="40"/>
      <c r="J97" s="40"/>
    </row>
    <row r="98" spans="2:10" x14ac:dyDescent="0.25">
      <c r="B98" s="32">
        <v>1.41</v>
      </c>
      <c r="C98" s="40">
        <f t="shared" ref="C98:J98" si="6">AVERAGE(C84:C85)</f>
        <v>1.5192000000000001</v>
      </c>
      <c r="D98" s="40">
        <f t="shared" si="6"/>
        <v>1.3048</v>
      </c>
      <c r="E98" s="40">
        <f t="shared" si="6"/>
        <v>1.5423</v>
      </c>
      <c r="F98" s="40">
        <f t="shared" si="6"/>
        <v>1.4330000000000001</v>
      </c>
      <c r="G98" s="40">
        <f t="shared" si="6"/>
        <v>1.4112</v>
      </c>
      <c r="H98" s="40">
        <f t="shared" si="6"/>
        <v>1.3862999999999999</v>
      </c>
      <c r="I98" s="40">
        <f t="shared" si="6"/>
        <v>1.5078499999999999</v>
      </c>
      <c r="J98" s="40">
        <f t="shared" si="6"/>
        <v>1.52285</v>
      </c>
    </row>
    <row r="99" spans="2:10" x14ac:dyDescent="0.25">
      <c r="B99" s="32">
        <v>1.41</v>
      </c>
      <c r="C99" s="40"/>
      <c r="D99" s="40"/>
      <c r="E99" s="40"/>
      <c r="F99" s="40"/>
      <c r="G99" s="40"/>
      <c r="H99" s="40"/>
      <c r="I99" s="40"/>
      <c r="J99" s="40"/>
    </row>
    <row r="100" spans="2:10" x14ac:dyDescent="0.25">
      <c r="B100" s="32">
        <v>2</v>
      </c>
      <c r="C100" s="40">
        <f t="shared" ref="C100:J100" si="7">AVERAGE(C86:C87)</f>
        <v>2.2918000000000003</v>
      </c>
      <c r="D100" s="40">
        <f t="shared" si="7"/>
        <v>1.9348000000000001</v>
      </c>
      <c r="E100" s="40">
        <f t="shared" si="7"/>
        <v>2.3757000000000001</v>
      </c>
      <c r="F100" s="40">
        <f t="shared" si="7"/>
        <v>2.2315499999999999</v>
      </c>
      <c r="G100" s="40">
        <f t="shared" si="7"/>
        <v>2.1684000000000001</v>
      </c>
      <c r="H100" s="40">
        <f t="shared" si="7"/>
        <v>2.1430500000000001</v>
      </c>
      <c r="I100" s="40">
        <f t="shared" si="7"/>
        <v>2.27095</v>
      </c>
      <c r="J100" s="40">
        <f t="shared" si="7"/>
        <v>2.1772999999999998</v>
      </c>
    </row>
    <row r="101" spans="2:10" x14ac:dyDescent="0.25">
      <c r="B101" s="32">
        <v>2</v>
      </c>
      <c r="C101" s="40"/>
      <c r="D101" s="40"/>
      <c r="E101" s="40"/>
      <c r="F101" s="40"/>
      <c r="G101" s="40"/>
      <c r="H101" s="40"/>
      <c r="I101" s="40"/>
      <c r="J101" s="40"/>
    </row>
    <row r="103" spans="2:10" x14ac:dyDescent="0.25">
      <c r="B103" s="36">
        <v>0.5</v>
      </c>
      <c r="C103" s="37">
        <f>AVERAGE(C92:J93)</f>
        <v>0.51713750000000003</v>
      </c>
    </row>
    <row r="104" spans="2:10" x14ac:dyDescent="0.25">
      <c r="B104" s="36">
        <v>0.71</v>
      </c>
      <c r="C104" s="37">
        <f>AVERAGE(C94:J95)</f>
        <v>0.71206875000000003</v>
      </c>
    </row>
    <row r="105" spans="2:10" x14ac:dyDescent="0.25">
      <c r="B105" s="36">
        <v>1</v>
      </c>
      <c r="C105" s="37">
        <f>AVERAGE(C96:J97)</f>
        <v>1.05278125</v>
      </c>
    </row>
    <row r="106" spans="2:10" x14ac:dyDescent="0.25">
      <c r="B106" s="36">
        <v>1.41</v>
      </c>
      <c r="C106" s="37">
        <f>AVERAGE(C98:J99)</f>
        <v>1.4534374999999999</v>
      </c>
    </row>
    <row r="107" spans="2:10" x14ac:dyDescent="0.25">
      <c r="B107" s="36">
        <v>2</v>
      </c>
      <c r="C107" s="37">
        <f>AVERAGE(C100:J101)</f>
        <v>2.1991937500000001</v>
      </c>
    </row>
    <row r="112" spans="2:10" x14ac:dyDescent="0.25">
      <c r="B112" s="36"/>
    </row>
  </sheetData>
  <mergeCells count="99">
    <mergeCell ref="A64:H64"/>
    <mergeCell ref="A67:M67"/>
    <mergeCell ref="B68:G68"/>
    <mergeCell ref="A61:H61"/>
    <mergeCell ref="B22:H22"/>
    <mergeCell ref="B23:H23"/>
    <mergeCell ref="B32:H32"/>
    <mergeCell ref="B33:H33"/>
    <mergeCell ref="B42:H42"/>
    <mergeCell ref="B43:H43"/>
    <mergeCell ref="B52:H52"/>
    <mergeCell ref="B53:H53"/>
    <mergeCell ref="B62:H62"/>
    <mergeCell ref="B63:H63"/>
    <mergeCell ref="A24:H24"/>
    <mergeCell ref="A34:H34"/>
    <mergeCell ref="G59:H59"/>
    <mergeCell ref="A21:H21"/>
    <mergeCell ref="A31:H31"/>
    <mergeCell ref="A41:H41"/>
    <mergeCell ref="A51:H51"/>
    <mergeCell ref="A54:H54"/>
    <mergeCell ref="A26:M26"/>
    <mergeCell ref="A36:M36"/>
    <mergeCell ref="A46:M46"/>
    <mergeCell ref="A56:M56"/>
    <mergeCell ref="G29:H29"/>
    <mergeCell ref="G37:H37"/>
    <mergeCell ref="G38:H38"/>
    <mergeCell ref="G27:H27"/>
    <mergeCell ref="G28:H28"/>
    <mergeCell ref="A44:H44"/>
    <mergeCell ref="G57:H57"/>
    <mergeCell ref="G58:H58"/>
    <mergeCell ref="B1:D1"/>
    <mergeCell ref="E1:G1"/>
    <mergeCell ref="H1:J1"/>
    <mergeCell ref="K1:M1"/>
    <mergeCell ref="A8:M8"/>
    <mergeCell ref="B9:D9"/>
    <mergeCell ref="E9:G9"/>
    <mergeCell ref="H9:J9"/>
    <mergeCell ref="K9:M9"/>
    <mergeCell ref="C75:D76"/>
    <mergeCell ref="E75:F76"/>
    <mergeCell ref="G75:H76"/>
    <mergeCell ref="I75:J76"/>
    <mergeCell ref="G39:H39"/>
    <mergeCell ref="G47:H47"/>
    <mergeCell ref="G48:H48"/>
    <mergeCell ref="G49:H49"/>
    <mergeCell ref="A16:M16"/>
    <mergeCell ref="G17:H17"/>
    <mergeCell ref="G18:H18"/>
    <mergeCell ref="G19:H19"/>
    <mergeCell ref="H92:H93"/>
    <mergeCell ref="I92:I93"/>
    <mergeCell ref="J92:J93"/>
    <mergeCell ref="C89:D90"/>
    <mergeCell ref="E89:F90"/>
    <mergeCell ref="G89:H90"/>
    <mergeCell ref="I89:J90"/>
    <mergeCell ref="C92:C93"/>
    <mergeCell ref="D92:D93"/>
    <mergeCell ref="E92:E93"/>
    <mergeCell ref="F92:F93"/>
    <mergeCell ref="G92:G93"/>
    <mergeCell ref="H96:H97"/>
    <mergeCell ref="I96:I97"/>
    <mergeCell ref="J96:J97"/>
    <mergeCell ref="C94:C95"/>
    <mergeCell ref="D94:D95"/>
    <mergeCell ref="E94:E95"/>
    <mergeCell ref="F94:F95"/>
    <mergeCell ref="G94:G95"/>
    <mergeCell ref="H94:H95"/>
    <mergeCell ref="I94:I95"/>
    <mergeCell ref="J94:J95"/>
    <mergeCell ref="C96:C97"/>
    <mergeCell ref="D96:D97"/>
    <mergeCell ref="E96:E97"/>
    <mergeCell ref="F96:F97"/>
    <mergeCell ref="G96:G97"/>
    <mergeCell ref="H100:H101"/>
    <mergeCell ref="I100:I101"/>
    <mergeCell ref="J100:J101"/>
    <mergeCell ref="C98:C99"/>
    <mergeCell ref="D98:D99"/>
    <mergeCell ref="E98:E99"/>
    <mergeCell ref="F98:F99"/>
    <mergeCell ref="G98:G99"/>
    <mergeCell ref="H98:H99"/>
    <mergeCell ref="I98:I99"/>
    <mergeCell ref="J98:J99"/>
    <mergeCell ref="C100:C101"/>
    <mergeCell ref="D100:D101"/>
    <mergeCell ref="E100:E101"/>
    <mergeCell ref="F100:F101"/>
    <mergeCell ref="G100:G10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2023-07-15T21:17:51Z</dcterms:created>
  <dcterms:modified xsi:type="dcterms:W3CDTF">2023-07-18T18:01:15Z</dcterms:modified>
</cp:coreProperties>
</file>