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codeName="ThisWorkbook"/>
  <mc:AlternateContent xmlns:mc="http://schemas.openxmlformats.org/markup-compatibility/2006">
    <mc:Choice Requires="x15">
      <x15ac:absPath xmlns:x15ac="http://schemas.microsoft.com/office/spreadsheetml/2010/11/ac" url="https://wwfse.sharepoint.com/sites/CDP-WWFITR/Delade dokument/General/R-code/Analysis/Input  - AR6 Implementation_Preparation of data/"/>
    </mc:Choice>
  </mc:AlternateContent>
  <xr:revisionPtr revIDLastSave="2" documentId="13_ncr:1_{CA3E2908-8779-4EC2-92EB-10B209DE48C7}" xr6:coauthVersionLast="47" xr6:coauthVersionMax="47" xr10:uidLastSave="{7BC7EDC3-9DB8-42E2-9697-CA55522A7B20}"/>
  <bookViews>
    <workbookView xWindow="-110" yWindow="-110" windowWidth="19420" windowHeight="10300" tabRatio="621" activeTab="3" xr2:uid="{00000000-000D-0000-FFFF-FFFF00000000}"/>
  </bookViews>
  <sheets>
    <sheet name="Information" sheetId="59" r:id="rId1"/>
    <sheet name="Graph" sheetId="48" r:id="rId2"/>
    <sheet name="WORLD" sheetId="2" r:id="rId3"/>
    <sheet name="OECD" sheetId="28" r:id="rId4"/>
    <sheet name="Non-OECD" sheetId="35" r:id="rId5"/>
    <sheet name="ASEAN" sheetId="39" r:id="rId6"/>
    <sheet name="Brazil" sheetId="40" r:id="rId7"/>
    <sheet name="China" sheetId="41" r:id="rId8"/>
    <sheet name="European Union" sheetId="42" r:id="rId9"/>
    <sheet name="India" sheetId="31" r:id="rId10"/>
    <sheet name="Mexico" sheetId="32" r:id="rId11"/>
    <sheet name="Russia" sheetId="33" r:id="rId12"/>
    <sheet name="South Africa" sheetId="34" r:id="rId13"/>
    <sheet name="United States" sheetId="29" r:id="rId14"/>
  </sheets>
  <definedNames>
    <definedName name="CAAGR_tolerance">200</definedName>
    <definedName name="myCurrentRegion" localSheetId="0">#REF!</definedName>
    <definedName name="myCurrentRegion">#REF!</definedName>
    <definedName name="myCurrentRegionSource" localSheetId="0">#REF!</definedName>
    <definedName name="myCurrentRegionSource">#REF!</definedName>
    <definedName name="RoundFactorLong">4</definedName>
    <definedName name="RoundFactorMed">3</definedName>
    <definedName name="RoundFactorShort">3</definedName>
    <definedName name="SmallestNonZeroValue">0.00001</definedName>
    <definedName name="SumTolerance">0.005</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112" i="28" l="1"/>
  <c r="C111" i="2" l="1"/>
  <c r="C105" i="48" l="1"/>
  <c r="C106" i="48"/>
  <c r="C107" i="48"/>
  <c r="C108" i="48"/>
  <c r="C109" i="48"/>
  <c r="C110" i="48"/>
  <c r="C111" i="48"/>
  <c r="C112" i="48"/>
  <c r="C113" i="48"/>
  <c r="C114" i="48"/>
  <c r="C115" i="48"/>
  <c r="C116" i="48"/>
  <c r="C117" i="48"/>
  <c r="C118" i="48"/>
  <c r="C119" i="48"/>
  <c r="C120" i="48"/>
  <c r="C121" i="48"/>
  <c r="C122" i="48"/>
  <c r="C123" i="48"/>
  <c r="C124" i="48"/>
  <c r="C125" i="48"/>
  <c r="C126" i="48"/>
  <c r="C127" i="48"/>
  <c r="C128" i="48"/>
  <c r="C129" i="48"/>
  <c r="C130" i="48"/>
  <c r="C131" i="48"/>
  <c r="C132" i="48"/>
  <c r="C133" i="48"/>
  <c r="C134" i="48"/>
  <c r="C135" i="48"/>
  <c r="C136" i="48"/>
  <c r="C137" i="48"/>
  <c r="C138" i="48"/>
  <c r="C139" i="48"/>
  <c r="C140" i="48"/>
  <c r="C141" i="48"/>
  <c r="C142" i="48"/>
  <c r="C143" i="48"/>
  <c r="C144" i="48"/>
  <c r="C145" i="48"/>
  <c r="C146" i="48"/>
  <c r="C147" i="48"/>
  <c r="C148" i="48"/>
  <c r="C149" i="48"/>
  <c r="C150" i="48"/>
  <c r="C151" i="48"/>
  <c r="C152" i="48"/>
  <c r="C153" i="48"/>
  <c r="C154" i="48"/>
  <c r="C155" i="48"/>
  <c r="C156" i="48"/>
  <c r="C157" i="48"/>
  <c r="C158" i="48"/>
  <c r="C159" i="48"/>
  <c r="C160" i="48"/>
  <c r="C161" i="48"/>
  <c r="C162" i="48"/>
  <c r="C163" i="48"/>
  <c r="C164" i="48"/>
  <c r="C165" i="48"/>
  <c r="C166" i="48"/>
  <c r="C167" i="48"/>
  <c r="C168" i="48"/>
  <c r="C169" i="48"/>
  <c r="C170" i="48"/>
  <c r="C171" i="48"/>
  <c r="C172" i="48"/>
  <c r="C173" i="48"/>
  <c r="C174" i="48"/>
  <c r="C175" i="48"/>
  <c r="C176" i="48"/>
  <c r="C177" i="48"/>
  <c r="C178" i="48"/>
  <c r="C179" i="48"/>
  <c r="B105" i="48"/>
  <c r="B106" i="48"/>
  <c r="B107" i="48"/>
  <c r="B108" i="48"/>
  <c r="B109" i="48"/>
  <c r="B110" i="48"/>
  <c r="B111" i="48"/>
  <c r="B112" i="48"/>
  <c r="B113" i="48"/>
  <c r="B114" i="48"/>
  <c r="B115" i="48"/>
  <c r="B116" i="48"/>
  <c r="B117" i="48"/>
  <c r="B118" i="48"/>
  <c r="B119" i="48"/>
  <c r="B120" i="48"/>
  <c r="B121" i="48"/>
  <c r="B122" i="48"/>
  <c r="B123" i="48"/>
  <c r="B124" i="48"/>
  <c r="B125" i="48"/>
  <c r="B126" i="48"/>
  <c r="B127" i="48"/>
  <c r="B128" i="48"/>
  <c r="B129" i="48"/>
  <c r="B130" i="48"/>
  <c r="B131" i="48"/>
  <c r="B132" i="48"/>
  <c r="B133" i="48"/>
  <c r="B134" i="48"/>
  <c r="B135" i="48"/>
  <c r="B136" i="48"/>
  <c r="B137" i="48"/>
  <c r="B138" i="48"/>
  <c r="B139" i="48"/>
  <c r="B140" i="48"/>
  <c r="B141" i="48"/>
  <c r="B142" i="48"/>
  <c r="B143" i="48"/>
  <c r="B144" i="48"/>
  <c r="B145" i="48"/>
  <c r="B146" i="48"/>
  <c r="B147" i="48"/>
  <c r="B148" i="48"/>
  <c r="B149" i="48"/>
  <c r="B150" i="48"/>
  <c r="B151" i="48"/>
  <c r="B152" i="48"/>
  <c r="B153" i="48"/>
  <c r="B154" i="48"/>
  <c r="B155" i="48"/>
  <c r="B156" i="48"/>
  <c r="B157" i="48"/>
  <c r="B158" i="48"/>
  <c r="B159" i="48"/>
  <c r="B160" i="48"/>
  <c r="B161" i="48"/>
  <c r="B162" i="48"/>
  <c r="B163" i="48"/>
  <c r="B164" i="48"/>
  <c r="B165" i="48"/>
  <c r="B166" i="48"/>
  <c r="B167" i="48"/>
  <c r="B168" i="48"/>
  <c r="B169" i="48"/>
  <c r="B170" i="48"/>
  <c r="B171" i="48"/>
  <c r="B172" i="48"/>
  <c r="B173" i="48"/>
  <c r="B174" i="48"/>
  <c r="B175" i="48"/>
  <c r="B176" i="48"/>
  <c r="B177" i="48"/>
  <c r="B178" i="48"/>
  <c r="B179" i="48"/>
  <c r="P164" i="48"/>
  <c r="P165" i="48"/>
  <c r="P155" i="48"/>
  <c r="P156" i="48"/>
  <c r="P146" i="48"/>
  <c r="P147" i="48"/>
  <c r="P137" i="48"/>
  <c r="P138" i="48"/>
  <c r="P128" i="48"/>
  <c r="P129" i="48"/>
  <c r="P119" i="48"/>
  <c r="P120" i="48"/>
  <c r="P110" i="48"/>
  <c r="P111" i="48"/>
  <c r="P99" i="48"/>
  <c r="B99" i="48"/>
  <c r="P100" i="48"/>
  <c r="B100" i="48"/>
  <c r="P101" i="48"/>
  <c r="B101" i="48" s="1"/>
  <c r="P102" i="48"/>
  <c r="R99" i="48"/>
  <c r="R100" i="48"/>
  <c r="R110" i="48"/>
  <c r="R111" i="48"/>
  <c r="R119" i="48"/>
  <c r="R120" i="48"/>
  <c r="R128" i="48"/>
  <c r="R129" i="48"/>
  <c r="R137" i="48"/>
  <c r="R138" i="48"/>
  <c r="R146" i="48"/>
  <c r="R147" i="48"/>
  <c r="R155" i="48"/>
  <c r="R156" i="48"/>
  <c r="R164" i="48"/>
  <c r="R165" i="48"/>
  <c r="P95" i="48"/>
  <c r="P96" i="48"/>
  <c r="B96" i="48" s="1"/>
  <c r="P97" i="48"/>
  <c r="P98" i="48"/>
  <c r="B98" i="48" s="1"/>
  <c r="R101" i="48"/>
  <c r="R102" i="48"/>
  <c r="R103" i="48"/>
  <c r="P112" i="48"/>
  <c r="P113" i="48"/>
  <c r="R104" i="48"/>
  <c r="I57" i="48"/>
  <c r="J57" i="48"/>
  <c r="C1" i="48"/>
  <c r="P177" i="48"/>
  <c r="P178" i="48"/>
  <c r="P179" i="48"/>
  <c r="P173" i="48"/>
  <c r="P174" i="48"/>
  <c r="P175" i="48"/>
  <c r="P176" i="48"/>
  <c r="P162" i="48"/>
  <c r="P163" i="48"/>
  <c r="P166" i="48"/>
  <c r="P167" i="48"/>
  <c r="R167" i="48"/>
  <c r="P168" i="48"/>
  <c r="P169" i="48"/>
  <c r="P170" i="48"/>
  <c r="P171" i="48"/>
  <c r="P172" i="48"/>
  <c r="P157" i="48"/>
  <c r="P158" i="48"/>
  <c r="R158" i="48"/>
  <c r="P159" i="48"/>
  <c r="P160" i="48"/>
  <c r="P161" i="48"/>
  <c r="B97" i="48"/>
  <c r="B102" i="48"/>
  <c r="P103" i="48"/>
  <c r="B103" i="48" s="1"/>
  <c r="B92" i="48" s="1"/>
  <c r="I58" i="48" s="1"/>
  <c r="P104" i="48"/>
  <c r="B104" i="48" s="1"/>
  <c r="P105" i="48"/>
  <c r="P106" i="48"/>
  <c r="P107" i="48"/>
  <c r="P108" i="48"/>
  <c r="P109" i="48"/>
  <c r="P114" i="48"/>
  <c r="P115" i="48"/>
  <c r="P116" i="48"/>
  <c r="P117" i="48"/>
  <c r="P118" i="48"/>
  <c r="P121" i="48"/>
  <c r="P122" i="48"/>
  <c r="P123" i="48"/>
  <c r="P124" i="48"/>
  <c r="P125" i="48"/>
  <c r="P126" i="48"/>
  <c r="P127" i="48"/>
  <c r="P130" i="48"/>
  <c r="P131" i="48"/>
  <c r="P132" i="48"/>
  <c r="P133" i="48"/>
  <c r="P134" i="48"/>
  <c r="P135" i="48"/>
  <c r="P136" i="48"/>
  <c r="P139" i="48"/>
  <c r="P140" i="48"/>
  <c r="P141" i="48"/>
  <c r="P142" i="48"/>
  <c r="P143" i="48"/>
  <c r="P144" i="48"/>
  <c r="P145" i="48"/>
  <c r="P148" i="48"/>
  <c r="P149" i="48"/>
  <c r="P150" i="48"/>
  <c r="P151" i="48"/>
  <c r="P152" i="48"/>
  <c r="P153" i="48"/>
  <c r="P154" i="48"/>
  <c r="R113" i="48"/>
  <c r="R122" i="48"/>
  <c r="R131" i="48"/>
  <c r="R140" i="48"/>
  <c r="R149" i="48"/>
  <c r="B95" i="48"/>
  <c r="P94" i="48"/>
  <c r="B94" i="48"/>
  <c r="R175" i="48"/>
  <c r="R169" i="48"/>
  <c r="R170" i="48"/>
  <c r="R171" i="48"/>
  <c r="R172" i="48"/>
  <c r="R168" i="48"/>
  <c r="Q146" i="48"/>
  <c r="Q142" i="48"/>
  <c r="Q143" i="48"/>
  <c r="Q147" i="48"/>
  <c r="Q144" i="48"/>
  <c r="Q141" i="48"/>
  <c r="Q145" i="48"/>
  <c r="R148" i="48"/>
  <c r="R142" i="48"/>
  <c r="R126" i="48"/>
  <c r="R176" i="48"/>
  <c r="R174" i="48"/>
  <c r="R179" i="48"/>
  <c r="R177" i="48"/>
  <c r="Q130" i="48"/>
  <c r="R143" i="48"/>
  <c r="R127" i="48"/>
  <c r="R123" i="48"/>
  <c r="R144" i="48"/>
  <c r="R130" i="48"/>
  <c r="R124" i="48"/>
  <c r="R173" i="48"/>
  <c r="R178" i="48"/>
  <c r="Q148" i="48"/>
  <c r="R145" i="48"/>
  <c r="R141" i="48"/>
  <c r="R125" i="48"/>
  <c r="Q149" i="48"/>
  <c r="R160" i="48"/>
  <c r="R166" i="48"/>
  <c r="R152" i="48"/>
  <c r="R153" i="48"/>
  <c r="R157" i="48"/>
  <c r="R150" i="48"/>
  <c r="R133" i="48"/>
  <c r="R134" i="48"/>
  <c r="R135" i="48"/>
  <c r="R139" i="48"/>
  <c r="R132" i="48"/>
  <c r="R115" i="48"/>
  <c r="R116" i="48"/>
  <c r="R117" i="48"/>
  <c r="R121" i="48"/>
  <c r="R114" i="48"/>
  <c r="R106" i="48"/>
  <c r="R107" i="48"/>
  <c r="R108" i="48"/>
  <c r="R109" i="48"/>
  <c r="R112" i="48"/>
  <c r="R105" i="48"/>
  <c r="R95" i="48"/>
  <c r="R96" i="48"/>
  <c r="R97" i="48"/>
  <c r="C97" i="48" s="1"/>
  <c r="Q137" i="48"/>
  <c r="Q132" i="48"/>
  <c r="Q133" i="48"/>
  <c r="Q138" i="48"/>
  <c r="Q134" i="48"/>
  <c r="Q128" i="48"/>
  <c r="Q129" i="48"/>
  <c r="Q123" i="48"/>
  <c r="R98" i="48"/>
  <c r="Q164" i="48"/>
  <c r="Q163" i="48"/>
  <c r="Q165" i="48"/>
  <c r="Q159" i="48"/>
  <c r="Q160" i="48"/>
  <c r="Q166" i="48"/>
  <c r="Q161" i="48"/>
  <c r="Q167" i="48"/>
  <c r="Q162" i="48"/>
  <c r="R118" i="48"/>
  <c r="R136" i="48"/>
  <c r="Q155" i="48"/>
  <c r="Q150" i="48"/>
  <c r="Q154" i="48"/>
  <c r="Q151" i="48"/>
  <c r="Q156" i="48"/>
  <c r="Q152" i="48"/>
  <c r="Q157" i="48"/>
  <c r="Q153" i="48"/>
  <c r="Q158" i="48"/>
  <c r="Q176" i="48"/>
  <c r="Q126" i="48"/>
  <c r="Q125" i="48"/>
  <c r="Q124" i="48"/>
  <c r="Q127" i="48"/>
  <c r="Q131" i="48"/>
  <c r="Q135" i="48"/>
  <c r="Q140" i="48"/>
  <c r="Q139" i="48"/>
  <c r="Q136" i="48"/>
  <c r="R154" i="48"/>
  <c r="R161" i="48"/>
  <c r="R151" i="48"/>
  <c r="R162" i="48"/>
  <c r="R159" i="48"/>
  <c r="R163" i="48"/>
  <c r="R94" i="48"/>
  <c r="Q104" i="48"/>
  <c r="C104" i="48" s="1"/>
  <c r="H57" i="48"/>
  <c r="G57" i="48"/>
  <c r="F57" i="48"/>
  <c r="E57" i="48"/>
  <c r="D57" i="48"/>
  <c r="C57" i="48"/>
  <c r="B57" i="48"/>
  <c r="B71" i="48"/>
  <c r="Q170" i="48"/>
  <c r="Q169" i="48"/>
  <c r="Q168" i="48"/>
  <c r="Q96" i="48"/>
  <c r="Q99" i="48"/>
  <c r="C99" i="48" s="1"/>
  <c r="Q100" i="48"/>
  <c r="C100" i="48" s="1"/>
  <c r="Q110" i="48"/>
  <c r="Q111" i="48"/>
  <c r="Q119" i="48"/>
  <c r="Q120" i="48"/>
  <c r="Q177" i="48"/>
  <c r="Q175" i="48"/>
  <c r="Q179" i="48"/>
  <c r="Q178" i="48"/>
  <c r="Q173" i="48"/>
  <c r="Q174" i="48"/>
  <c r="Q103" i="48"/>
  <c r="C103" i="48" s="1"/>
  <c r="C92" i="48" s="1"/>
  <c r="B10" i="48" s="1"/>
  <c r="Q115" i="48"/>
  <c r="Q121" i="48"/>
  <c r="Q118" i="48"/>
  <c r="Q117" i="48"/>
  <c r="Q114" i="48"/>
  <c r="Q116" i="48"/>
  <c r="Q122" i="48"/>
  <c r="Q172" i="48"/>
  <c r="Q171" i="48"/>
  <c r="Q107" i="48"/>
  <c r="Q113" i="48"/>
  <c r="Q106" i="48"/>
  <c r="Q112" i="48"/>
  <c r="Q109" i="48"/>
  <c r="Q108" i="48"/>
  <c r="Q105" i="48"/>
  <c r="Q94" i="48"/>
  <c r="C94" i="48" s="1"/>
  <c r="Q95" i="48"/>
  <c r="C95" i="48" s="1"/>
  <c r="Q102" i="48"/>
  <c r="Q97" i="48"/>
  <c r="Q101" i="48"/>
  <c r="C101" i="48" s="1"/>
  <c r="Q98" i="48"/>
  <c r="C98" i="48" s="1"/>
  <c r="I48" i="48"/>
  <c r="C102" i="48" l="1"/>
  <c r="C96" i="48"/>
  <c r="F60" i="48"/>
  <c r="D60" i="48"/>
  <c r="C59" i="48"/>
  <c r="G60" i="48"/>
  <c r="G58" i="48"/>
  <c r="D59" i="48"/>
  <c r="E60" i="48"/>
  <c r="B58" i="48"/>
  <c r="B60" i="48"/>
  <c r="G59" i="48"/>
  <c r="B59" i="48"/>
  <c r="J59" i="48"/>
  <c r="B46" i="48"/>
  <c r="C58" i="48"/>
  <c r="H58" i="48"/>
  <c r="E59" i="48"/>
  <c r="F58" i="48"/>
  <c r="H59" i="48"/>
  <c r="J60" i="48"/>
  <c r="I59" i="48"/>
  <c r="C60" i="48"/>
  <c r="H60" i="48"/>
  <c r="D58" i="48"/>
  <c r="F59" i="48"/>
  <c r="E58" i="48"/>
  <c r="J58" i="48"/>
  <c r="I60" i="48"/>
  <c r="D51" i="48"/>
  <c r="B51" i="48"/>
  <c r="H48" i="48"/>
  <c r="F48" i="48"/>
  <c r="J49" i="48"/>
  <c r="B49" i="48"/>
  <c r="J50" i="48"/>
  <c r="H49" i="48"/>
  <c r="E49" i="48"/>
  <c r="B48" i="48"/>
  <c r="E50" i="48"/>
  <c r="D49" i="48"/>
  <c r="H50" i="48"/>
  <c r="G50" i="48"/>
  <c r="I49" i="48"/>
  <c r="G48" i="48"/>
  <c r="I51" i="48"/>
  <c r="J51" i="48"/>
  <c r="D48" i="48"/>
  <c r="J48" i="48"/>
  <c r="C48" i="48"/>
  <c r="E48" i="48"/>
  <c r="F50" i="48"/>
  <c r="F51" i="48"/>
  <c r="E51" i="48"/>
  <c r="F49" i="48"/>
  <c r="C50" i="48"/>
  <c r="G51" i="48"/>
  <c r="G49" i="48"/>
  <c r="C51" i="48"/>
  <c r="H51" i="48"/>
  <c r="B50" i="48"/>
  <c r="D50" i="48"/>
  <c r="I50" i="48"/>
  <c r="C49" i="48"/>
</calcChain>
</file>

<file path=xl/sharedStrings.xml><?xml version="1.0" encoding="utf-8"?>
<sst xmlns="http://schemas.openxmlformats.org/spreadsheetml/2006/main" count="1298" uniqueCount="106">
  <si>
    <t>Coal</t>
  </si>
  <si>
    <t>Oil</t>
  </si>
  <si>
    <t>Electricity</t>
  </si>
  <si>
    <t>Natural gas</t>
  </si>
  <si>
    <t>WORLD</t>
  </si>
  <si>
    <t>OECD</t>
  </si>
  <si>
    <t>Total</t>
  </si>
  <si>
    <t>ASEAN</t>
  </si>
  <si>
    <t>Brazil</t>
  </si>
  <si>
    <t>China</t>
  </si>
  <si>
    <t>India</t>
  </si>
  <si>
    <t>Mexico</t>
  </si>
  <si>
    <t>Russia</t>
  </si>
  <si>
    <t>Heat</t>
  </si>
  <si>
    <t>United States</t>
  </si>
  <si>
    <t>European Union</t>
  </si>
  <si>
    <t>South Africa</t>
  </si>
  <si>
    <t>Non-OECD</t>
  </si>
  <si>
    <t xml:space="preserve">For further information visit </t>
  </si>
  <si>
    <t>or contact us at</t>
  </si>
  <si>
    <t>etp_project@iea.org</t>
  </si>
  <si>
    <t>DATA</t>
  </si>
  <si>
    <t>2DS</t>
  </si>
  <si>
    <t>cells</t>
  </si>
  <si>
    <t>time</t>
  </si>
  <si>
    <t>selected country</t>
  </si>
  <si>
    <t>selected row</t>
  </si>
  <si>
    <t>Other renewables</t>
  </si>
  <si>
    <t>Ammonia</t>
  </si>
  <si>
    <t>Crude steel</t>
  </si>
  <si>
    <t>Total aluminium (primary and secondary)</t>
  </si>
  <si>
    <r>
      <t>Total CO</t>
    </r>
    <r>
      <rPr>
        <vertAlign val="subscript"/>
        <sz val="11"/>
        <color theme="1"/>
        <rFont val="Calibri"/>
        <family val="2"/>
        <scheme val="minor"/>
      </rPr>
      <t>2</t>
    </r>
    <r>
      <rPr>
        <sz val="11"/>
        <color theme="1"/>
        <rFont val="Calibri"/>
        <family val="2"/>
        <scheme val="minor"/>
      </rPr>
      <t xml:space="preserve"> emissions</t>
    </r>
  </si>
  <si>
    <r>
      <t>Total CO</t>
    </r>
    <r>
      <rPr>
        <vertAlign val="subscript"/>
        <sz val="11"/>
        <color theme="1"/>
        <rFont val="Calibri"/>
        <family val="2"/>
        <scheme val="minor"/>
      </rPr>
      <t>2</t>
    </r>
    <r>
      <rPr>
        <sz val="11"/>
        <color theme="1"/>
        <rFont val="Calibri"/>
        <family val="2"/>
        <scheme val="minor"/>
      </rPr>
      <t xml:space="preserve"> emissions</t>
    </r>
  </si>
  <si>
    <r>
      <t>CO</t>
    </r>
    <r>
      <rPr>
        <vertAlign val="subscript"/>
        <sz val="11"/>
        <color theme="1"/>
        <rFont val="Calibri"/>
        <family val="2"/>
        <scheme val="minor"/>
      </rPr>
      <t>2</t>
    </r>
    <r>
      <rPr>
        <sz val="11"/>
        <color theme="1"/>
        <rFont val="Calibri"/>
        <family val="2"/>
        <scheme val="minor"/>
      </rPr>
      <t xml:space="preserve"> captured</t>
    </r>
  </si>
  <si>
    <r>
      <t>CO</t>
    </r>
    <r>
      <rPr>
        <vertAlign val="subscript"/>
        <sz val="11"/>
        <color theme="1"/>
        <rFont val="Calibri"/>
        <family val="2"/>
        <scheme val="minor"/>
      </rPr>
      <t>2</t>
    </r>
    <r>
      <rPr>
        <sz val="11"/>
        <color theme="1"/>
        <rFont val="Calibri"/>
        <family val="2"/>
        <scheme val="minor"/>
      </rPr>
      <t xml:space="preserve"> captured</t>
    </r>
  </si>
  <si>
    <t>High value chemicals</t>
  </si>
  <si>
    <t>Methanol</t>
  </si>
  <si>
    <t xml:space="preserve">Cement </t>
  </si>
  <si>
    <t>Chemicals and petrochemicals</t>
  </si>
  <si>
    <t>Iron and steel</t>
  </si>
  <si>
    <t>Pulp and paper</t>
  </si>
  <si>
    <t>Aluminium</t>
  </si>
  <si>
    <t>Paper and paperboard (excl. recovered paper)</t>
  </si>
  <si>
    <t>1. Select region</t>
  </si>
  <si>
    <t xml:space="preserve">2. Select sector/fuel (or use the spin control to the right) </t>
  </si>
  <si>
    <t>RTS</t>
  </si>
  <si>
    <t>B2DS</t>
  </si>
  <si>
    <t>Energy Technology Perspectives 2017</t>
  </si>
  <si>
    <t>Biomass</t>
  </si>
  <si>
    <t>Waste</t>
  </si>
  <si>
    <t>Please reference as: 'International Energy Agency, Energy Technology Perspectives 2017 - www.iea.org/etp2017'</t>
  </si>
  <si>
    <r>
      <rPr>
        <b/>
        <i/>
        <sz val="12"/>
        <color indexed="8"/>
        <rFont val="Calibri"/>
        <family val="2"/>
      </rPr>
      <t>Energy Technology Perspectives (ETP)</t>
    </r>
    <r>
      <rPr>
        <sz val="11"/>
        <color theme="1"/>
        <rFont val="Calibri"/>
        <family val="2"/>
        <scheme val="minor"/>
      </rPr>
      <t xml:space="preserve"> is the International Energy Agency’s most ambitious publication on new developments in energy technology. It demonstrates how technologies – from electric vehicles to smart grids – can make a decisive difference in achieving the objective of limiting the global temperature rise to 2°C and enhancing energy security. </t>
    </r>
    <r>
      <rPr>
        <i/>
        <sz val="11"/>
        <color theme="1"/>
        <rFont val="Calibri"/>
        <family val="2"/>
        <scheme val="minor"/>
      </rPr>
      <t>ETP 2017</t>
    </r>
    <r>
      <rPr>
        <sz val="11"/>
        <color theme="1"/>
        <rFont val="Calibri"/>
        <family val="2"/>
        <scheme val="minor"/>
      </rPr>
      <t xml:space="preserve"> presents scenarios and strategies to 2060, with the aim of guiding decision makers on energy trends and what needs to be done to build a clean, secure and competitive energy future.</t>
    </r>
  </si>
  <si>
    <r>
      <t xml:space="preserve">The </t>
    </r>
    <r>
      <rPr>
        <b/>
        <sz val="11"/>
        <color theme="1"/>
        <rFont val="Calibri"/>
        <family val="2"/>
        <scheme val="minor"/>
      </rPr>
      <t>Reference Technology Scenario (RTS)</t>
    </r>
    <r>
      <rPr>
        <sz val="11"/>
        <color theme="1"/>
        <rFont val="Calibri"/>
        <family val="2"/>
        <scheme val="minor"/>
      </rPr>
      <t xml:space="preserve"> takes into account today’s commitments by countries to limit emissions and improve energy efficiency, including the NDCs pledged under the Paris Agreement. By factoring in these commitments and recent trends, the RTS already represents a major shift from a historical “business as usual” approach with no meaningful climate policy response. The RTS requires significant changes in policy and technologies in the period to 2060 as well as substantial additional cuts in emissions thereafter. These efforts would result in an average temperature increase of 2.7°C by 2100, at which point temperatures are unlikely to have stabilised and would continue to rise.</t>
    </r>
  </si>
  <si>
    <t>Note: 2014 numbers are the result of a bottom-up assessment of energy demand and services and may deviate slightly from those in the summary file, which are based on IEA statistics</t>
  </si>
  <si>
    <r>
      <t xml:space="preserve">For definitions refer to </t>
    </r>
    <r>
      <rPr>
        <i/>
        <sz val="12"/>
        <color theme="1"/>
        <rFont val="Calibri"/>
        <family val="2"/>
        <scheme val="minor"/>
      </rPr>
      <t xml:space="preserve">ETP 2017 </t>
    </r>
    <r>
      <rPr>
        <sz val="12"/>
        <color theme="1"/>
        <rFont val="Calibri"/>
        <family val="2"/>
        <scheme val="minor"/>
      </rPr>
      <t>Annex C</t>
    </r>
  </si>
  <si>
    <t>www.iea.org/etp/etp2017</t>
  </si>
  <si>
    <r>
      <t xml:space="preserve">The ETP model comprises four interlinked technology-rich models, one for each of four sectors: energy supply, buildings, industry and transport. Depending on the sector, this modelling framework covers 28 to 39 world regions or countries, over the period 2014 to 2060. Based on the ETP modelling framework, the scenarios are constructed using a combination of forecasting to reflect known trends in the near term and "backcasting" to develop plausible pathways to a desired long-term outcome. The </t>
    </r>
    <r>
      <rPr>
        <i/>
        <sz val="11"/>
        <color theme="1"/>
        <rFont val="Calibri"/>
        <family val="2"/>
        <scheme val="minor"/>
      </rPr>
      <t xml:space="preserve">ETP </t>
    </r>
    <r>
      <rPr>
        <sz val="11"/>
        <color theme="1"/>
        <rFont val="Calibri"/>
        <family val="2"/>
        <scheme val="minor"/>
      </rPr>
      <t xml:space="preserve">scenarios should not be considered as predictions, but as analyses of the impacts and trade-offs of different technology and policy choices, thereby providing a quantitative approach to support decision making in the energy sector. The </t>
    </r>
    <r>
      <rPr>
        <i/>
        <sz val="11"/>
        <color theme="1"/>
        <rFont val="Calibri"/>
        <family val="2"/>
        <scheme val="minor"/>
      </rPr>
      <t xml:space="preserve">ETP </t>
    </r>
    <r>
      <rPr>
        <sz val="11"/>
        <color theme="1"/>
        <rFont val="Calibri"/>
        <family val="2"/>
        <scheme val="minor"/>
      </rPr>
      <t xml:space="preserve">scenarios are complementary to those explored in the IEA </t>
    </r>
    <r>
      <rPr>
        <i/>
        <sz val="11"/>
        <color theme="1"/>
        <rFont val="Calibri"/>
        <family val="2"/>
        <scheme val="minor"/>
      </rPr>
      <t xml:space="preserve">World Energy Outlook </t>
    </r>
    <r>
      <rPr>
        <sz val="11"/>
        <color theme="1"/>
        <rFont val="Calibri"/>
        <family val="2"/>
        <scheme val="minor"/>
      </rPr>
      <t>series.</t>
    </r>
  </si>
  <si>
    <r>
      <t>The</t>
    </r>
    <r>
      <rPr>
        <b/>
        <sz val="11"/>
        <color theme="1"/>
        <rFont val="Calibri"/>
        <family val="2"/>
        <scheme val="minor"/>
      </rPr>
      <t xml:space="preserve"> 2°C Scenario (2DS)</t>
    </r>
    <r>
      <rPr>
        <sz val="11"/>
        <color theme="1"/>
        <rFont val="Calibri"/>
        <family val="2"/>
        <scheme val="minor"/>
      </rPr>
      <t xml:space="preserve"> lays out an energy system pathway and a CO</t>
    </r>
    <r>
      <rPr>
        <vertAlign val="subscript"/>
        <sz val="11"/>
        <color theme="1"/>
        <rFont val="Calibri"/>
        <family val="2"/>
        <scheme val="minor"/>
      </rPr>
      <t>2</t>
    </r>
    <r>
      <rPr>
        <sz val="11"/>
        <color theme="1"/>
        <rFont val="Calibri"/>
        <family val="2"/>
        <scheme val="minor"/>
      </rPr>
      <t xml:space="preserve"> emissions trajectory consistent with at least a 50% chance of limiting the average global temperature increase to 2°C by 2100. Annual energy-related CO</t>
    </r>
    <r>
      <rPr>
        <vertAlign val="subscript"/>
        <sz val="11"/>
        <color theme="1"/>
        <rFont val="Calibri"/>
        <family val="2"/>
        <scheme val="minor"/>
      </rPr>
      <t>2</t>
    </r>
    <r>
      <rPr>
        <sz val="11"/>
        <color theme="1"/>
        <rFont val="Calibri"/>
        <family val="2"/>
        <scheme val="minor"/>
      </rPr>
      <t xml:space="preserve"> emissions are reduced by 70% from today’s levels by 2060, with cumulative emissions of around 1 170 gigatonnes of CO</t>
    </r>
    <r>
      <rPr>
        <vertAlign val="subscript"/>
        <sz val="11"/>
        <color theme="1"/>
        <rFont val="Calibri"/>
        <family val="2"/>
        <scheme val="minor"/>
      </rPr>
      <t>2</t>
    </r>
    <r>
      <rPr>
        <sz val="11"/>
        <color theme="1"/>
        <rFont val="Calibri"/>
        <family val="2"/>
        <scheme val="minor"/>
      </rPr>
      <t xml:space="preserve"> (GtCO</t>
    </r>
    <r>
      <rPr>
        <vertAlign val="subscript"/>
        <sz val="11"/>
        <color theme="1"/>
        <rFont val="Calibri"/>
        <family val="2"/>
        <scheme val="minor"/>
      </rPr>
      <t>2</t>
    </r>
    <r>
      <rPr>
        <sz val="11"/>
        <color theme="1"/>
        <rFont val="Calibri"/>
        <family val="2"/>
        <scheme val="minor"/>
      </rPr>
      <t>) between 2015 and 2100 (including industrial process emissions). To stay within this range, CO</t>
    </r>
    <r>
      <rPr>
        <vertAlign val="subscript"/>
        <sz val="11"/>
        <color theme="1"/>
        <rFont val="Calibri"/>
        <family val="2"/>
        <scheme val="minor"/>
      </rPr>
      <t>2</t>
    </r>
    <r>
      <rPr>
        <sz val="11"/>
        <color theme="1"/>
        <rFont val="Calibri"/>
        <family val="2"/>
        <scheme val="minor"/>
      </rPr>
      <t xml:space="preserve"> emissions from fuel combustion and industrial processes must continue their decline after 2060, and carbon neutrality in the energy system must be reached before 2100. The 2DS continues to be the ETP’s central climate mitigation scenario, recognising that it represents a highly ambitious and challenging transformation of the global energy sector that relies on a substantially strengthened response compared with today’s efforts.</t>
    </r>
  </si>
  <si>
    <r>
      <t xml:space="preserve">The </t>
    </r>
    <r>
      <rPr>
        <b/>
        <sz val="11"/>
        <color theme="1"/>
        <rFont val="Calibri"/>
        <family val="2"/>
        <scheme val="minor"/>
      </rPr>
      <t>Beyond 2°C Scenario (B2DS)</t>
    </r>
    <r>
      <rPr>
        <sz val="11"/>
        <color theme="1"/>
        <rFont val="Calibri"/>
        <family val="2"/>
        <scheme val="minor"/>
      </rPr>
      <t xml:space="preserve"> explores how far deployment of technologies that are already available or in the innovation pipeline could take us beyond the 2DS. Technology improvements and deployment are pushed to their maximum practicable limits across the energy system in order to achieve net-zero emissions by 2060 and to stay net zero or below thereafter, without requiring unforeseen technology breakthroughs or limiting economic growth. This “technology push” approach results in cumulative emissions from the energy sector of around 750 GtCO</t>
    </r>
    <r>
      <rPr>
        <vertAlign val="subscript"/>
        <sz val="11"/>
        <color theme="1"/>
        <rFont val="Calibri"/>
        <family val="2"/>
        <scheme val="minor"/>
      </rPr>
      <t>2</t>
    </r>
    <r>
      <rPr>
        <sz val="11"/>
        <color theme="1"/>
        <rFont val="Calibri"/>
        <family val="2"/>
        <scheme val="minor"/>
      </rPr>
      <t xml:space="preserve"> between 2015 and 2100, which is consistent with a 50% chance of limiting average future temperature increases to 1.75°C. Energy sector emissions reach net zero around 2060, supported by significant negative emissions through deployment of bioenergy with CCS. The B2DS falls within the Paris Agreement range of ambition, but does not purport to define a specific temperature target for “well below 2°C”.</t>
    </r>
  </si>
  <si>
    <t>World - Reference Technology Scenario</t>
  </si>
  <si>
    <t>World - 2°C Scenario</t>
  </si>
  <si>
    <t>World - Beyond 2°C Scenario</t>
  </si>
  <si>
    <t>Total industry final energy consumption (incl. BF, CO and chemical feedstock) (PJ)</t>
  </si>
  <si>
    <t>CO2 emissions (MtCO2)</t>
  </si>
  <si>
    <t>Cement  - final energy consumption (PJ)</t>
  </si>
  <si>
    <t>Chemicals and petrochemicals - final energy consumption and chemical feedstock (PJ)</t>
  </si>
  <si>
    <t>Chemicals and petrochemicals - feedstocks (PJ)</t>
  </si>
  <si>
    <t>Iron and steel - final energy consumption incl. blast furnaces and coke ovens (PJ)</t>
  </si>
  <si>
    <t>Iron and steel - blast furnaces and coke ovens (PJ)</t>
  </si>
  <si>
    <t>Pulp and paper - final energy consumption (PJ)</t>
  </si>
  <si>
    <t>Aluminium - final energy consumption (PJ)</t>
  </si>
  <si>
    <t>Sub-sector CO2 emissions (MtCO2)</t>
  </si>
  <si>
    <t>Materials production (Mt)</t>
  </si>
  <si>
    <t>OECD - Reference Technology Scenario</t>
  </si>
  <si>
    <t>OECD - 2°C Scenario</t>
  </si>
  <si>
    <t>OECD - Beyond 2°C Scenario</t>
  </si>
  <si>
    <t>Non-OECD - Reference Technology Scenario</t>
  </si>
  <si>
    <t>Non-OECD - 2°C Scenario</t>
  </si>
  <si>
    <t>Non-OECD - Beyond 2°C Scenario</t>
  </si>
  <si>
    <t>ASEAN - Reference Technology Scenario</t>
  </si>
  <si>
    <t>ASEAN - 2°C Scenario</t>
  </si>
  <si>
    <t>ASEAN - Beyond 2°C Scenario</t>
  </si>
  <si>
    <t>Brazil - Reference Technology Scenario</t>
  </si>
  <si>
    <t>Brazil - 2°C Scenario</t>
  </si>
  <si>
    <t>Brazil - Beyond 2°C Scenario</t>
  </si>
  <si>
    <t>China - Reference Technology Scenario</t>
  </si>
  <si>
    <t>China - 2°C Scenario</t>
  </si>
  <si>
    <t>China - Beyond 2°C Scenario</t>
  </si>
  <si>
    <t>European Union - Reference Technology Scenario</t>
  </si>
  <si>
    <t>European Union - 2°C Scenario</t>
  </si>
  <si>
    <t>European Union - Beyond 2°C Scenario</t>
  </si>
  <si>
    <t>India - Reference Technology Scenario</t>
  </si>
  <si>
    <t>India - 2°C Scenario</t>
  </si>
  <si>
    <t>India - Beyond 2°C Scenario</t>
  </si>
  <si>
    <t>Mexico - Reference Technology Scenario</t>
  </si>
  <si>
    <t>Mexico - 2°C Scenario</t>
  </si>
  <si>
    <t>Mexico - Beyond 2°C Scenario</t>
  </si>
  <si>
    <t>Russia - Reference Technology Scenario</t>
  </si>
  <si>
    <t>Russia - 2°C Scenario</t>
  </si>
  <si>
    <t>Russia - Beyond 2°C Scenario</t>
  </si>
  <si>
    <t>South Africa - Reference Technology Scenario</t>
  </si>
  <si>
    <t>South Africa - 2°C Scenario</t>
  </si>
  <si>
    <t>South Africa - Beyond 2°C Scenario</t>
  </si>
  <si>
    <t>United States - Reference Technology Scenario</t>
  </si>
  <si>
    <t>United States - 2°C Scenario</t>
  </si>
  <si>
    <t>United States - Beyond 2°C Scenario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</si>
</sst>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0"/>
    <numFmt numFmtId="165" formatCode="#.0\ ##0"/>
    <numFmt numFmtId="166" formatCode="#.00\ ##0"/>
  </numFmts>
  <fonts count="24" x14ac:knownFonts="1">
    <font>
      <sz val="11"/>
      <color theme="1"/>
      <name val="Calibri"/>
      <family val="2"/>
      <scheme val="minor"/>
    </font>
    <font>
      <sz val="12"/>
      <color theme="1"/>
      <name val="Calibri"/>
      <family val="2"/>
      <scheme val="minor"/>
    </font>
    <font>
      <b/>
      <i/>
      <sz val="11"/>
      <color theme="1"/>
      <name val="Calibri"/>
      <family val="2"/>
      <scheme val="minor"/>
    </font>
    <font>
      <b/>
      <sz val="11"/>
      <color theme="1"/>
      <name val="Calibri"/>
      <family val="2"/>
      <scheme val="minor"/>
    </font>
    <font>
      <b/>
      <sz val="22"/>
      <color theme="0"/>
      <name val="Calibri"/>
      <family val="2"/>
      <scheme val="minor"/>
    </font>
    <font>
      <b/>
      <sz val="11"/>
      <color theme="0"/>
      <name val="Calibri"/>
      <family val="2"/>
      <scheme val="minor"/>
    </font>
    <font>
      <sz val="11"/>
      <color theme="0"/>
      <name val="Calibri"/>
      <family val="2"/>
      <scheme val="minor"/>
    </font>
    <font>
      <sz val="14"/>
      <color theme="0"/>
      <name val="Calibri"/>
      <family val="2"/>
      <scheme val="minor"/>
    </font>
    <font>
      <b/>
      <sz val="14"/>
      <color theme="0"/>
      <name val="Calibri"/>
      <family val="2"/>
      <scheme val="minor"/>
    </font>
    <font>
      <b/>
      <sz val="11"/>
      <color indexed="8"/>
      <name val="Calibri"/>
      <family val="2"/>
      <scheme val="minor"/>
    </font>
    <font>
      <sz val="14"/>
      <color rgb="FFFF0000"/>
      <name val="Calibri"/>
      <family val="2"/>
      <scheme val="minor"/>
    </font>
    <font>
      <u/>
      <sz val="12"/>
      <color theme="10"/>
      <name val="Calibri"/>
      <family val="2"/>
    </font>
    <font>
      <b/>
      <sz val="12"/>
      <color theme="0"/>
      <name val="Calibri"/>
      <family val="2"/>
      <scheme val="minor"/>
    </font>
    <font>
      <b/>
      <sz val="20"/>
      <color theme="1"/>
      <name val="Calibri"/>
      <family val="2"/>
      <scheme val="minor"/>
    </font>
    <font>
      <sz val="12"/>
      <color theme="0"/>
      <name val="Calibri"/>
      <family val="2"/>
      <scheme val="minor"/>
    </font>
    <font>
      <b/>
      <sz val="11"/>
      <color rgb="FFFF0000"/>
      <name val="Calibri"/>
      <family val="2"/>
      <scheme val="minor"/>
    </font>
    <font>
      <vertAlign val="subscript"/>
      <sz val="11"/>
      <color theme="1"/>
      <name val="Calibri"/>
      <family val="2"/>
      <scheme val="minor"/>
    </font>
    <font>
      <b/>
      <i/>
      <sz val="11"/>
      <color rgb="FFFF0000"/>
      <name val="Calibri"/>
      <family val="2"/>
      <scheme val="minor"/>
    </font>
    <font>
      <b/>
      <sz val="11"/>
      <color indexed="10"/>
      <name val="Calibri"/>
      <family val="2"/>
      <scheme val="minor"/>
    </font>
    <font>
      <b/>
      <i/>
      <sz val="11"/>
      <color indexed="10"/>
      <name val="Calibri"/>
      <family val="2"/>
      <scheme val="minor"/>
    </font>
    <font>
      <i/>
      <sz val="11"/>
      <name val="Calibri"/>
      <family val="2"/>
      <scheme val="minor"/>
    </font>
    <font>
      <i/>
      <sz val="11"/>
      <color theme="1"/>
      <name val="Calibri"/>
      <family val="2"/>
      <scheme val="minor"/>
    </font>
    <font>
      <b/>
      <i/>
      <sz val="12"/>
      <color indexed="8"/>
      <name val="Calibri"/>
      <family val="2"/>
    </font>
    <font>
      <i/>
      <sz val="12"/>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2"/>
        <bgColor indexed="64"/>
      </patternFill>
    </fill>
  </fills>
  <borders count="3">
    <border>
      <left/>
      <right/>
      <top/>
      <bottom/>
      <diagonal/>
    </border>
    <border>
      <left/>
      <right style="thin">
        <color indexed="64"/>
      </right>
      <top/>
      <bottom style="thin">
        <color indexed="64"/>
      </bottom>
      <diagonal/>
    </border>
    <border>
      <left/>
      <right/>
      <top/>
      <bottom style="thin">
        <color indexed="64"/>
      </bottom>
      <diagonal/>
    </border>
  </borders>
  <cellStyleXfs count="3">
    <xf numFmtId="0" fontId="0" fillId="0" borderId="0"/>
    <xf numFmtId="0" fontId="1" fillId="0" borderId="0"/>
    <xf numFmtId="0" fontId="11" fillId="0" borderId="0" applyNumberFormat="0" applyFill="0" applyBorder="0" applyAlignment="0" applyProtection="0">
      <alignment vertical="top"/>
      <protection locked="0"/>
    </xf>
  </cellStyleXfs>
  <cellXfs count="35">
    <xf numFmtId="0" fontId="0" fillId="0" borderId="0" xfId="0"/>
    <xf numFmtId="164" fontId="0" fillId="2" borderId="0" xfId="0" applyNumberFormat="1" applyFill="1"/>
    <xf numFmtId="164" fontId="3" fillId="2" borderId="0" xfId="0" applyNumberFormat="1" applyFont="1" applyFill="1"/>
    <xf numFmtId="164" fontId="2" fillId="2" borderId="0" xfId="0" applyNumberFormat="1" applyFont="1" applyFill="1"/>
    <xf numFmtId="164" fontId="4" fillId="3" borderId="0" xfId="0" applyNumberFormat="1" applyFont="1" applyFill="1" applyAlignment="1">
      <alignment horizontal="left" vertical="center"/>
    </xf>
    <xf numFmtId="164" fontId="5" fillId="4" borderId="0" xfId="0" applyNumberFormat="1" applyFont="1" applyFill="1"/>
    <xf numFmtId="164" fontId="6" fillId="4" borderId="0" xfId="0" applyNumberFormat="1" applyFont="1" applyFill="1"/>
    <xf numFmtId="164" fontId="6" fillId="2" borderId="0" xfId="0" applyNumberFormat="1" applyFont="1" applyFill="1"/>
    <xf numFmtId="1" fontId="7" fillId="4" borderId="0" xfId="0" applyNumberFormat="1" applyFont="1" applyFill="1" applyAlignment="1">
      <alignment vertical="center"/>
    </xf>
    <xf numFmtId="1" fontId="8" fillId="4" borderId="0" xfId="0" applyNumberFormat="1" applyFont="1" applyFill="1" applyAlignment="1">
      <alignment vertical="center"/>
    </xf>
    <xf numFmtId="0" fontId="0" fillId="2" borderId="0" xfId="0" applyFill="1"/>
    <xf numFmtId="164" fontId="9" fillId="2" borderId="0" xfId="0" applyNumberFormat="1" applyFont="1" applyFill="1"/>
    <xf numFmtId="164" fontId="4" fillId="4" borderId="0" xfId="0" applyNumberFormat="1" applyFont="1" applyFill="1" applyAlignment="1">
      <alignment horizontal="left" vertical="center"/>
    </xf>
    <xf numFmtId="0" fontId="1" fillId="2" borderId="0" xfId="1" applyFill="1"/>
    <xf numFmtId="0" fontId="11" fillId="2" borderId="0" xfId="2" applyFill="1" applyAlignment="1" applyProtection="1"/>
    <xf numFmtId="164" fontId="12" fillId="4" borderId="0" xfId="0" applyNumberFormat="1" applyFont="1" applyFill="1"/>
    <xf numFmtId="164" fontId="14" fillId="4" borderId="0" xfId="0" applyNumberFormat="1" applyFont="1" applyFill="1"/>
    <xf numFmtId="0" fontId="1" fillId="2" borderId="0" xfId="0" applyFont="1" applyFill="1"/>
    <xf numFmtId="0" fontId="3" fillId="2" borderId="1" xfId="0" applyFont="1" applyFill="1" applyBorder="1"/>
    <xf numFmtId="0" fontId="3" fillId="2" borderId="2" xfId="0" applyFont="1" applyFill="1" applyBorder="1"/>
    <xf numFmtId="1" fontId="17" fillId="2" borderId="0" xfId="0" applyNumberFormat="1" applyFont="1" applyFill="1"/>
    <xf numFmtId="1" fontId="15" fillId="2" borderId="0" xfId="0" applyNumberFormat="1" applyFont="1" applyFill="1"/>
    <xf numFmtId="1" fontId="18" fillId="2" borderId="0" xfId="0" applyNumberFormat="1" applyFont="1" applyFill="1"/>
    <xf numFmtId="1" fontId="19" fillId="2" borderId="0" xfId="0" applyNumberFormat="1" applyFont="1" applyFill="1"/>
    <xf numFmtId="164" fontId="15" fillId="2" borderId="0" xfId="0" applyNumberFormat="1" applyFont="1" applyFill="1"/>
    <xf numFmtId="164" fontId="18" fillId="2" borderId="0" xfId="0" applyNumberFormat="1" applyFont="1" applyFill="1"/>
    <xf numFmtId="0" fontId="20" fillId="0" borderId="0" xfId="0" applyFont="1"/>
    <xf numFmtId="2" fontId="0" fillId="2" borderId="0" xfId="0" applyNumberFormat="1" applyFill="1"/>
    <xf numFmtId="165" fontId="0" fillId="2" borderId="0" xfId="0" applyNumberFormat="1" applyFill="1"/>
    <xf numFmtId="166" fontId="0" fillId="2" borderId="0" xfId="0" applyNumberFormat="1" applyFill="1"/>
    <xf numFmtId="0" fontId="20" fillId="2" borderId="0" xfId="0" applyFont="1" applyFill="1" applyAlignment="1">
      <alignment horizontal="left" vertical="top" wrapText="1"/>
    </xf>
    <xf numFmtId="0" fontId="10" fillId="2" borderId="0" xfId="0" applyFont="1" applyFill="1" applyAlignment="1">
      <alignment horizontal="left" vertical="top"/>
    </xf>
    <xf numFmtId="0" fontId="0" fillId="2" borderId="0" xfId="0" applyFill="1" applyAlignment="1">
      <alignment horizontal="left" vertical="top" wrapText="1"/>
    </xf>
    <xf numFmtId="0" fontId="0" fillId="0" borderId="0" xfId="0" applyAlignment="1">
      <alignment horizontal="left" vertical="top" wrapText="1"/>
    </xf>
    <xf numFmtId="0" fontId="13" fillId="2" borderId="0" xfId="0" applyFont="1" applyFill="1" applyAlignment="1">
      <alignment horizontal="center" vertical="center" wrapText="1"/>
    </xf>
  </cellXfs>
  <cellStyles count="3">
    <cellStyle name="Hyperlänk" xfId="2" builtinId="8"/>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526637790859883E-2"/>
          <c:y val="3.3734206454721596E-2"/>
          <c:w val="0.9233856460750417"/>
          <c:h val="0.75767268857573766"/>
        </c:manualLayout>
      </c:layout>
      <c:scatterChart>
        <c:scatterStyle val="lineMarker"/>
        <c:varyColors val="0"/>
        <c:ser>
          <c:idx val="0"/>
          <c:order val="0"/>
          <c:tx>
            <c:strRef>
              <c:f>Graph!$A$49</c:f>
              <c:strCache>
                <c:ptCount val="1"/>
                <c:pt idx="0">
                  <c:v>RTS</c:v>
                </c:pt>
              </c:strCache>
            </c:strRef>
          </c:tx>
          <c:spPr>
            <a:ln w="50800">
              <a:solidFill>
                <a:schemeClr val="accent6"/>
              </a:solidFill>
            </a:ln>
          </c:spPr>
          <c:marker>
            <c:symbol val="none"/>
          </c:marker>
          <c:xVal>
            <c:numRef>
              <c:f>Graph!$B$48:$J$48</c:f>
              <c:numCache>
                <c:formatCode>General</c:formatCode>
                <c:ptCount val="9"/>
                <c:pt idx="0">
                  <c:v>2014</c:v>
                </c:pt>
                <c:pt idx="1">
                  <c:v>2025</c:v>
                </c:pt>
                <c:pt idx="2">
                  <c:v>2030</c:v>
                </c:pt>
                <c:pt idx="3">
                  <c:v>2035</c:v>
                </c:pt>
                <c:pt idx="4">
                  <c:v>2040</c:v>
                </c:pt>
                <c:pt idx="5">
                  <c:v>2045</c:v>
                </c:pt>
                <c:pt idx="6">
                  <c:v>2050</c:v>
                </c:pt>
                <c:pt idx="7">
                  <c:v>2055</c:v>
                </c:pt>
                <c:pt idx="8">
                  <c:v>2060</c:v>
                </c:pt>
              </c:numCache>
            </c:numRef>
          </c:xVal>
          <c:yVal>
            <c:numRef>
              <c:f>Graph!$B$49:$J$49</c:f>
              <c:numCache>
                <c:formatCode>#\ ##0</c:formatCode>
                <c:ptCount val="9"/>
                <c:pt idx="0">
                  <c:v>450.40333693010001</c:v>
                </c:pt>
                <c:pt idx="1">
                  <c:v>438.80186861925603</c:v>
                </c:pt>
                <c:pt idx="2">
                  <c:v>405.86260307002988</c:v>
                </c:pt>
                <c:pt idx="3">
                  <c:v>369.60642911729673</c:v>
                </c:pt>
                <c:pt idx="4">
                  <c:v>329.80985113883122</c:v>
                </c:pt>
                <c:pt idx="5">
                  <c:v>303.15391210581544</c:v>
                </c:pt>
                <c:pt idx="6">
                  <c:v>282.49406361158839</c:v>
                </c:pt>
                <c:pt idx="7">
                  <c:v>251.33654934270353</c:v>
                </c:pt>
                <c:pt idx="8">
                  <c:v>228.69889475010916</c:v>
                </c:pt>
              </c:numCache>
            </c:numRef>
          </c:yVal>
          <c:smooth val="0"/>
          <c:extLst>
            <c:ext xmlns:c16="http://schemas.microsoft.com/office/drawing/2014/chart" uri="{C3380CC4-5D6E-409C-BE32-E72D297353CC}">
              <c16:uniqueId val="{00000000-2014-49FC-8B89-80CDB40E66EF}"/>
            </c:ext>
          </c:extLst>
        </c:ser>
        <c:ser>
          <c:idx val="1"/>
          <c:order val="1"/>
          <c:tx>
            <c:strRef>
              <c:f>Graph!$A$50</c:f>
              <c:strCache>
                <c:ptCount val="1"/>
                <c:pt idx="0">
                  <c:v>2DS</c:v>
                </c:pt>
              </c:strCache>
            </c:strRef>
          </c:tx>
          <c:spPr>
            <a:ln w="50800">
              <a:solidFill>
                <a:schemeClr val="bg2"/>
              </a:solidFill>
            </a:ln>
          </c:spPr>
          <c:marker>
            <c:symbol val="none"/>
          </c:marker>
          <c:xVal>
            <c:numRef>
              <c:f>Graph!$B$48:$J$48</c:f>
              <c:numCache>
                <c:formatCode>General</c:formatCode>
                <c:ptCount val="9"/>
                <c:pt idx="0">
                  <c:v>2014</c:v>
                </c:pt>
                <c:pt idx="1">
                  <c:v>2025</c:v>
                </c:pt>
                <c:pt idx="2">
                  <c:v>2030</c:v>
                </c:pt>
                <c:pt idx="3">
                  <c:v>2035</c:v>
                </c:pt>
                <c:pt idx="4">
                  <c:v>2040</c:v>
                </c:pt>
                <c:pt idx="5">
                  <c:v>2045</c:v>
                </c:pt>
                <c:pt idx="6">
                  <c:v>2050</c:v>
                </c:pt>
                <c:pt idx="7">
                  <c:v>2055</c:v>
                </c:pt>
                <c:pt idx="8">
                  <c:v>2060</c:v>
                </c:pt>
              </c:numCache>
            </c:numRef>
          </c:xVal>
          <c:yVal>
            <c:numRef>
              <c:f>Graph!$B$50:$J$50</c:f>
              <c:numCache>
                <c:formatCode>#\ ##0</c:formatCode>
                <c:ptCount val="9"/>
                <c:pt idx="0">
                  <c:v>450.40333693010001</c:v>
                </c:pt>
                <c:pt idx="1">
                  <c:v>404.06583270589522</c:v>
                </c:pt>
                <c:pt idx="2">
                  <c:v>318.23286589320054</c:v>
                </c:pt>
                <c:pt idx="3">
                  <c:v>265.43562960884867</c:v>
                </c:pt>
                <c:pt idx="4">
                  <c:v>226.20003615488733</c:v>
                </c:pt>
                <c:pt idx="5">
                  <c:v>191.09619476416489</c:v>
                </c:pt>
                <c:pt idx="6">
                  <c:v>165.31070063426574</c:v>
                </c:pt>
                <c:pt idx="7">
                  <c:v>142.84384781836025</c:v>
                </c:pt>
                <c:pt idx="8">
                  <c:v>124.63214694985881</c:v>
                </c:pt>
              </c:numCache>
            </c:numRef>
          </c:yVal>
          <c:smooth val="0"/>
          <c:extLst>
            <c:ext xmlns:c16="http://schemas.microsoft.com/office/drawing/2014/chart" uri="{C3380CC4-5D6E-409C-BE32-E72D297353CC}">
              <c16:uniqueId val="{00000001-2014-49FC-8B89-80CDB40E66EF}"/>
            </c:ext>
          </c:extLst>
        </c:ser>
        <c:ser>
          <c:idx val="2"/>
          <c:order val="2"/>
          <c:tx>
            <c:strRef>
              <c:f>Graph!$A$51</c:f>
              <c:strCache>
                <c:ptCount val="1"/>
                <c:pt idx="0">
                  <c:v>B2DS</c:v>
                </c:pt>
              </c:strCache>
            </c:strRef>
          </c:tx>
          <c:spPr>
            <a:ln w="50800">
              <a:solidFill>
                <a:schemeClr val="accent1"/>
              </a:solidFill>
            </a:ln>
          </c:spPr>
          <c:marker>
            <c:symbol val="none"/>
          </c:marker>
          <c:xVal>
            <c:numRef>
              <c:f>Graph!$B$48:$J$48</c:f>
              <c:numCache>
                <c:formatCode>General</c:formatCode>
                <c:ptCount val="9"/>
                <c:pt idx="0">
                  <c:v>2014</c:v>
                </c:pt>
                <c:pt idx="1">
                  <c:v>2025</c:v>
                </c:pt>
                <c:pt idx="2">
                  <c:v>2030</c:v>
                </c:pt>
                <c:pt idx="3">
                  <c:v>2035</c:v>
                </c:pt>
                <c:pt idx="4">
                  <c:v>2040</c:v>
                </c:pt>
                <c:pt idx="5">
                  <c:v>2045</c:v>
                </c:pt>
                <c:pt idx="6">
                  <c:v>2050</c:v>
                </c:pt>
                <c:pt idx="7">
                  <c:v>2055</c:v>
                </c:pt>
                <c:pt idx="8">
                  <c:v>2060</c:v>
                </c:pt>
              </c:numCache>
            </c:numRef>
          </c:xVal>
          <c:yVal>
            <c:numRef>
              <c:f>Graph!$B$51:$J$51</c:f>
              <c:numCache>
                <c:formatCode>#\ ##0</c:formatCode>
                <c:ptCount val="9"/>
                <c:pt idx="0">
                  <c:v>450.40333693010001</c:v>
                </c:pt>
                <c:pt idx="1">
                  <c:v>334.82018977465606</c:v>
                </c:pt>
                <c:pt idx="2">
                  <c:v>258.77300774176916</c:v>
                </c:pt>
                <c:pt idx="3">
                  <c:v>190.62110025496611</c:v>
                </c:pt>
                <c:pt idx="4">
                  <c:v>158.73905589425055</c:v>
                </c:pt>
                <c:pt idx="5">
                  <c:v>131.84113553573548</c:v>
                </c:pt>
                <c:pt idx="6">
                  <c:v>109.08048709277256</c:v>
                </c:pt>
                <c:pt idx="7">
                  <c:v>90.427994191293593</c:v>
                </c:pt>
                <c:pt idx="8">
                  <c:v>71.595245801018251</c:v>
                </c:pt>
              </c:numCache>
            </c:numRef>
          </c:yVal>
          <c:smooth val="0"/>
          <c:extLst>
            <c:ext xmlns:c16="http://schemas.microsoft.com/office/drawing/2014/chart" uri="{C3380CC4-5D6E-409C-BE32-E72D297353CC}">
              <c16:uniqueId val="{00000002-2014-49FC-8B89-80CDB40E66EF}"/>
            </c:ext>
          </c:extLst>
        </c:ser>
        <c:dLbls>
          <c:showLegendKey val="0"/>
          <c:showVal val="0"/>
          <c:showCatName val="0"/>
          <c:showSerName val="0"/>
          <c:showPercent val="0"/>
          <c:showBubbleSize val="0"/>
        </c:dLbls>
        <c:axId val="133556864"/>
        <c:axId val="116916608"/>
      </c:scatterChart>
      <c:valAx>
        <c:axId val="133556864"/>
        <c:scaling>
          <c:orientation val="minMax"/>
          <c:max val="2060"/>
          <c:min val="2010"/>
        </c:scaling>
        <c:delete val="0"/>
        <c:axPos val="b"/>
        <c:numFmt formatCode="General" sourceLinked="1"/>
        <c:majorTickMark val="out"/>
        <c:minorTickMark val="none"/>
        <c:tickLblPos val="nextTo"/>
        <c:spPr>
          <a:ln>
            <a:solidFill>
              <a:schemeClr val="tx1"/>
            </a:solidFill>
          </a:ln>
        </c:spPr>
        <c:txPr>
          <a:bodyPr/>
          <a:lstStyle/>
          <a:p>
            <a:pPr>
              <a:defRPr sz="1200"/>
            </a:pPr>
            <a:endParaRPr lang="sv-SE"/>
          </a:p>
        </c:txPr>
        <c:crossAx val="116916608"/>
        <c:crosses val="autoZero"/>
        <c:crossBetween val="midCat"/>
      </c:valAx>
      <c:valAx>
        <c:axId val="116916608"/>
        <c:scaling>
          <c:orientation val="minMax"/>
          <c:min val="0"/>
        </c:scaling>
        <c:delete val="0"/>
        <c:axPos val="l"/>
        <c:majorGridlines>
          <c:spPr>
            <a:ln w="12700" cap="rnd">
              <a:prstDash val="sysDot"/>
            </a:ln>
          </c:spPr>
        </c:majorGridlines>
        <c:numFmt formatCode="#\ ##0" sourceLinked="0"/>
        <c:majorTickMark val="out"/>
        <c:minorTickMark val="none"/>
        <c:tickLblPos val="nextTo"/>
        <c:spPr>
          <a:ln>
            <a:noFill/>
          </a:ln>
        </c:spPr>
        <c:txPr>
          <a:bodyPr/>
          <a:lstStyle/>
          <a:p>
            <a:pPr>
              <a:defRPr sz="1200"/>
            </a:pPr>
            <a:endParaRPr lang="sv-SE"/>
          </a:p>
        </c:txPr>
        <c:crossAx val="133556864"/>
        <c:crosses val="autoZero"/>
        <c:crossBetween val="midCat"/>
      </c:valAx>
    </c:plotArea>
    <c:legend>
      <c:legendPos val="b"/>
      <c:layout>
        <c:manualLayout>
          <c:xMode val="edge"/>
          <c:yMode val="edge"/>
          <c:x val="6.0407947759647466E-2"/>
          <c:y val="0.89878122834645668"/>
          <c:w val="0.92496883969553834"/>
          <c:h val="6.4467494447809734E-2"/>
        </c:manualLayout>
      </c:layout>
      <c:overlay val="0"/>
      <c:txPr>
        <a:bodyPr/>
        <a:lstStyle/>
        <a:p>
          <a:pPr>
            <a:defRPr sz="2000"/>
          </a:pPr>
          <a:endParaRPr lang="sv-SE"/>
        </a:p>
      </c:txPr>
    </c:legend>
    <c:plotVisOnly val="1"/>
    <c:dispBlanksAs val="gap"/>
    <c:showDLblsOverMax val="0"/>
  </c:chart>
  <c:spPr>
    <a:ln>
      <a:noFill/>
    </a:ln>
  </c:spPr>
  <c:printSettings>
    <c:headerFooter/>
    <c:pageMargins b="0.75000000000001099" l="0.70000000000000062" r="0.70000000000000062" t="0.7500000000000109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areaChart>
        <c:grouping val="stacked"/>
        <c:varyColors val="0"/>
        <c:ser>
          <c:idx val="0"/>
          <c:order val="0"/>
          <c:tx>
            <c:strRef>
              <c:f>China!$AB$5</c:f>
              <c:strCache>
                <c:ptCount val="1"/>
                <c:pt idx="0">
                  <c:v>Coal</c:v>
                </c:pt>
              </c:strCache>
            </c:strRef>
          </c:tx>
          <c:spPr>
            <a:solidFill>
              <a:schemeClr val="accent1"/>
            </a:solidFill>
            <a:ln>
              <a:noFill/>
            </a:ln>
            <a:effectLst/>
          </c:spPr>
          <c:cat>
            <c:numRef>
              <c:f>China!$AC$4:$AK$4</c:f>
              <c:numCache>
                <c:formatCode>#\ ##0</c:formatCode>
                <c:ptCount val="9"/>
              </c:numCache>
            </c:numRef>
          </c:cat>
          <c:val>
            <c:numRef>
              <c:f>China!$AC$5:$AK$5</c:f>
              <c:numCache>
                <c:formatCode>#\ ##0</c:formatCode>
                <c:ptCount val="9"/>
                <c:pt idx="0">
                  <c:v>31620.630214029545</c:v>
                </c:pt>
                <c:pt idx="1">
                  <c:v>24272.663261748698</c:v>
                </c:pt>
                <c:pt idx="2">
                  <c:v>19513.278817951927</c:v>
                </c:pt>
                <c:pt idx="3">
                  <c:v>16000.13359001109</c:v>
                </c:pt>
                <c:pt idx="4">
                  <c:v>12808.522515845825</c:v>
                </c:pt>
                <c:pt idx="5">
                  <c:v>10049.461479700862</c:v>
                </c:pt>
                <c:pt idx="6">
                  <c:v>9416.4555089617697</c:v>
                </c:pt>
                <c:pt idx="7">
                  <c:v>8744.9951502321364</c:v>
                </c:pt>
                <c:pt idx="8">
                  <c:v>8150.7160264629856</c:v>
                </c:pt>
              </c:numCache>
            </c:numRef>
          </c:val>
          <c:extLst>
            <c:ext xmlns:c16="http://schemas.microsoft.com/office/drawing/2014/chart" uri="{C3380CC4-5D6E-409C-BE32-E72D297353CC}">
              <c16:uniqueId val="{00000000-2BD6-4082-993F-80CF1558651B}"/>
            </c:ext>
          </c:extLst>
        </c:ser>
        <c:ser>
          <c:idx val="1"/>
          <c:order val="1"/>
          <c:tx>
            <c:strRef>
              <c:f>China!$AB$6</c:f>
              <c:strCache>
                <c:ptCount val="1"/>
                <c:pt idx="0">
                  <c:v>Oil</c:v>
                </c:pt>
              </c:strCache>
            </c:strRef>
          </c:tx>
          <c:spPr>
            <a:solidFill>
              <a:schemeClr val="accent2"/>
            </a:solidFill>
            <a:ln>
              <a:noFill/>
            </a:ln>
            <a:effectLst/>
          </c:spPr>
          <c:cat>
            <c:numRef>
              <c:f>China!$AC$4:$AK$4</c:f>
              <c:numCache>
                <c:formatCode>#\ ##0</c:formatCode>
                <c:ptCount val="9"/>
              </c:numCache>
            </c:numRef>
          </c:cat>
          <c:val>
            <c:numRef>
              <c:f>China!$AC$6:$AK$6</c:f>
              <c:numCache>
                <c:formatCode>#\ ##0</c:formatCode>
                <c:ptCount val="9"/>
                <c:pt idx="0">
                  <c:v>4623.8824638995766</c:v>
                </c:pt>
                <c:pt idx="1">
                  <c:v>7279.8949878474587</c:v>
                </c:pt>
                <c:pt idx="2">
                  <c:v>8035.9420423280462</c:v>
                </c:pt>
                <c:pt idx="3">
                  <c:v>8562.7360324391939</c:v>
                </c:pt>
                <c:pt idx="4">
                  <c:v>8663.6572930355505</c:v>
                </c:pt>
                <c:pt idx="5">
                  <c:v>8082.3370909416417</c:v>
                </c:pt>
                <c:pt idx="6">
                  <c:v>7739.3117032670089</c:v>
                </c:pt>
                <c:pt idx="7">
                  <c:v>7690.3324040156267</c:v>
                </c:pt>
                <c:pt idx="8">
                  <c:v>7526.196400200638</c:v>
                </c:pt>
              </c:numCache>
            </c:numRef>
          </c:val>
          <c:extLst>
            <c:ext xmlns:c16="http://schemas.microsoft.com/office/drawing/2014/chart" uri="{C3380CC4-5D6E-409C-BE32-E72D297353CC}">
              <c16:uniqueId val="{00000001-2BD6-4082-993F-80CF1558651B}"/>
            </c:ext>
          </c:extLst>
        </c:ser>
        <c:ser>
          <c:idx val="2"/>
          <c:order val="2"/>
          <c:tx>
            <c:strRef>
              <c:f>China!$AB$7</c:f>
              <c:strCache>
                <c:ptCount val="1"/>
                <c:pt idx="0">
                  <c:v>Natural gas</c:v>
                </c:pt>
              </c:strCache>
            </c:strRef>
          </c:tx>
          <c:spPr>
            <a:solidFill>
              <a:schemeClr val="accent3"/>
            </a:solidFill>
            <a:ln>
              <a:noFill/>
            </a:ln>
            <a:effectLst/>
          </c:spPr>
          <c:cat>
            <c:numRef>
              <c:f>China!$AC$4:$AK$4</c:f>
              <c:numCache>
                <c:formatCode>#\ ##0</c:formatCode>
                <c:ptCount val="9"/>
              </c:numCache>
            </c:numRef>
          </c:cat>
          <c:val>
            <c:numRef>
              <c:f>China!$AC$7:$AK$7</c:f>
              <c:numCache>
                <c:formatCode>#\ ##0</c:formatCode>
                <c:ptCount val="9"/>
                <c:pt idx="0">
                  <c:v>2244.928215102002</c:v>
                </c:pt>
                <c:pt idx="1">
                  <c:v>5721.0510620708164</c:v>
                </c:pt>
                <c:pt idx="2">
                  <c:v>5919.3204124388831</c:v>
                </c:pt>
                <c:pt idx="3">
                  <c:v>6884.3626167380498</c:v>
                </c:pt>
                <c:pt idx="4">
                  <c:v>7394.1880284252429</c:v>
                </c:pt>
                <c:pt idx="5">
                  <c:v>8220.3045589465619</c:v>
                </c:pt>
                <c:pt idx="6">
                  <c:v>7706.3851080440372</c:v>
                </c:pt>
                <c:pt idx="7">
                  <c:v>8167.3305668495277</c:v>
                </c:pt>
                <c:pt idx="8">
                  <c:v>8759.0072796162003</c:v>
                </c:pt>
              </c:numCache>
            </c:numRef>
          </c:val>
          <c:extLst>
            <c:ext xmlns:c16="http://schemas.microsoft.com/office/drawing/2014/chart" uri="{C3380CC4-5D6E-409C-BE32-E72D297353CC}">
              <c16:uniqueId val="{00000002-2BD6-4082-993F-80CF1558651B}"/>
            </c:ext>
          </c:extLst>
        </c:ser>
        <c:ser>
          <c:idx val="3"/>
          <c:order val="3"/>
          <c:tx>
            <c:strRef>
              <c:f>China!$AB$8</c:f>
              <c:strCache>
                <c:ptCount val="1"/>
                <c:pt idx="0">
                  <c:v>Electricity</c:v>
                </c:pt>
              </c:strCache>
            </c:strRef>
          </c:tx>
          <c:spPr>
            <a:solidFill>
              <a:schemeClr val="accent4"/>
            </a:solidFill>
            <a:ln>
              <a:noFill/>
            </a:ln>
            <a:effectLst/>
          </c:spPr>
          <c:cat>
            <c:numRef>
              <c:f>China!$AC$4:$AK$4</c:f>
              <c:numCache>
                <c:formatCode>#\ ##0</c:formatCode>
                <c:ptCount val="9"/>
              </c:numCache>
            </c:numRef>
          </c:cat>
          <c:val>
            <c:numRef>
              <c:f>China!$AC$8:$AK$8</c:f>
              <c:numCache>
                <c:formatCode>#\ ##0</c:formatCode>
                <c:ptCount val="9"/>
                <c:pt idx="0">
                  <c:v>11393.552321808924</c:v>
                </c:pt>
                <c:pt idx="1">
                  <c:v>13415.128239437936</c:v>
                </c:pt>
                <c:pt idx="2">
                  <c:v>13911.430866876632</c:v>
                </c:pt>
                <c:pt idx="3">
                  <c:v>14420.227542583045</c:v>
                </c:pt>
                <c:pt idx="4">
                  <c:v>13948.192394179139</c:v>
                </c:pt>
                <c:pt idx="5">
                  <c:v>13777.810497403445</c:v>
                </c:pt>
                <c:pt idx="6">
                  <c:v>13775.450563901926</c:v>
                </c:pt>
                <c:pt idx="7">
                  <c:v>13872.7439196341</c:v>
                </c:pt>
                <c:pt idx="8">
                  <c:v>14251.543611052293</c:v>
                </c:pt>
              </c:numCache>
            </c:numRef>
          </c:val>
          <c:extLst>
            <c:ext xmlns:c16="http://schemas.microsoft.com/office/drawing/2014/chart" uri="{C3380CC4-5D6E-409C-BE32-E72D297353CC}">
              <c16:uniqueId val="{00000003-2BD6-4082-993F-80CF1558651B}"/>
            </c:ext>
          </c:extLst>
        </c:ser>
        <c:ser>
          <c:idx val="4"/>
          <c:order val="4"/>
          <c:tx>
            <c:strRef>
              <c:f>China!$AB$9</c:f>
              <c:strCache>
                <c:ptCount val="1"/>
                <c:pt idx="0">
                  <c:v>Heat</c:v>
                </c:pt>
              </c:strCache>
            </c:strRef>
          </c:tx>
          <c:spPr>
            <a:solidFill>
              <a:schemeClr val="accent5"/>
            </a:solidFill>
            <a:ln>
              <a:noFill/>
            </a:ln>
            <a:effectLst/>
          </c:spPr>
          <c:cat>
            <c:numRef>
              <c:f>China!$AC$4:$AK$4</c:f>
              <c:numCache>
                <c:formatCode>#\ ##0</c:formatCode>
                <c:ptCount val="9"/>
              </c:numCache>
            </c:numRef>
          </c:cat>
          <c:val>
            <c:numRef>
              <c:f>China!$AC$9:$AK$9</c:f>
              <c:numCache>
                <c:formatCode>#\ ##0</c:formatCode>
                <c:ptCount val="9"/>
                <c:pt idx="0">
                  <c:v>2220.694169292</c:v>
                </c:pt>
                <c:pt idx="1">
                  <c:v>2893.6838023834039</c:v>
                </c:pt>
                <c:pt idx="2">
                  <c:v>2482.3496659930788</c:v>
                </c:pt>
                <c:pt idx="3">
                  <c:v>2266.906481544811</c:v>
                </c:pt>
                <c:pt idx="4">
                  <c:v>1698.2516978295953</c:v>
                </c:pt>
                <c:pt idx="5">
                  <c:v>1390.9569042034125</c:v>
                </c:pt>
                <c:pt idx="6">
                  <c:v>1323.2778203145597</c:v>
                </c:pt>
                <c:pt idx="7">
                  <c:v>1341.4326549411107</c:v>
                </c:pt>
                <c:pt idx="8">
                  <c:v>1359.7991195655793</c:v>
                </c:pt>
              </c:numCache>
            </c:numRef>
          </c:val>
          <c:extLst>
            <c:ext xmlns:c16="http://schemas.microsoft.com/office/drawing/2014/chart" uri="{C3380CC4-5D6E-409C-BE32-E72D297353CC}">
              <c16:uniqueId val="{00000004-2BD6-4082-993F-80CF1558651B}"/>
            </c:ext>
          </c:extLst>
        </c:ser>
        <c:ser>
          <c:idx val="5"/>
          <c:order val="5"/>
          <c:tx>
            <c:strRef>
              <c:f>China!$AB$10</c:f>
              <c:strCache>
                <c:ptCount val="1"/>
                <c:pt idx="0">
                  <c:v>Biomass</c:v>
                </c:pt>
              </c:strCache>
            </c:strRef>
          </c:tx>
          <c:spPr>
            <a:solidFill>
              <a:schemeClr val="accent6"/>
            </a:solidFill>
            <a:ln>
              <a:noFill/>
            </a:ln>
            <a:effectLst/>
          </c:spPr>
          <c:cat>
            <c:numRef>
              <c:f>China!$AC$4:$AK$4</c:f>
              <c:numCache>
                <c:formatCode>#\ ##0</c:formatCode>
                <c:ptCount val="9"/>
              </c:numCache>
            </c:numRef>
          </c:cat>
          <c:val>
            <c:numRef>
              <c:f>China!$AC$10:$AK$10</c:f>
              <c:numCache>
                <c:formatCode>#\ ##0</c:formatCode>
                <c:ptCount val="9"/>
                <c:pt idx="0">
                  <c:v>0</c:v>
                </c:pt>
                <c:pt idx="1">
                  <c:v>143.05745219972749</c:v>
                </c:pt>
                <c:pt idx="2">
                  <c:v>348.45602136523229</c:v>
                </c:pt>
                <c:pt idx="3">
                  <c:v>825.24353456017411</c:v>
                </c:pt>
                <c:pt idx="4">
                  <c:v>919.1348012872686</c:v>
                </c:pt>
                <c:pt idx="5">
                  <c:v>984.73220001705147</c:v>
                </c:pt>
                <c:pt idx="6">
                  <c:v>1135.5469400789411</c:v>
                </c:pt>
                <c:pt idx="7">
                  <c:v>1185.6235842779649</c:v>
                </c:pt>
                <c:pt idx="8">
                  <c:v>954.35582004562934</c:v>
                </c:pt>
              </c:numCache>
            </c:numRef>
          </c:val>
          <c:extLst>
            <c:ext xmlns:c16="http://schemas.microsoft.com/office/drawing/2014/chart" uri="{C3380CC4-5D6E-409C-BE32-E72D297353CC}">
              <c16:uniqueId val="{00000005-2BD6-4082-993F-80CF1558651B}"/>
            </c:ext>
          </c:extLst>
        </c:ser>
        <c:ser>
          <c:idx val="6"/>
          <c:order val="6"/>
          <c:tx>
            <c:strRef>
              <c:f>China!$AB$11</c:f>
              <c:strCache>
                <c:ptCount val="1"/>
                <c:pt idx="0">
                  <c:v>Waste</c:v>
                </c:pt>
              </c:strCache>
            </c:strRef>
          </c:tx>
          <c:spPr>
            <a:solidFill>
              <a:schemeClr val="accent1">
                <a:lumMod val="60000"/>
              </a:schemeClr>
            </a:solidFill>
            <a:ln>
              <a:noFill/>
            </a:ln>
            <a:effectLst/>
          </c:spPr>
          <c:cat>
            <c:numRef>
              <c:f>China!$AC$4:$AK$4</c:f>
              <c:numCache>
                <c:formatCode>#\ ##0</c:formatCode>
                <c:ptCount val="9"/>
              </c:numCache>
            </c:numRef>
          </c:cat>
          <c:val>
            <c:numRef>
              <c:f>China!$AC$11:$AK$11</c:f>
              <c:numCache>
                <c:formatCode>#\ ##0</c:formatCode>
                <c:ptCount val="9"/>
                <c:pt idx="0">
                  <c:v>0</c:v>
                </c:pt>
                <c:pt idx="1">
                  <c:v>120.43984087580625</c:v>
                </c:pt>
                <c:pt idx="2">
                  <c:v>344.33029273099851</c:v>
                </c:pt>
                <c:pt idx="3">
                  <c:v>793.87516373504627</c:v>
                </c:pt>
                <c:pt idx="4">
                  <c:v>1132.3393259891027</c:v>
                </c:pt>
                <c:pt idx="5">
                  <c:v>1166.9799959612747</c:v>
                </c:pt>
                <c:pt idx="6">
                  <c:v>1594.9232089734057</c:v>
                </c:pt>
                <c:pt idx="7">
                  <c:v>2009.0976706330589</c:v>
                </c:pt>
                <c:pt idx="8">
                  <c:v>2027.968748249195</c:v>
                </c:pt>
              </c:numCache>
            </c:numRef>
          </c:val>
          <c:extLst>
            <c:ext xmlns:c16="http://schemas.microsoft.com/office/drawing/2014/chart" uri="{C3380CC4-5D6E-409C-BE32-E72D297353CC}">
              <c16:uniqueId val="{00000006-2BD6-4082-993F-80CF1558651B}"/>
            </c:ext>
          </c:extLst>
        </c:ser>
        <c:ser>
          <c:idx val="7"/>
          <c:order val="7"/>
          <c:tx>
            <c:strRef>
              <c:f>China!$AB$12</c:f>
              <c:strCache>
                <c:ptCount val="1"/>
                <c:pt idx="0">
                  <c:v>Other renewables</c:v>
                </c:pt>
              </c:strCache>
            </c:strRef>
          </c:tx>
          <c:spPr>
            <a:solidFill>
              <a:schemeClr val="accent2">
                <a:lumMod val="60000"/>
              </a:schemeClr>
            </a:solidFill>
            <a:ln>
              <a:noFill/>
            </a:ln>
            <a:effectLst/>
          </c:spPr>
          <c:cat>
            <c:numRef>
              <c:f>China!$AC$4:$AK$4</c:f>
              <c:numCache>
                <c:formatCode>#\ ##0</c:formatCode>
                <c:ptCount val="9"/>
              </c:numCache>
            </c:numRef>
          </c:cat>
          <c:val>
            <c:numRef>
              <c:f>China!$AC$12:$AK$12</c:f>
              <c:numCache>
                <c:formatCode>#\ ##0</c:formatCode>
                <c:ptCount val="9"/>
                <c:pt idx="0">
                  <c:v>8.29740024</c:v>
                </c:pt>
                <c:pt idx="1">
                  <c:v>397.1233882988999</c:v>
                </c:pt>
                <c:pt idx="2">
                  <c:v>771.79429666944009</c:v>
                </c:pt>
                <c:pt idx="3">
                  <c:v>943.74007346480425</c:v>
                </c:pt>
                <c:pt idx="4">
                  <c:v>1179.2808433267198</c:v>
                </c:pt>
                <c:pt idx="5">
                  <c:v>1297.3246782768001</c:v>
                </c:pt>
                <c:pt idx="6">
                  <c:v>1286.5296173760003</c:v>
                </c:pt>
                <c:pt idx="7">
                  <c:v>1336.0181761306305</c:v>
                </c:pt>
                <c:pt idx="8">
                  <c:v>1260.8039448535337</c:v>
                </c:pt>
              </c:numCache>
            </c:numRef>
          </c:val>
          <c:extLst>
            <c:ext xmlns:c16="http://schemas.microsoft.com/office/drawing/2014/chart" uri="{C3380CC4-5D6E-409C-BE32-E72D297353CC}">
              <c16:uniqueId val="{00000007-2BD6-4082-993F-80CF1558651B}"/>
            </c:ext>
          </c:extLst>
        </c:ser>
        <c:dLbls>
          <c:showLegendKey val="0"/>
          <c:showVal val="0"/>
          <c:showCatName val="0"/>
          <c:showSerName val="0"/>
          <c:showPercent val="0"/>
          <c:showBubbleSize val="0"/>
        </c:dLbls>
        <c:axId val="2048358576"/>
        <c:axId val="2049980432"/>
      </c:areaChart>
      <c:catAx>
        <c:axId val="2048358576"/>
        <c:scaling>
          <c:orientation val="minMax"/>
        </c:scaling>
        <c:delete val="0"/>
        <c:axPos val="b"/>
        <c:numFmt formatCode="#\ ##0"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2049980432"/>
        <c:crosses val="autoZero"/>
        <c:auto val="1"/>
        <c:lblAlgn val="ctr"/>
        <c:lblOffset val="100"/>
        <c:noMultiLvlLbl val="0"/>
      </c:catAx>
      <c:valAx>
        <c:axId val="2049980432"/>
        <c:scaling>
          <c:orientation val="minMax"/>
        </c:scaling>
        <c:delete val="0"/>
        <c:axPos val="l"/>
        <c:majorGridlines>
          <c:spPr>
            <a:ln w="9525" cap="flat" cmpd="sng" algn="ctr">
              <a:solidFill>
                <a:schemeClr val="tx1">
                  <a:lumMod val="15000"/>
                  <a:lumOff val="85000"/>
                </a:schemeClr>
              </a:solidFill>
              <a:round/>
            </a:ln>
            <a:effectLst/>
          </c:spPr>
        </c:majorGridlines>
        <c:numFmt formatCode="#\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20483585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Lines="12" dropStyle="combo" dx="16" fmlaLink="$A$71" fmlaRange="$A$72:$A$83" noThreeD="1" sel="7" val="0"/>
</file>

<file path=xl/ctrlProps/ctrlProp2.xml><?xml version="1.0" encoding="utf-8"?>
<formControlPr xmlns="http://schemas.microsoft.com/office/spreadsheetml/2009/9/main" objectType="Spin" dx="16" fmlaLink="$A$92" max="70" min="1" page="10" val="10"/>
</file>

<file path=xl/ctrlProps/ctrlProp3.xml><?xml version="1.0" encoding="utf-8"?>
<formControlPr xmlns="http://schemas.microsoft.com/office/spreadsheetml/2009/9/main" objectType="Drop" dropLines="30" dropStyle="combo" dx="16" fmlaLink="$A$92" fmlaRange="$C$94:$C$179" noThreeD="1" sel="10" val="9"/>
</file>

<file path=xl/ctrlProps/ctrlProp4.xml><?xml version="1.0" encoding="utf-8"?>
<formControlPr xmlns="http://schemas.microsoft.com/office/spreadsheetml/2009/9/main" objectType="Drop" dropLines="20" dropStyle="combo" dx="16" fmlaLink="$A$71" fmlaRange="$A$72:$A$88" noThreeD="1" sel="7"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409575</xdr:colOff>
      <xdr:row>9</xdr:row>
      <xdr:rowOff>723900</xdr:rowOff>
    </xdr:from>
    <xdr:to>
      <xdr:col>14</xdr:col>
      <xdr:colOff>742950</xdr:colOff>
      <xdr:row>40</xdr:row>
      <xdr:rowOff>161925</xdr:rowOff>
    </xdr:to>
    <xdr:graphicFrame macro="">
      <xdr:nvGraphicFramePr>
        <xdr:cNvPr id="5" name="Chart 2">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44450</xdr:colOff>
          <xdr:row>3</xdr:row>
          <xdr:rowOff>101600</xdr:rowOff>
        </xdr:from>
        <xdr:to>
          <xdr:col>2</xdr:col>
          <xdr:colOff>571500</xdr:colOff>
          <xdr:row>4</xdr:row>
          <xdr:rowOff>107950</xdr:rowOff>
        </xdr:to>
        <xdr:sp macro="" textlink="">
          <xdr:nvSpPr>
            <xdr:cNvPr id="1030" name="Drop Down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120650</xdr:colOff>
          <xdr:row>6</xdr:row>
          <xdr:rowOff>38100</xdr:rowOff>
        </xdr:from>
        <xdr:to>
          <xdr:col>9</xdr:col>
          <xdr:colOff>342900</xdr:colOff>
          <xdr:row>7</xdr:row>
          <xdr:rowOff>146050</xdr:rowOff>
        </xdr:to>
        <xdr:sp macro="" textlink="">
          <xdr:nvSpPr>
            <xdr:cNvPr id="1031" name="Spinner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69850</xdr:colOff>
          <xdr:row>6</xdr:row>
          <xdr:rowOff>82550</xdr:rowOff>
        </xdr:from>
        <xdr:to>
          <xdr:col>9</xdr:col>
          <xdr:colOff>69850</xdr:colOff>
          <xdr:row>7</xdr:row>
          <xdr:rowOff>101600</xdr:rowOff>
        </xdr:to>
        <xdr:sp macro="" textlink="">
          <xdr:nvSpPr>
            <xdr:cNvPr id="1032" name="Drop Down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44450</xdr:colOff>
          <xdr:row>65552</xdr:row>
          <xdr:rowOff>38100</xdr:rowOff>
        </xdr:from>
        <xdr:to>
          <xdr:col>2</xdr:col>
          <xdr:colOff>571500</xdr:colOff>
          <xdr:row>65553</xdr:row>
          <xdr:rowOff>44450</xdr:rowOff>
        </xdr:to>
        <xdr:sp macro="" textlink="">
          <xdr:nvSpPr>
            <xdr:cNvPr id="1033" name="Drop Down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25</xdr:col>
      <xdr:colOff>282087</xdr:colOff>
      <xdr:row>3</xdr:row>
      <xdr:rowOff>101111</xdr:rowOff>
    </xdr:from>
    <xdr:to>
      <xdr:col>31</xdr:col>
      <xdr:colOff>84260</xdr:colOff>
      <xdr:row>17</xdr:row>
      <xdr:rowOff>104042</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ETP2012">
  <a:themeElements>
    <a:clrScheme name="ETP2012">
      <a:dk1>
        <a:srgbClr val="000000"/>
      </a:dk1>
      <a:lt1>
        <a:srgbClr val="FFFFFF"/>
      </a:lt1>
      <a:dk2>
        <a:srgbClr val="488652"/>
      </a:dk2>
      <a:lt2>
        <a:srgbClr val="8BC669"/>
      </a:lt2>
      <a:accent1>
        <a:srgbClr val="00B3D2"/>
      </a:accent1>
      <a:accent2>
        <a:srgbClr val="00678E"/>
      </a:accent2>
      <a:accent3>
        <a:srgbClr val="948BB3"/>
      </a:accent3>
      <a:accent4>
        <a:srgbClr val="91547F"/>
      </a:accent4>
      <a:accent5>
        <a:srgbClr val="E5B951"/>
      </a:accent5>
      <a:accent6>
        <a:srgbClr val="D87D45"/>
      </a:accent6>
      <a:hlink>
        <a:srgbClr val="000000"/>
      </a:hlink>
      <a:folHlink>
        <a:srgbClr val="00678E"/>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iea.org/etp/etp2017"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sheetPr>
  <dimension ref="B1:D16"/>
  <sheetViews>
    <sheetView zoomScaleNormal="100" workbookViewId="0">
      <selection activeCell="B6" sqref="B6:D6"/>
    </sheetView>
  </sheetViews>
  <sheetFormatPr defaultColWidth="9.08984375" defaultRowHeight="14.5" x14ac:dyDescent="0.35"/>
  <cols>
    <col min="1" max="1" width="2.36328125" style="10" customWidth="1"/>
    <col min="2" max="4" width="50.90625" style="10" customWidth="1"/>
    <col min="5" max="16384" width="9.08984375" style="10"/>
  </cols>
  <sheetData>
    <row r="1" spans="2:4" s="12" customFormat="1" ht="45.75" customHeight="1" x14ac:dyDescent="0.35">
      <c r="B1" s="12" t="s">
        <v>47</v>
      </c>
    </row>
    <row r="3" spans="2:4" ht="18.75" customHeight="1" x14ac:dyDescent="0.35">
      <c r="B3" s="31" t="s">
        <v>50</v>
      </c>
      <c r="C3" s="31"/>
      <c r="D3" s="31"/>
    </row>
    <row r="4" spans="2:4" ht="69" customHeight="1" x14ac:dyDescent="0.35">
      <c r="B4" s="32" t="s">
        <v>51</v>
      </c>
      <c r="C4" s="32"/>
      <c r="D4" s="32"/>
    </row>
    <row r="5" spans="2:4" ht="93" customHeight="1" x14ac:dyDescent="0.35">
      <c r="B5" s="32" t="s">
        <v>56</v>
      </c>
      <c r="C5" s="32"/>
      <c r="D5" s="32"/>
    </row>
    <row r="6" spans="2:4" ht="83.25" customHeight="1" x14ac:dyDescent="0.35">
      <c r="B6" s="33" t="s">
        <v>52</v>
      </c>
      <c r="C6" s="33"/>
      <c r="D6" s="33"/>
    </row>
    <row r="7" spans="2:4" ht="105" customHeight="1" x14ac:dyDescent="0.35">
      <c r="B7" s="33" t="s">
        <v>57</v>
      </c>
      <c r="C7" s="33"/>
      <c r="D7" s="33"/>
    </row>
    <row r="8" spans="2:4" ht="99.75" customHeight="1" x14ac:dyDescent="0.35">
      <c r="B8" s="33" t="s">
        <v>58</v>
      </c>
      <c r="C8" s="33"/>
      <c r="D8" s="33"/>
    </row>
    <row r="9" spans="2:4" x14ac:dyDescent="0.35">
      <c r="B9" s="26"/>
    </row>
    <row r="10" spans="2:4" ht="29.25" customHeight="1" x14ac:dyDescent="0.35">
      <c r="B10" s="30" t="s">
        <v>53</v>
      </c>
      <c r="C10" s="30"/>
      <c r="D10" s="30"/>
    </row>
    <row r="11" spans="2:4" x14ac:dyDescent="0.35">
      <c r="B11" s="26"/>
    </row>
    <row r="12" spans="2:4" ht="15.5" x14ac:dyDescent="0.35">
      <c r="B12" s="13" t="s">
        <v>54</v>
      </c>
    </row>
    <row r="13" spans="2:4" ht="15.5" x14ac:dyDescent="0.35">
      <c r="B13" s="13" t="s">
        <v>18</v>
      </c>
    </row>
    <row r="14" spans="2:4" ht="15.5" x14ac:dyDescent="0.35">
      <c r="B14" s="14" t="s">
        <v>55</v>
      </c>
    </row>
    <row r="15" spans="2:4" ht="15.5" x14ac:dyDescent="0.35">
      <c r="B15" s="13" t="s">
        <v>19</v>
      </c>
    </row>
    <row r="16" spans="2:4" ht="15.5" x14ac:dyDescent="0.35">
      <c r="B16" s="13" t="s">
        <v>20</v>
      </c>
    </row>
  </sheetData>
  <mergeCells count="7">
    <mergeCell ref="B10:D10"/>
    <mergeCell ref="B3:D3"/>
    <mergeCell ref="B4:D4"/>
    <mergeCell ref="B5:D5"/>
    <mergeCell ref="B6:D6"/>
    <mergeCell ref="B7:D7"/>
    <mergeCell ref="B8:D8"/>
  </mergeCells>
  <hyperlinks>
    <hyperlink ref="B14" r:id="rId1" xr:uid="{00000000-0004-0000-0000-000000000000}"/>
  </hyperlinks>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3">
    <tabColor theme="8"/>
  </sheetPr>
  <dimension ref="A1:AL27"/>
  <sheetViews>
    <sheetView zoomScale="85" zoomScaleNormal="85" workbookViewId="0">
      <selection activeCell="C42" sqref="C42"/>
    </sheetView>
  </sheetViews>
  <sheetFormatPr defaultColWidth="9.08984375" defaultRowHeight="14.5" x14ac:dyDescent="0.35"/>
  <cols>
    <col min="1" max="1" width="4" style="1" customWidth="1"/>
    <col min="2" max="2" width="35.453125" style="1" customWidth="1"/>
    <col min="3" max="3" width="9.6328125" style="1" bestFit="1" customWidth="1"/>
    <col min="4" max="6" width="10.6328125" style="1" bestFit="1" customWidth="1"/>
    <col min="7" max="9" width="9.6328125" style="1" bestFit="1" customWidth="1"/>
    <col min="10" max="11" width="9.6328125" style="1" customWidth="1"/>
    <col min="12" max="12" width="4" style="1" customWidth="1"/>
    <col min="13" max="13" width="12.36328125" style="1" customWidth="1"/>
    <col min="14" max="14" width="4" style="1" customWidth="1"/>
    <col min="15" max="15" width="27" style="1" customWidth="1"/>
    <col min="16" max="16" width="8.90625" style="1" bestFit="1" customWidth="1"/>
    <col min="17" max="17" width="13.08984375" style="1" bestFit="1" customWidth="1"/>
    <col min="18" max="19" width="10.6328125" style="1" bestFit="1" customWidth="1"/>
    <col min="20" max="22" width="9.6328125" style="1" bestFit="1" customWidth="1"/>
    <col min="23" max="24" width="9.6328125" style="1" customWidth="1"/>
    <col min="25" max="25" width="4" style="1" customWidth="1"/>
    <col min="26" max="26" width="12.36328125" style="1" customWidth="1"/>
    <col min="27" max="27" width="4" style="1" customWidth="1"/>
    <col min="28" max="28" width="27" style="1" customWidth="1"/>
    <col min="29" max="29" width="8.90625" style="1" bestFit="1" customWidth="1"/>
    <col min="30" max="35" width="9.6328125" style="1" bestFit="1" customWidth="1"/>
    <col min="36" max="37" width="9.6328125" style="1" customWidth="1"/>
    <col min="38" max="38" width="4" style="1" customWidth="1"/>
    <col min="39" max="16384" width="9.08984375" style="1"/>
  </cols>
  <sheetData>
    <row r="1" spans="1:38" s="4" customFormat="1" ht="45.75" customHeight="1" x14ac:dyDescent="0.35">
      <c r="D1" s="4" t="s">
        <v>91</v>
      </c>
      <c r="Q1" s="4" t="s">
        <v>92</v>
      </c>
      <c r="AD1" s="4" t="s">
        <v>93</v>
      </c>
    </row>
    <row r="2" spans="1:38" s="8" customFormat="1" ht="29.25" customHeight="1" x14ac:dyDescent="0.35">
      <c r="C2" s="9">
        <v>2014</v>
      </c>
      <c r="D2" s="9">
        <v>2025</v>
      </c>
      <c r="E2" s="9">
        <v>2030</v>
      </c>
      <c r="F2" s="9">
        <v>2035</v>
      </c>
      <c r="G2" s="9">
        <v>2040</v>
      </c>
      <c r="H2" s="9">
        <v>2045</v>
      </c>
      <c r="I2" s="9">
        <v>2050</v>
      </c>
      <c r="J2" s="9">
        <v>2055</v>
      </c>
      <c r="K2" s="9">
        <v>2060</v>
      </c>
      <c r="P2" s="9">
        <v>2014</v>
      </c>
      <c r="Q2" s="9">
        <v>2025</v>
      </c>
      <c r="R2" s="9">
        <v>2030</v>
      </c>
      <c r="S2" s="9">
        <v>2035</v>
      </c>
      <c r="T2" s="9">
        <v>2040</v>
      </c>
      <c r="U2" s="9">
        <v>2045</v>
      </c>
      <c r="V2" s="9">
        <v>2050</v>
      </c>
      <c r="W2" s="9">
        <v>2055</v>
      </c>
      <c r="X2" s="9">
        <v>2060</v>
      </c>
      <c r="AC2" s="9">
        <v>2014</v>
      </c>
      <c r="AD2" s="9">
        <v>2025</v>
      </c>
      <c r="AE2" s="9">
        <v>2030</v>
      </c>
      <c r="AF2" s="9">
        <v>2035</v>
      </c>
      <c r="AG2" s="9">
        <v>2040</v>
      </c>
      <c r="AH2" s="9">
        <v>2045</v>
      </c>
      <c r="AI2" s="9">
        <v>2050</v>
      </c>
      <c r="AJ2" s="9">
        <v>2055</v>
      </c>
      <c r="AK2" s="9">
        <v>2060</v>
      </c>
    </row>
    <row r="3" spans="1:38" s="22" customFormat="1" x14ac:dyDescent="0.35">
      <c r="C3" s="23"/>
      <c r="D3" s="23"/>
      <c r="E3" s="23"/>
      <c r="F3" s="23"/>
      <c r="G3" s="23"/>
      <c r="H3" s="23"/>
      <c r="I3" s="23"/>
      <c r="J3" s="23"/>
      <c r="K3" s="23"/>
      <c r="P3" s="23"/>
      <c r="Q3" s="23"/>
      <c r="R3" s="23"/>
      <c r="S3" s="23"/>
      <c r="T3" s="23"/>
      <c r="U3" s="23"/>
      <c r="V3" s="23"/>
      <c r="W3" s="23"/>
      <c r="X3" s="23"/>
      <c r="AC3" s="23"/>
      <c r="AD3" s="23"/>
      <c r="AE3" s="23"/>
      <c r="AF3" s="23"/>
      <c r="AG3" s="23"/>
      <c r="AH3" s="23"/>
      <c r="AI3" s="23"/>
      <c r="AJ3" s="23"/>
      <c r="AK3" s="23"/>
    </row>
    <row r="4" spans="1:38" s="7" customFormat="1" x14ac:dyDescent="0.35">
      <c r="A4" s="5" t="s">
        <v>62</v>
      </c>
      <c r="B4" s="6"/>
      <c r="C4" s="6"/>
      <c r="D4" s="6"/>
      <c r="E4" s="6"/>
      <c r="F4" s="6"/>
      <c r="G4" s="6"/>
      <c r="H4" s="6"/>
      <c r="I4" s="6"/>
      <c r="J4" s="6"/>
      <c r="K4" s="6"/>
      <c r="L4" s="5"/>
      <c r="N4" s="5" t="s">
        <v>62</v>
      </c>
      <c r="O4" s="6"/>
      <c r="P4" s="6"/>
      <c r="Q4" s="6"/>
      <c r="R4" s="6"/>
      <c r="S4" s="6"/>
      <c r="T4" s="6"/>
      <c r="U4" s="6"/>
      <c r="V4" s="6"/>
      <c r="W4" s="6"/>
      <c r="X4" s="6"/>
      <c r="Y4" s="5"/>
      <c r="AA4" s="5" t="s">
        <v>62</v>
      </c>
      <c r="AB4" s="6"/>
      <c r="AC4" s="6"/>
      <c r="AD4" s="6"/>
      <c r="AE4" s="6"/>
      <c r="AF4" s="6"/>
      <c r="AG4" s="6"/>
      <c r="AH4" s="6"/>
      <c r="AI4" s="6"/>
      <c r="AJ4" s="6"/>
      <c r="AK4" s="6"/>
      <c r="AL4" s="5"/>
    </row>
    <row r="5" spans="1:38" x14ac:dyDescent="0.35">
      <c r="B5" s="10" t="s">
        <v>0</v>
      </c>
      <c r="C5" s="1">
        <v>4778.9212463640006</v>
      </c>
      <c r="D5" s="1">
        <v>7979.4291371524723</v>
      </c>
      <c r="E5" s="1">
        <v>10236.783137609562</v>
      </c>
      <c r="F5" s="1">
        <v>12282.816928340966</v>
      </c>
      <c r="G5" s="1">
        <v>13532.842433442542</v>
      </c>
      <c r="H5" s="1">
        <v>14758.4324915747</v>
      </c>
      <c r="I5" s="1">
        <v>15590.882898087058</v>
      </c>
      <c r="J5" s="1">
        <v>15173.366938956584</v>
      </c>
      <c r="K5" s="1">
        <v>14557.990413635996</v>
      </c>
      <c r="O5" s="1" t="s">
        <v>0</v>
      </c>
      <c r="P5" s="1">
        <v>4778.9212463640006</v>
      </c>
      <c r="Q5" s="1">
        <v>7045.048002845112</v>
      </c>
      <c r="R5" s="1">
        <v>7825.46418447205</v>
      </c>
      <c r="S5" s="1">
        <v>8309.3559892831599</v>
      </c>
      <c r="T5" s="1">
        <v>8884.9589836472805</v>
      </c>
      <c r="U5" s="1">
        <v>9267.7539031469878</v>
      </c>
      <c r="V5" s="1">
        <v>9105.7169097871447</v>
      </c>
      <c r="W5" s="1">
        <v>8910.9506571382972</v>
      </c>
      <c r="X5" s="1">
        <v>8573.7914054824359</v>
      </c>
      <c r="AB5" s="1" t="s">
        <v>0</v>
      </c>
      <c r="AC5" s="1">
        <v>4778.9212463640006</v>
      </c>
      <c r="AD5" s="1">
        <v>5564.367515950983</v>
      </c>
      <c r="AE5" s="1">
        <v>6642.0732651184262</v>
      </c>
      <c r="AF5" s="1">
        <v>7213.5900077560809</v>
      </c>
      <c r="AG5" s="1">
        <v>7592.2669413636177</v>
      </c>
      <c r="AH5" s="1">
        <v>7746.7556960091752</v>
      </c>
      <c r="AI5" s="1">
        <v>7327.4296671296825</v>
      </c>
      <c r="AJ5" s="1">
        <v>6846.1846607618809</v>
      </c>
      <c r="AK5" s="1">
        <v>5685.4257938727542</v>
      </c>
    </row>
    <row r="6" spans="1:38" x14ac:dyDescent="0.35">
      <c r="B6" s="10" t="s">
        <v>1</v>
      </c>
      <c r="C6" s="1">
        <v>1315.5717742559998</v>
      </c>
      <c r="D6" s="1">
        <v>2439.6599866107354</v>
      </c>
      <c r="E6" s="1">
        <v>3007.6609716407943</v>
      </c>
      <c r="F6" s="1">
        <v>3460.121755426233</v>
      </c>
      <c r="G6" s="1">
        <v>3799.034809160305</v>
      </c>
      <c r="H6" s="1">
        <v>3945.9977471624243</v>
      </c>
      <c r="I6" s="1">
        <v>4171.0801534399297</v>
      </c>
      <c r="J6" s="1">
        <v>4240.5948490782721</v>
      </c>
      <c r="K6" s="1">
        <v>4371.2783581608373</v>
      </c>
      <c r="O6" s="1" t="s">
        <v>1</v>
      </c>
      <c r="P6" s="1">
        <v>1315.5717742559998</v>
      </c>
      <c r="Q6" s="1">
        <v>2196.2582867061319</v>
      </c>
      <c r="R6" s="1">
        <v>2565.5653088448057</v>
      </c>
      <c r="S6" s="1">
        <v>2938.1884287806593</v>
      </c>
      <c r="T6" s="1">
        <v>3131.9996472616745</v>
      </c>
      <c r="U6" s="1">
        <v>3122.4286552482599</v>
      </c>
      <c r="V6" s="1">
        <v>2936.1649201490441</v>
      </c>
      <c r="W6" s="1">
        <v>2655.3789819857006</v>
      </c>
      <c r="X6" s="1">
        <v>2293.2468882331773</v>
      </c>
      <c r="AB6" s="1" t="s">
        <v>1</v>
      </c>
      <c r="AC6" s="1">
        <v>1315.5729645830074</v>
      </c>
      <c r="AD6" s="1">
        <v>2161.8221905144601</v>
      </c>
      <c r="AE6" s="1">
        <v>2494.7703787051801</v>
      </c>
      <c r="AF6" s="1">
        <v>2699.105983257944</v>
      </c>
      <c r="AG6" s="1">
        <v>2914.0439679108422</v>
      </c>
      <c r="AH6" s="1">
        <v>2792.0612763995068</v>
      </c>
      <c r="AI6" s="1">
        <v>2586.0979851333836</v>
      </c>
      <c r="AJ6" s="1">
        <v>2330.107736993346</v>
      </c>
      <c r="AK6" s="1">
        <v>1999.5061975762931</v>
      </c>
    </row>
    <row r="7" spans="1:38" x14ac:dyDescent="0.35">
      <c r="B7" s="10" t="s">
        <v>3</v>
      </c>
      <c r="C7" s="1">
        <v>1050.27573654</v>
      </c>
      <c r="D7" s="1">
        <v>1570.0354548640389</v>
      </c>
      <c r="E7" s="1">
        <v>1946.3160599163439</v>
      </c>
      <c r="F7" s="1">
        <v>2348.8117103273735</v>
      </c>
      <c r="G7" s="1">
        <v>2589.9388816202827</v>
      </c>
      <c r="H7" s="1">
        <v>2756.4897392298649</v>
      </c>
      <c r="I7" s="1">
        <v>3234.7882199824171</v>
      </c>
      <c r="J7" s="1">
        <v>3436.1191230592749</v>
      </c>
      <c r="K7" s="1">
        <v>3448.6514943053944</v>
      </c>
      <c r="O7" s="1" t="s">
        <v>3</v>
      </c>
      <c r="P7" s="1">
        <v>1050.27573654</v>
      </c>
      <c r="Q7" s="1">
        <v>2210.928822783952</v>
      </c>
      <c r="R7" s="1">
        <v>2820.5594438427252</v>
      </c>
      <c r="S7" s="1">
        <v>3576.1277782549546</v>
      </c>
      <c r="T7" s="1">
        <v>3897.3007921723997</v>
      </c>
      <c r="U7" s="1">
        <v>4201.5712148333951</v>
      </c>
      <c r="V7" s="1">
        <v>4269.7666498648705</v>
      </c>
      <c r="W7" s="1">
        <v>4287.1273276887132</v>
      </c>
      <c r="X7" s="1">
        <v>4306.1245922474245</v>
      </c>
      <c r="AB7" s="1" t="s">
        <v>3</v>
      </c>
      <c r="AC7" s="1">
        <v>1050.2854922460422</v>
      </c>
      <c r="AD7" s="1">
        <v>2190.3985558898848</v>
      </c>
      <c r="AE7" s="1">
        <v>2291.2461523933416</v>
      </c>
      <c r="AF7" s="1">
        <v>2488.3066429888795</v>
      </c>
      <c r="AG7" s="1">
        <v>2526.9903671229736</v>
      </c>
      <c r="AH7" s="1">
        <v>2556.9086492210122</v>
      </c>
      <c r="AI7" s="1">
        <v>2721.7165701732551</v>
      </c>
      <c r="AJ7" s="1">
        <v>2762.6351515240003</v>
      </c>
      <c r="AK7" s="1">
        <v>2784.6065520301995</v>
      </c>
    </row>
    <row r="8" spans="1:38" x14ac:dyDescent="0.35">
      <c r="B8" s="10" t="s">
        <v>2</v>
      </c>
      <c r="C8" s="1">
        <v>1402.2831655440002</v>
      </c>
      <c r="D8" s="1">
        <v>2594.8337544774795</v>
      </c>
      <c r="E8" s="1">
        <v>3167.2474937301517</v>
      </c>
      <c r="F8" s="1">
        <v>3783.1922092927985</v>
      </c>
      <c r="G8" s="1">
        <v>4243.4469740210116</v>
      </c>
      <c r="H8" s="1">
        <v>5021.2212292875674</v>
      </c>
      <c r="I8" s="1">
        <v>5485.6848408100932</v>
      </c>
      <c r="J8" s="1">
        <v>6071.3635122939468</v>
      </c>
      <c r="K8" s="1">
        <v>6387.0406379330016</v>
      </c>
      <c r="O8" s="1" t="s">
        <v>2</v>
      </c>
      <c r="P8" s="1">
        <v>1402.2831655440002</v>
      </c>
      <c r="Q8" s="1">
        <v>2577.5488438315556</v>
      </c>
      <c r="R8" s="1">
        <v>3076.6508950088914</v>
      </c>
      <c r="S8" s="1">
        <v>3706.0950917264595</v>
      </c>
      <c r="T8" s="1">
        <v>4354.4074580043934</v>
      </c>
      <c r="U8" s="1">
        <v>5433.5528283128078</v>
      </c>
      <c r="V8" s="1">
        <v>6418.9754255370081</v>
      </c>
      <c r="W8" s="1">
        <v>7394.1584939562781</v>
      </c>
      <c r="X8" s="1">
        <v>8388.8213175492019</v>
      </c>
      <c r="AB8" s="1" t="s">
        <v>2</v>
      </c>
      <c r="AC8" s="1">
        <v>1402.2831655440002</v>
      </c>
      <c r="AD8" s="1">
        <v>2552.7492407301957</v>
      </c>
      <c r="AE8" s="1">
        <v>3041.0575719288913</v>
      </c>
      <c r="AF8" s="1">
        <v>3398.0076672464952</v>
      </c>
      <c r="AG8" s="1">
        <v>4072.18253674896</v>
      </c>
      <c r="AH8" s="1">
        <v>4212.4606350769263</v>
      </c>
      <c r="AI8" s="1">
        <v>4809.0533204975518</v>
      </c>
      <c r="AJ8" s="1">
        <v>5552.9031067161386</v>
      </c>
      <c r="AK8" s="1">
        <v>6221.3853276935442</v>
      </c>
    </row>
    <row r="9" spans="1:38" x14ac:dyDescent="0.35">
      <c r="B9" s="10" t="s">
        <v>13</v>
      </c>
      <c r="C9" s="1">
        <v>4.6482817595006056E-15</v>
      </c>
      <c r="D9" s="1">
        <v>85.293819765697123</v>
      </c>
      <c r="E9" s="1">
        <v>104.26450390474993</v>
      </c>
      <c r="F9" s="1">
        <v>122.60485901338531</v>
      </c>
      <c r="G9" s="1">
        <v>137.13896602846791</v>
      </c>
      <c r="H9" s="1">
        <v>149.33806534284224</v>
      </c>
      <c r="I9" s="1">
        <v>151.75327371631789</v>
      </c>
      <c r="J9" s="1">
        <v>155.6491886810955</v>
      </c>
      <c r="K9" s="1">
        <v>157.23591923512305</v>
      </c>
      <c r="O9" s="1" t="s">
        <v>13</v>
      </c>
      <c r="P9" s="1">
        <v>4.6482817595006056E-15</v>
      </c>
      <c r="Q9" s="1">
        <v>84.139525934613459</v>
      </c>
      <c r="R9" s="1">
        <v>101.7547283648898</v>
      </c>
      <c r="S9" s="1">
        <v>117.34218105915222</v>
      </c>
      <c r="T9" s="1">
        <v>127.69812106779705</v>
      </c>
      <c r="U9" s="1">
        <v>134.56336623210274</v>
      </c>
      <c r="V9" s="1">
        <v>132.40425024741998</v>
      </c>
      <c r="W9" s="1">
        <v>134.63711927803112</v>
      </c>
      <c r="X9" s="1">
        <v>135.04845091429266</v>
      </c>
      <c r="AB9" s="1" t="s">
        <v>13</v>
      </c>
      <c r="AC9" s="1">
        <v>4.6482817595006056E-15</v>
      </c>
      <c r="AD9" s="1">
        <v>86.419456697985609</v>
      </c>
      <c r="AE9" s="1">
        <v>104.22945031513959</v>
      </c>
      <c r="AF9" s="1">
        <v>120.83885388104154</v>
      </c>
      <c r="AG9" s="1">
        <v>132.13812833318988</v>
      </c>
      <c r="AH9" s="1">
        <v>140.92356114409384</v>
      </c>
      <c r="AI9" s="1">
        <v>139.32395898283912</v>
      </c>
      <c r="AJ9" s="1">
        <v>141.37396308756257</v>
      </c>
      <c r="AK9" s="1">
        <v>143.40865775715997</v>
      </c>
    </row>
    <row r="10" spans="1:38" x14ac:dyDescent="0.35">
      <c r="B10" s="10" t="s">
        <v>48</v>
      </c>
      <c r="C10" s="1">
        <v>1293.259437828</v>
      </c>
      <c r="D10" s="1">
        <v>1532.5299042283855</v>
      </c>
      <c r="E10" s="1">
        <v>1765.0179890597421</v>
      </c>
      <c r="F10" s="1">
        <v>1925.3712004324689</v>
      </c>
      <c r="G10" s="1">
        <v>2125.5806105475458</v>
      </c>
      <c r="H10" s="1">
        <v>2312.7807070959147</v>
      </c>
      <c r="I10" s="1">
        <v>2738.4289700258128</v>
      </c>
      <c r="J10" s="1">
        <v>2839.4697231008754</v>
      </c>
      <c r="K10" s="1">
        <v>3482.1198181149407</v>
      </c>
      <c r="O10" s="10" t="s">
        <v>48</v>
      </c>
      <c r="P10" s="1">
        <v>1293.259437828</v>
      </c>
      <c r="Q10" s="1">
        <v>1436.2827763069763</v>
      </c>
      <c r="R10" s="1">
        <v>1635.1806210139755</v>
      </c>
      <c r="S10" s="1">
        <v>1902.3185982534774</v>
      </c>
      <c r="T10" s="1">
        <v>2078.5648024291927</v>
      </c>
      <c r="U10" s="1">
        <v>2633.1633507456195</v>
      </c>
      <c r="V10" s="1">
        <v>3239.2447324436407</v>
      </c>
      <c r="W10" s="1">
        <v>3715.1298444058957</v>
      </c>
      <c r="X10" s="1">
        <v>4078.5449464253829</v>
      </c>
      <c r="AB10" s="10" t="s">
        <v>48</v>
      </c>
      <c r="AC10" s="1">
        <v>1293.259437828</v>
      </c>
      <c r="AD10" s="1">
        <v>1401.0326180739714</v>
      </c>
      <c r="AE10" s="1">
        <v>1607.9323414294463</v>
      </c>
      <c r="AF10" s="1">
        <v>1866.165170478627</v>
      </c>
      <c r="AG10" s="1">
        <v>1999.2674323739013</v>
      </c>
      <c r="AH10" s="1">
        <v>2389.446090812693</v>
      </c>
      <c r="AI10" s="1">
        <v>2731.2758905184628</v>
      </c>
      <c r="AJ10" s="1">
        <v>3025.8563958541245</v>
      </c>
      <c r="AK10" s="1">
        <v>3335.8672361965159</v>
      </c>
    </row>
    <row r="11" spans="1:38" x14ac:dyDescent="0.35">
      <c r="B11" s="10" t="s">
        <v>49</v>
      </c>
      <c r="C11" s="1">
        <v>0</v>
      </c>
      <c r="D11" s="1">
        <v>10.527065931201056</v>
      </c>
      <c r="E11" s="1">
        <v>22.825417071684374</v>
      </c>
      <c r="F11" s="1">
        <v>39.319262313232322</v>
      </c>
      <c r="G11" s="1">
        <v>60.10914798417916</v>
      </c>
      <c r="H11" s="1">
        <v>85.204753073529758</v>
      </c>
      <c r="I11" s="1">
        <v>107.78935083084447</v>
      </c>
      <c r="J11" s="1">
        <v>126.63466218290817</v>
      </c>
      <c r="K11" s="1">
        <v>113.80388990595901</v>
      </c>
      <c r="O11" s="10" t="s">
        <v>49</v>
      </c>
      <c r="P11" s="1">
        <v>0</v>
      </c>
      <c r="Q11" s="1">
        <v>20.338087593725579</v>
      </c>
      <c r="R11" s="1">
        <v>48.043478159512986</v>
      </c>
      <c r="S11" s="1">
        <v>85.205964668411326</v>
      </c>
      <c r="T11" s="1">
        <v>131.6410528337104</v>
      </c>
      <c r="U11" s="1">
        <v>186.53260382277531</v>
      </c>
      <c r="V11" s="1">
        <v>235.18146567194711</v>
      </c>
      <c r="W11" s="1">
        <v>273.91364097661199</v>
      </c>
      <c r="X11" s="1">
        <v>240.60069379961527</v>
      </c>
      <c r="AB11" s="10" t="s">
        <v>49</v>
      </c>
      <c r="AC11" s="1">
        <v>0</v>
      </c>
      <c r="AD11" s="1">
        <v>20.33808761010803</v>
      </c>
      <c r="AE11" s="1">
        <v>47.999376177271067</v>
      </c>
      <c r="AF11" s="1">
        <v>85.20596466610796</v>
      </c>
      <c r="AG11" s="1">
        <v>131.75077153777738</v>
      </c>
      <c r="AH11" s="1">
        <v>186.50363236755155</v>
      </c>
      <c r="AI11" s="1">
        <v>234.9595032354085</v>
      </c>
      <c r="AJ11" s="1">
        <v>273.22383717527981</v>
      </c>
      <c r="AK11" s="1">
        <v>239.54546622653049</v>
      </c>
    </row>
    <row r="12" spans="1:38" x14ac:dyDescent="0.35">
      <c r="B12" s="10" t="s">
        <v>27</v>
      </c>
      <c r="C12" s="1">
        <v>1.389724524</v>
      </c>
      <c r="D12" s="1">
        <v>26.651004357349244</v>
      </c>
      <c r="E12" s="1">
        <v>54.904315499319111</v>
      </c>
      <c r="F12" s="1">
        <v>139.37197287799754</v>
      </c>
      <c r="G12" s="1">
        <v>223.4482605498747</v>
      </c>
      <c r="H12" s="1">
        <v>405.42232819354905</v>
      </c>
      <c r="I12" s="1">
        <v>237.63771021717181</v>
      </c>
      <c r="J12" s="1">
        <v>387.0957755829416</v>
      </c>
      <c r="K12" s="1">
        <v>407.97140959113653</v>
      </c>
      <c r="O12" s="1" t="s">
        <v>27</v>
      </c>
      <c r="P12" s="1">
        <v>1.389724524</v>
      </c>
      <c r="Q12" s="1">
        <v>42.164744368228916</v>
      </c>
      <c r="R12" s="1">
        <v>88.335411536060249</v>
      </c>
      <c r="S12" s="1">
        <v>145.48573962693976</v>
      </c>
      <c r="T12" s="1">
        <v>209.20377186889158</v>
      </c>
      <c r="U12" s="1">
        <v>291.7069733498135</v>
      </c>
      <c r="V12" s="1">
        <v>370.25295380987745</v>
      </c>
      <c r="W12" s="1">
        <v>446.95364334658319</v>
      </c>
      <c r="X12" s="1">
        <v>517.18045893615181</v>
      </c>
      <c r="AB12" s="1" t="s">
        <v>27</v>
      </c>
      <c r="AC12" s="1">
        <v>1.389724524</v>
      </c>
      <c r="AD12" s="1">
        <v>41.358410706981395</v>
      </c>
      <c r="AE12" s="1">
        <v>210.131416903824</v>
      </c>
      <c r="AF12" s="1">
        <v>388.57130899236006</v>
      </c>
      <c r="AG12" s="1">
        <v>427.05758164679997</v>
      </c>
      <c r="AH12" s="1">
        <v>460.12691677680004</v>
      </c>
      <c r="AI12" s="1">
        <v>578.1520718999999</v>
      </c>
      <c r="AJ12" s="1">
        <v>714.82009000541723</v>
      </c>
      <c r="AK12" s="1">
        <v>842.43398713829185</v>
      </c>
    </row>
    <row r="13" spans="1:38" x14ac:dyDescent="0.35">
      <c r="B13" s="2" t="s">
        <v>6</v>
      </c>
      <c r="C13" s="2">
        <v>9841.701085056</v>
      </c>
      <c r="D13" s="2">
        <v>16238.960127387358</v>
      </c>
      <c r="E13" s="2">
        <v>20305.019888432347</v>
      </c>
      <c r="F13" s="2">
        <v>24101.609898024457</v>
      </c>
      <c r="G13" s="2">
        <v>26711.540083354208</v>
      </c>
      <c r="H13" s="2">
        <v>29434.887060960391</v>
      </c>
      <c r="I13" s="2">
        <v>31718.045417109643</v>
      </c>
      <c r="J13" s="2">
        <v>32430.293772935896</v>
      </c>
      <c r="K13" s="2">
        <v>32926.091940882383</v>
      </c>
      <c r="O13" s="2" t="s">
        <v>6</v>
      </c>
      <c r="P13" s="2">
        <v>9841.701085056</v>
      </c>
      <c r="Q13" s="2">
        <v>15612.709090370296</v>
      </c>
      <c r="R13" s="2">
        <v>18161.554071242914</v>
      </c>
      <c r="S13" s="2">
        <v>20780.119771653215</v>
      </c>
      <c r="T13" s="2">
        <v>22815.774629285341</v>
      </c>
      <c r="U13" s="2">
        <v>25271.272895691764</v>
      </c>
      <c r="V13" s="2">
        <v>26707.707307510951</v>
      </c>
      <c r="W13" s="2">
        <v>27818.249708776111</v>
      </c>
      <c r="X13" s="2">
        <v>28533.358753587683</v>
      </c>
      <c r="AB13" s="11" t="s">
        <v>6</v>
      </c>
      <c r="AC13" s="2">
        <v>9841.7120310890496</v>
      </c>
      <c r="AD13" s="2">
        <v>14018.486076174571</v>
      </c>
      <c r="AE13" s="2">
        <v>16439.439952971519</v>
      </c>
      <c r="AF13" s="2">
        <v>18259.791599267533</v>
      </c>
      <c r="AG13" s="2">
        <v>19795.697727038059</v>
      </c>
      <c r="AH13" s="2">
        <v>20485.186457807758</v>
      </c>
      <c r="AI13" s="2">
        <v>21128.008967570586</v>
      </c>
      <c r="AJ13" s="2">
        <v>21647.104942117752</v>
      </c>
      <c r="AK13" s="2">
        <v>21252.179218491285</v>
      </c>
    </row>
    <row r="14" spans="1:38" x14ac:dyDescent="0.35">
      <c r="B14" s="2"/>
      <c r="C14" s="2"/>
      <c r="D14" s="2"/>
      <c r="E14" s="2"/>
      <c r="F14" s="2"/>
      <c r="G14" s="2"/>
      <c r="H14" s="2"/>
      <c r="I14" s="2"/>
      <c r="J14" s="2"/>
      <c r="K14" s="2"/>
      <c r="O14" s="2"/>
      <c r="P14" s="2"/>
      <c r="Q14" s="2"/>
      <c r="R14" s="2"/>
      <c r="S14" s="2"/>
      <c r="T14" s="2"/>
      <c r="U14" s="2"/>
      <c r="V14" s="2"/>
      <c r="W14" s="2"/>
      <c r="X14" s="2"/>
      <c r="AB14" s="11"/>
      <c r="AC14" s="2"/>
      <c r="AD14" s="2"/>
      <c r="AE14" s="2"/>
      <c r="AF14" s="2"/>
      <c r="AG14" s="2"/>
      <c r="AH14" s="2"/>
      <c r="AI14" s="2"/>
      <c r="AJ14" s="2"/>
      <c r="AK14" s="2"/>
    </row>
    <row r="15" spans="1:38" s="7" customFormat="1" x14ac:dyDescent="0.35">
      <c r="A15" s="5" t="s">
        <v>63</v>
      </c>
      <c r="B15" s="6"/>
      <c r="C15" s="6"/>
      <c r="D15" s="6"/>
      <c r="E15" s="6"/>
      <c r="F15" s="6"/>
      <c r="G15" s="6"/>
      <c r="H15" s="6"/>
      <c r="I15" s="6"/>
      <c r="J15" s="6"/>
      <c r="K15" s="6"/>
      <c r="L15" s="5"/>
      <c r="N15" s="5" t="s">
        <v>63</v>
      </c>
      <c r="O15" s="6"/>
      <c r="P15" s="6"/>
      <c r="Q15" s="6"/>
      <c r="R15" s="6"/>
      <c r="S15" s="6"/>
      <c r="T15" s="6"/>
      <c r="U15" s="6"/>
      <c r="V15" s="6"/>
      <c r="W15" s="6"/>
      <c r="X15" s="6"/>
      <c r="Y15" s="5"/>
      <c r="AA15" s="5" t="s">
        <v>63</v>
      </c>
      <c r="AB15" s="6"/>
      <c r="AC15" s="6"/>
      <c r="AD15" s="6"/>
      <c r="AE15" s="6"/>
      <c r="AF15" s="6"/>
      <c r="AG15" s="6"/>
      <c r="AH15" s="6"/>
      <c r="AI15" s="6"/>
      <c r="AJ15" s="6"/>
      <c r="AK15" s="6"/>
      <c r="AL15" s="5"/>
    </row>
    <row r="16" spans="1:38" ht="16.5" x14ac:dyDescent="0.45">
      <c r="B16" s="10" t="s">
        <v>32</v>
      </c>
      <c r="C16" s="1">
        <v>656.90301112410123</v>
      </c>
      <c r="D16" s="1">
        <v>1114.2242083104022</v>
      </c>
      <c r="E16" s="1">
        <v>1411.2447372209469</v>
      </c>
      <c r="F16" s="1">
        <v>1694.9609276445417</v>
      </c>
      <c r="G16" s="1">
        <v>1882.0482515039571</v>
      </c>
      <c r="H16" s="1">
        <v>2028.3166039136686</v>
      </c>
      <c r="I16" s="1">
        <v>2136.1981353852207</v>
      </c>
      <c r="J16" s="1">
        <v>2085.4660033031541</v>
      </c>
      <c r="K16" s="1">
        <v>1995.7733953518061</v>
      </c>
      <c r="O16" s="10" t="s">
        <v>31</v>
      </c>
      <c r="P16" s="1">
        <v>656.90301112410123</v>
      </c>
      <c r="Q16" s="1">
        <v>1051.5503879697869</v>
      </c>
      <c r="R16" s="1">
        <v>1173.4217018793083</v>
      </c>
      <c r="S16" s="1">
        <v>1267.7823574445401</v>
      </c>
      <c r="T16" s="1">
        <v>1323.1197459015041</v>
      </c>
      <c r="U16" s="1">
        <v>1346.0904904173926</v>
      </c>
      <c r="V16" s="1">
        <v>1290.1029238534561</v>
      </c>
      <c r="W16" s="1">
        <v>1217.2160903787001</v>
      </c>
      <c r="X16" s="1">
        <v>1150.7843298743346</v>
      </c>
      <c r="AB16" s="10" t="s">
        <v>31</v>
      </c>
      <c r="AC16" s="1">
        <v>656.90301112410123</v>
      </c>
      <c r="AD16" s="1">
        <v>901.11851628328509</v>
      </c>
      <c r="AE16" s="1">
        <v>946.43174271618261</v>
      </c>
      <c r="AF16" s="1">
        <v>901.36835534915554</v>
      </c>
      <c r="AG16" s="1">
        <v>887.57349407312267</v>
      </c>
      <c r="AH16" s="1">
        <v>797.80889753675274</v>
      </c>
      <c r="AI16" s="1">
        <v>657.76954991239859</v>
      </c>
      <c r="AJ16" s="1">
        <v>549.44648210676394</v>
      </c>
      <c r="AK16" s="1">
        <v>378.35272866390824</v>
      </c>
    </row>
    <row r="17" spans="2:37" ht="16.5" x14ac:dyDescent="0.45">
      <c r="B17" s="10" t="s">
        <v>34</v>
      </c>
      <c r="C17" s="1">
        <v>0</v>
      </c>
      <c r="D17" s="1">
        <v>9.0395704151828191</v>
      </c>
      <c r="E17" s="1">
        <v>10.4574073716656</v>
      </c>
      <c r="F17" s="1">
        <v>11.847342715286899</v>
      </c>
      <c r="G17" s="1">
        <v>13.389275664016401</v>
      </c>
      <c r="H17" s="1">
        <v>14.6883967089188</v>
      </c>
      <c r="I17" s="1">
        <v>27.999635528852799</v>
      </c>
      <c r="J17" s="1">
        <v>16.2993298505049</v>
      </c>
      <c r="K17" s="1">
        <v>16.297875233516301</v>
      </c>
      <c r="O17" s="10" t="s">
        <v>33</v>
      </c>
      <c r="P17" s="1">
        <v>0</v>
      </c>
      <c r="Q17" s="1">
        <v>0</v>
      </c>
      <c r="R17" s="1">
        <v>37.284449684761718</v>
      </c>
      <c r="S17" s="1">
        <v>97.970565082895405</v>
      </c>
      <c r="T17" s="1">
        <v>165.78600551017198</v>
      </c>
      <c r="U17" s="1">
        <v>210.77778887767172</v>
      </c>
      <c r="V17" s="1">
        <v>240.82799602944903</v>
      </c>
      <c r="W17" s="1">
        <v>223.45197835876832</v>
      </c>
      <c r="X17" s="1">
        <v>192.06372571042073</v>
      </c>
      <c r="AB17" s="10" t="s">
        <v>33</v>
      </c>
      <c r="AC17" s="1">
        <v>0</v>
      </c>
      <c r="AD17" s="1">
        <v>26.880136444223702</v>
      </c>
      <c r="AE17" s="1">
        <v>150.31669819453111</v>
      </c>
      <c r="AF17" s="1">
        <v>320.20160640049107</v>
      </c>
      <c r="AG17" s="1">
        <v>417.54380923975646</v>
      </c>
      <c r="AH17" s="1">
        <v>516.99175935538653</v>
      </c>
      <c r="AI17" s="1">
        <v>610.85306126343335</v>
      </c>
      <c r="AJ17" s="1">
        <v>617.52125126362921</v>
      </c>
      <c r="AK17" s="1">
        <v>611.77776724060993</v>
      </c>
    </row>
    <row r="25" spans="2:37" x14ac:dyDescent="0.35">
      <c r="B25" s="10"/>
      <c r="O25" s="10"/>
      <c r="AB25" s="10"/>
    </row>
    <row r="26" spans="2:37" x14ac:dyDescent="0.35">
      <c r="B26" s="10"/>
      <c r="O26" s="10"/>
      <c r="AB26" s="10"/>
    </row>
    <row r="27" spans="2:37" x14ac:dyDescent="0.35">
      <c r="B27" s="10"/>
      <c r="O27" s="10"/>
      <c r="AB27" s="10"/>
    </row>
  </sheetData>
  <pageMargins left="0.7" right="0.7" top="0.75" bottom="0.75" header="0.3" footer="0.3"/>
  <pageSetup orientation="portrait" horizontalDpi="300" verticalDpi="0" copies="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4">
    <tabColor theme="8"/>
  </sheetPr>
  <dimension ref="A1:AL27"/>
  <sheetViews>
    <sheetView zoomScale="85" zoomScaleNormal="85" workbookViewId="0">
      <selection activeCell="C42" sqref="C42"/>
    </sheetView>
  </sheetViews>
  <sheetFormatPr defaultColWidth="9.08984375" defaultRowHeight="14.5" x14ac:dyDescent="0.35"/>
  <cols>
    <col min="1" max="1" width="4" style="1" customWidth="1"/>
    <col min="2" max="2" width="35.453125" style="1" customWidth="1"/>
    <col min="3" max="3" width="9.6328125" style="1" bestFit="1" customWidth="1"/>
    <col min="4" max="6" width="10.6328125" style="1" bestFit="1" customWidth="1"/>
    <col min="7" max="9" width="9.6328125" style="1" bestFit="1" customWidth="1"/>
    <col min="10" max="11" width="9.6328125" style="1" customWidth="1"/>
    <col min="12" max="12" width="4" style="1" customWidth="1"/>
    <col min="13" max="13" width="12.36328125" style="1" customWidth="1"/>
    <col min="14" max="14" width="4" style="1" customWidth="1"/>
    <col min="15" max="15" width="27" style="1" customWidth="1"/>
    <col min="16" max="16" width="8.90625" style="1" bestFit="1" customWidth="1"/>
    <col min="17" max="17" width="13.08984375" style="1" bestFit="1" customWidth="1"/>
    <col min="18" max="19" width="10.6328125" style="1" bestFit="1" customWidth="1"/>
    <col min="20" max="22" width="9.6328125" style="1" bestFit="1" customWidth="1"/>
    <col min="23" max="24" width="9.6328125" style="1" customWidth="1"/>
    <col min="25" max="25" width="4" style="1" customWidth="1"/>
    <col min="26" max="26" width="12.36328125" style="1" customWidth="1"/>
    <col min="27" max="27" width="4" style="1" customWidth="1"/>
    <col min="28" max="28" width="27" style="1" customWidth="1"/>
    <col min="29" max="29" width="8.90625" style="1" bestFit="1" customWidth="1"/>
    <col min="30" max="35" width="9.6328125" style="1" bestFit="1" customWidth="1"/>
    <col min="36" max="37" width="9.6328125" style="1" customWidth="1"/>
    <col min="38" max="38" width="4" style="1" customWidth="1"/>
    <col min="39" max="16384" width="9.08984375" style="1"/>
  </cols>
  <sheetData>
    <row r="1" spans="1:38" s="4" customFormat="1" ht="45.75" customHeight="1" x14ac:dyDescent="0.35">
      <c r="D1" s="4" t="s">
        <v>94</v>
      </c>
      <c r="Q1" s="4" t="s">
        <v>95</v>
      </c>
      <c r="AD1" s="4" t="s">
        <v>96</v>
      </c>
    </row>
    <row r="2" spans="1:38" s="8" customFormat="1" ht="29.25" customHeight="1" x14ac:dyDescent="0.35">
      <c r="C2" s="9">
        <v>2014</v>
      </c>
      <c r="D2" s="9">
        <v>2025</v>
      </c>
      <c r="E2" s="9">
        <v>2030</v>
      </c>
      <c r="F2" s="9">
        <v>2035</v>
      </c>
      <c r="G2" s="9">
        <v>2040</v>
      </c>
      <c r="H2" s="9">
        <v>2045</v>
      </c>
      <c r="I2" s="9">
        <v>2050</v>
      </c>
      <c r="J2" s="9">
        <v>2055</v>
      </c>
      <c r="K2" s="9">
        <v>2060</v>
      </c>
      <c r="P2" s="9">
        <v>2014</v>
      </c>
      <c r="Q2" s="9">
        <v>2025</v>
      </c>
      <c r="R2" s="9">
        <v>2030</v>
      </c>
      <c r="S2" s="9">
        <v>2035</v>
      </c>
      <c r="T2" s="9">
        <v>2040</v>
      </c>
      <c r="U2" s="9">
        <v>2045</v>
      </c>
      <c r="V2" s="9">
        <v>2050</v>
      </c>
      <c r="W2" s="9">
        <v>2055</v>
      </c>
      <c r="X2" s="9">
        <v>2060</v>
      </c>
      <c r="AC2" s="9">
        <v>2014</v>
      </c>
      <c r="AD2" s="9">
        <v>2025</v>
      </c>
      <c r="AE2" s="9">
        <v>2030</v>
      </c>
      <c r="AF2" s="9">
        <v>2035</v>
      </c>
      <c r="AG2" s="9">
        <v>2040</v>
      </c>
      <c r="AH2" s="9">
        <v>2045</v>
      </c>
      <c r="AI2" s="9">
        <v>2050</v>
      </c>
      <c r="AJ2" s="9">
        <v>2055</v>
      </c>
      <c r="AK2" s="9">
        <v>2060</v>
      </c>
    </row>
    <row r="3" spans="1:38" s="22" customFormat="1" x14ac:dyDescent="0.35">
      <c r="C3" s="23"/>
      <c r="D3" s="23"/>
      <c r="E3" s="23"/>
      <c r="F3" s="23"/>
      <c r="G3" s="23"/>
      <c r="H3" s="23"/>
      <c r="I3" s="23"/>
      <c r="J3" s="23"/>
      <c r="K3" s="23"/>
      <c r="P3" s="23"/>
      <c r="Q3" s="23"/>
      <c r="R3" s="23"/>
      <c r="S3" s="23"/>
      <c r="T3" s="23"/>
      <c r="U3" s="23"/>
      <c r="V3" s="23"/>
      <c r="W3" s="23"/>
      <c r="X3" s="23"/>
      <c r="AC3" s="23"/>
      <c r="AD3" s="23"/>
      <c r="AE3" s="23"/>
      <c r="AF3" s="23"/>
      <c r="AG3" s="23"/>
      <c r="AH3" s="23"/>
      <c r="AI3" s="23"/>
      <c r="AJ3" s="23"/>
      <c r="AK3" s="23"/>
    </row>
    <row r="4" spans="1:38" s="7" customFormat="1" x14ac:dyDescent="0.35">
      <c r="A4" s="5" t="s">
        <v>62</v>
      </c>
      <c r="B4" s="6"/>
      <c r="C4" s="6"/>
      <c r="D4" s="6"/>
      <c r="E4" s="6"/>
      <c r="F4" s="6"/>
      <c r="G4" s="6"/>
      <c r="H4" s="6"/>
      <c r="I4" s="6"/>
      <c r="J4" s="6"/>
      <c r="K4" s="6"/>
      <c r="L4" s="5"/>
      <c r="N4" s="5" t="s">
        <v>62</v>
      </c>
      <c r="O4" s="6"/>
      <c r="P4" s="6"/>
      <c r="Q4" s="6"/>
      <c r="R4" s="6"/>
      <c r="S4" s="6"/>
      <c r="T4" s="6"/>
      <c r="U4" s="6"/>
      <c r="V4" s="6"/>
      <c r="W4" s="6"/>
      <c r="X4" s="6"/>
      <c r="Y4" s="5"/>
      <c r="AA4" s="5" t="s">
        <v>62</v>
      </c>
      <c r="AB4" s="6"/>
      <c r="AC4" s="6"/>
      <c r="AD4" s="6"/>
      <c r="AE4" s="6"/>
      <c r="AF4" s="6"/>
      <c r="AG4" s="6"/>
      <c r="AH4" s="6"/>
      <c r="AI4" s="6"/>
      <c r="AJ4" s="6"/>
      <c r="AK4" s="6"/>
      <c r="AL4" s="5"/>
    </row>
    <row r="5" spans="1:38" x14ac:dyDescent="0.35">
      <c r="B5" s="10" t="s">
        <v>0</v>
      </c>
      <c r="C5" s="1">
        <v>161.53930439999996</v>
      </c>
      <c r="D5" s="1">
        <v>119.99093645922142</v>
      </c>
      <c r="E5" s="1">
        <v>98.52091733855427</v>
      </c>
      <c r="F5" s="1">
        <v>98.45784137669763</v>
      </c>
      <c r="G5" s="1">
        <v>83.597130632219418</v>
      </c>
      <c r="H5" s="1">
        <v>101.05436918885839</v>
      </c>
      <c r="I5" s="1">
        <v>84.965276024643359</v>
      </c>
      <c r="J5" s="1">
        <v>78.078758417853038</v>
      </c>
      <c r="K5" s="1">
        <v>73.082263238813013</v>
      </c>
      <c r="O5" s="1" t="s">
        <v>0</v>
      </c>
      <c r="P5" s="1">
        <v>161.53930439999996</v>
      </c>
      <c r="Q5" s="1">
        <v>91.331968247616487</v>
      </c>
      <c r="R5" s="1">
        <v>71.785219644819591</v>
      </c>
      <c r="S5" s="1">
        <v>69.954824400512351</v>
      </c>
      <c r="T5" s="1">
        <v>48.382606134607023</v>
      </c>
      <c r="U5" s="1">
        <v>54.495689062066369</v>
      </c>
      <c r="V5" s="1">
        <v>46.045171062499207</v>
      </c>
      <c r="W5" s="1">
        <v>37.495325570430666</v>
      </c>
      <c r="X5" s="1">
        <v>26.067963420996637</v>
      </c>
      <c r="AB5" s="1" t="s">
        <v>0</v>
      </c>
      <c r="AC5" s="1">
        <v>161.53930439999996</v>
      </c>
      <c r="AD5" s="1">
        <v>103.98176178305287</v>
      </c>
      <c r="AE5" s="1">
        <v>69.177738992331669</v>
      </c>
      <c r="AF5" s="1">
        <v>58.174202555925504</v>
      </c>
      <c r="AG5" s="1">
        <v>42.900184331845331</v>
      </c>
      <c r="AH5" s="1">
        <v>45.522813719571232</v>
      </c>
      <c r="AI5" s="1">
        <v>38.647535296274029</v>
      </c>
      <c r="AJ5" s="1">
        <v>29.187531589845666</v>
      </c>
      <c r="AK5" s="1">
        <v>16.791773034463759</v>
      </c>
    </row>
    <row r="6" spans="1:38" x14ac:dyDescent="0.35">
      <c r="B6" s="10" t="s">
        <v>1</v>
      </c>
      <c r="C6" s="1">
        <v>405.82233719999999</v>
      </c>
      <c r="D6" s="1">
        <v>483.51391384760143</v>
      </c>
      <c r="E6" s="1">
        <v>492.29147589793871</v>
      </c>
      <c r="F6" s="1">
        <v>490.03792319736544</v>
      </c>
      <c r="G6" s="1">
        <v>479.39739082726481</v>
      </c>
      <c r="H6" s="1">
        <v>465.77638816881449</v>
      </c>
      <c r="I6" s="1">
        <v>455.45842755788038</v>
      </c>
      <c r="J6" s="1">
        <v>431.76256111977534</v>
      </c>
      <c r="K6" s="1">
        <v>414.88645334807063</v>
      </c>
      <c r="O6" s="1" t="s">
        <v>1</v>
      </c>
      <c r="P6" s="1">
        <v>405.82233719999999</v>
      </c>
      <c r="Q6" s="1">
        <v>424.04858633935243</v>
      </c>
      <c r="R6" s="1">
        <v>404.51222940936685</v>
      </c>
      <c r="S6" s="1">
        <v>386.20725932227032</v>
      </c>
      <c r="T6" s="1">
        <v>360.65583767785984</v>
      </c>
      <c r="U6" s="1">
        <v>325.3083863209132</v>
      </c>
      <c r="V6" s="1">
        <v>292.67217400480286</v>
      </c>
      <c r="W6" s="1">
        <v>261.15835840060913</v>
      </c>
      <c r="X6" s="1">
        <v>236.47694256569721</v>
      </c>
      <c r="AB6" s="1" t="s">
        <v>1</v>
      </c>
      <c r="AC6" s="1">
        <v>405.82234210263499</v>
      </c>
      <c r="AD6" s="1">
        <v>418.83171263813915</v>
      </c>
      <c r="AE6" s="1">
        <v>396.17607172445912</v>
      </c>
      <c r="AF6" s="1">
        <v>378.58134679351701</v>
      </c>
      <c r="AG6" s="1">
        <v>349.44445368165088</v>
      </c>
      <c r="AH6" s="1">
        <v>315.45893095095363</v>
      </c>
      <c r="AI6" s="1">
        <v>285.2072780252351</v>
      </c>
      <c r="AJ6" s="1">
        <v>245.02079669744487</v>
      </c>
      <c r="AK6" s="1">
        <v>210.68172740206325</v>
      </c>
    </row>
    <row r="7" spans="1:38" x14ac:dyDescent="0.35">
      <c r="B7" s="10" t="s">
        <v>3</v>
      </c>
      <c r="C7" s="1">
        <v>528.16733207999994</v>
      </c>
      <c r="D7" s="1">
        <v>740.89388171779217</v>
      </c>
      <c r="E7" s="1">
        <v>814.39946055413714</v>
      </c>
      <c r="F7" s="1">
        <v>876.41559544821484</v>
      </c>
      <c r="G7" s="1">
        <v>931.64033208306853</v>
      </c>
      <c r="H7" s="1">
        <v>937.50127185568806</v>
      </c>
      <c r="I7" s="1">
        <v>959.31743447366568</v>
      </c>
      <c r="J7" s="1">
        <v>959.08561071482882</v>
      </c>
      <c r="K7" s="1">
        <v>975.2499306354257</v>
      </c>
      <c r="O7" s="1" t="s">
        <v>3</v>
      </c>
      <c r="P7" s="1">
        <v>528.16733207999994</v>
      </c>
      <c r="Q7" s="1">
        <v>649.28664826287968</v>
      </c>
      <c r="R7" s="1">
        <v>661.00648506122957</v>
      </c>
      <c r="S7" s="1">
        <v>691.99250307557429</v>
      </c>
      <c r="T7" s="1">
        <v>721.66723395011434</v>
      </c>
      <c r="U7" s="1">
        <v>695.02788295533287</v>
      </c>
      <c r="V7" s="1">
        <v>671.39929965529723</v>
      </c>
      <c r="W7" s="1">
        <v>645.01524689394932</v>
      </c>
      <c r="X7" s="1">
        <v>621.66652882450785</v>
      </c>
      <c r="AB7" s="1" t="s">
        <v>3</v>
      </c>
      <c r="AC7" s="1">
        <v>528.16737226111456</v>
      </c>
      <c r="AD7" s="1">
        <v>619.40160254090938</v>
      </c>
      <c r="AE7" s="1">
        <v>608.9657294266292</v>
      </c>
      <c r="AF7" s="1">
        <v>630.20784001147604</v>
      </c>
      <c r="AG7" s="1">
        <v>646.84508812866397</v>
      </c>
      <c r="AH7" s="1">
        <v>643.65592732319419</v>
      </c>
      <c r="AI7" s="1">
        <v>647.73392517920001</v>
      </c>
      <c r="AJ7" s="1">
        <v>615.58834543550438</v>
      </c>
      <c r="AK7" s="1">
        <v>603.50773830286573</v>
      </c>
    </row>
    <row r="8" spans="1:38" x14ac:dyDescent="0.35">
      <c r="B8" s="10" t="s">
        <v>2</v>
      </c>
      <c r="C8" s="1">
        <v>236.97438724800006</v>
      </c>
      <c r="D8" s="1">
        <v>323.21180908682999</v>
      </c>
      <c r="E8" s="1">
        <v>362.06387216910889</v>
      </c>
      <c r="F8" s="1">
        <v>389.26329270848072</v>
      </c>
      <c r="G8" s="1">
        <v>419.69811107981889</v>
      </c>
      <c r="H8" s="1">
        <v>460.8598961272142</v>
      </c>
      <c r="I8" s="1">
        <v>508.3521610683411</v>
      </c>
      <c r="J8" s="1">
        <v>545.70628339950395</v>
      </c>
      <c r="K8" s="1">
        <v>580.60499759468996</v>
      </c>
      <c r="O8" s="1" t="s">
        <v>2</v>
      </c>
      <c r="P8" s="1">
        <v>236.97438724800006</v>
      </c>
      <c r="Q8" s="1">
        <v>296.4352564915992</v>
      </c>
      <c r="R8" s="1">
        <v>314.21346669143878</v>
      </c>
      <c r="S8" s="1">
        <v>325.43196266165882</v>
      </c>
      <c r="T8" s="1">
        <v>341.31886885111953</v>
      </c>
      <c r="U8" s="1">
        <v>379.63813423143449</v>
      </c>
      <c r="V8" s="1">
        <v>417.23652492860765</v>
      </c>
      <c r="W8" s="1">
        <v>447.62503825955906</v>
      </c>
      <c r="X8" s="1">
        <v>478.026572590103</v>
      </c>
      <c r="AB8" s="1" t="s">
        <v>2</v>
      </c>
      <c r="AC8" s="1">
        <v>236.97438724800006</v>
      </c>
      <c r="AD8" s="1">
        <v>291.62461874624938</v>
      </c>
      <c r="AE8" s="1">
        <v>307.79076045866884</v>
      </c>
      <c r="AF8" s="1">
        <v>321.65950613773447</v>
      </c>
      <c r="AG8" s="1">
        <v>341.5008944228519</v>
      </c>
      <c r="AH8" s="1">
        <v>392.74489443898739</v>
      </c>
      <c r="AI8" s="1">
        <v>412.10205224555875</v>
      </c>
      <c r="AJ8" s="1">
        <v>468.99160418776916</v>
      </c>
      <c r="AK8" s="1">
        <v>502.64625003047496</v>
      </c>
    </row>
    <row r="9" spans="1:38" x14ac:dyDescent="0.35">
      <c r="B9" s="10" t="s">
        <v>13</v>
      </c>
      <c r="C9" s="1">
        <v>0</v>
      </c>
      <c r="D9" s="1">
        <v>8.1270450213917957</v>
      </c>
      <c r="E9" s="1">
        <v>8.774864253392602</v>
      </c>
      <c r="F9" s="1">
        <v>9.5672698827350509</v>
      </c>
      <c r="G9" s="1">
        <v>11.179979192616852</v>
      </c>
      <c r="H9" s="1">
        <v>21.291985574549134</v>
      </c>
      <c r="I9" s="1">
        <v>27.553531462061471</v>
      </c>
      <c r="J9" s="1">
        <v>33.737182936920021</v>
      </c>
      <c r="K9" s="1">
        <v>34.173855212199499</v>
      </c>
      <c r="O9" s="1" t="s">
        <v>13</v>
      </c>
      <c r="P9" s="1">
        <v>0</v>
      </c>
      <c r="Q9" s="1">
        <v>8.5300193539571278</v>
      </c>
      <c r="R9" s="1">
        <v>9.8273558087189254</v>
      </c>
      <c r="S9" s="1">
        <v>11.099559666517896</v>
      </c>
      <c r="T9" s="1">
        <v>12.599182844157786</v>
      </c>
      <c r="U9" s="1">
        <v>24.416938934826106</v>
      </c>
      <c r="V9" s="1">
        <v>31.783245102170682</v>
      </c>
      <c r="W9" s="1">
        <v>38.695310132020502</v>
      </c>
      <c r="X9" s="1">
        <v>41.666060622303121</v>
      </c>
      <c r="AB9" s="1" t="s">
        <v>13</v>
      </c>
      <c r="AC9" s="1">
        <v>0</v>
      </c>
      <c r="AD9" s="1">
        <v>8.299388901876485</v>
      </c>
      <c r="AE9" s="1">
        <v>9.7628314695317329</v>
      </c>
      <c r="AF9" s="1">
        <v>11.440861109983308</v>
      </c>
      <c r="AG9" s="1">
        <v>12.706730482859387</v>
      </c>
      <c r="AH9" s="1">
        <v>24.785080211666347</v>
      </c>
      <c r="AI9" s="1">
        <v>50.688111413384867</v>
      </c>
      <c r="AJ9" s="1">
        <v>40.185435514145688</v>
      </c>
      <c r="AK9" s="1">
        <v>46.126900931526265</v>
      </c>
    </row>
    <row r="10" spans="1:38" x14ac:dyDescent="0.35">
      <c r="B10" s="10" t="s">
        <v>48</v>
      </c>
      <c r="C10" s="1">
        <v>37.700752356000002</v>
      </c>
      <c r="D10" s="1">
        <v>44.090100379427419</v>
      </c>
      <c r="E10" s="1">
        <v>47.840110601271824</v>
      </c>
      <c r="F10" s="1">
        <v>51.812857442100871</v>
      </c>
      <c r="G10" s="1">
        <v>54.820628842940593</v>
      </c>
      <c r="H10" s="1">
        <v>72.907146926132484</v>
      </c>
      <c r="I10" s="1">
        <v>78.5991147709681</v>
      </c>
      <c r="J10" s="1">
        <v>84.330818398723466</v>
      </c>
      <c r="K10" s="1">
        <v>88.960500202139102</v>
      </c>
      <c r="O10" s="10" t="s">
        <v>48</v>
      </c>
      <c r="P10" s="1">
        <v>37.700752356000002</v>
      </c>
      <c r="Q10" s="1">
        <v>40.126616726849313</v>
      </c>
      <c r="R10" s="1">
        <v>43.875867730353093</v>
      </c>
      <c r="S10" s="1">
        <v>48.014660229137462</v>
      </c>
      <c r="T10" s="1">
        <v>53.157995183564232</v>
      </c>
      <c r="U10" s="1">
        <v>54.565677996694454</v>
      </c>
      <c r="V10" s="1">
        <v>60.867194847243205</v>
      </c>
      <c r="W10" s="1">
        <v>67.952990320184824</v>
      </c>
      <c r="X10" s="1">
        <v>70.488966630097906</v>
      </c>
      <c r="AB10" s="10" t="s">
        <v>48</v>
      </c>
      <c r="AC10" s="1">
        <v>37.700752356000002</v>
      </c>
      <c r="AD10" s="1">
        <v>40.832113596042909</v>
      </c>
      <c r="AE10" s="1">
        <v>45.033332176554424</v>
      </c>
      <c r="AF10" s="1">
        <v>48.901567882337162</v>
      </c>
      <c r="AG10" s="1">
        <v>55.015184835350077</v>
      </c>
      <c r="AH10" s="1">
        <v>57.394865958832497</v>
      </c>
      <c r="AI10" s="1">
        <v>66.038474852264898</v>
      </c>
      <c r="AJ10" s="1">
        <v>74.147018148573508</v>
      </c>
      <c r="AK10" s="1">
        <v>78.295045884624869</v>
      </c>
    </row>
    <row r="11" spans="1:38" x14ac:dyDescent="0.35">
      <c r="B11" s="10" t="s">
        <v>49</v>
      </c>
      <c r="C11" s="1">
        <v>0</v>
      </c>
      <c r="D11" s="1">
        <v>8.2984493115200095</v>
      </c>
      <c r="E11" s="1">
        <v>9.8560720195874207</v>
      </c>
      <c r="F11" s="1">
        <v>11.6034689788618</v>
      </c>
      <c r="G11" s="1">
        <v>13.066154817992</v>
      </c>
      <c r="H11" s="1">
        <v>13.878966768859202</v>
      </c>
      <c r="I11" s="1">
        <v>14.386974143406578</v>
      </c>
      <c r="J11" s="1">
        <v>15.664798443645489</v>
      </c>
      <c r="K11" s="1">
        <v>15.611270858381809</v>
      </c>
      <c r="O11" s="10" t="s">
        <v>49</v>
      </c>
      <c r="P11" s="1">
        <v>0</v>
      </c>
      <c r="Q11" s="1">
        <v>10.067108454846901</v>
      </c>
      <c r="R11" s="1">
        <v>14.0022644262647</v>
      </c>
      <c r="S11" s="1">
        <v>18.827200745468701</v>
      </c>
      <c r="T11" s="1">
        <v>23.730130991077399</v>
      </c>
      <c r="U11" s="1">
        <v>27.882548650998707</v>
      </c>
      <c r="V11" s="1">
        <v>30.981899658683844</v>
      </c>
      <c r="W11" s="1">
        <v>35.708236127467508</v>
      </c>
      <c r="X11" s="1">
        <v>34.748779227974595</v>
      </c>
      <c r="AB11" s="10" t="s">
        <v>49</v>
      </c>
      <c r="AC11" s="1">
        <v>0</v>
      </c>
      <c r="AD11" s="1">
        <v>36.535930374194102</v>
      </c>
      <c r="AE11" s="1">
        <v>59.730317761984793</v>
      </c>
      <c r="AF11" s="1">
        <v>62.718488877371108</v>
      </c>
      <c r="AG11" s="1">
        <v>68.827847251194186</v>
      </c>
      <c r="AH11" s="1">
        <v>87.529594747079443</v>
      </c>
      <c r="AI11" s="1">
        <v>71.649690372208212</v>
      </c>
      <c r="AJ11" s="1">
        <v>54.488181461582805</v>
      </c>
      <c r="AK11" s="1">
        <v>33.56253196035194</v>
      </c>
    </row>
    <row r="12" spans="1:38" x14ac:dyDescent="0.35">
      <c r="B12" s="10" t="s">
        <v>27</v>
      </c>
      <c r="C12" s="1">
        <v>0.41491188000000001</v>
      </c>
      <c r="D12" s="1">
        <v>1.2821933894342554</v>
      </c>
      <c r="E12" s="1">
        <v>4.0934178399569463</v>
      </c>
      <c r="F12" s="1">
        <v>8.9292439615731283</v>
      </c>
      <c r="G12" s="1">
        <v>15.556751023857499</v>
      </c>
      <c r="H12" s="1">
        <v>18.812404547573582</v>
      </c>
      <c r="I12" s="1">
        <v>22.021613826921929</v>
      </c>
      <c r="J12" s="1">
        <v>25.218767823731845</v>
      </c>
      <c r="K12" s="1">
        <v>28.486351201040893</v>
      </c>
      <c r="O12" s="1" t="s">
        <v>27</v>
      </c>
      <c r="P12" s="1">
        <v>0.41491188000000001</v>
      </c>
      <c r="Q12" s="1">
        <v>1.79795148</v>
      </c>
      <c r="R12" s="1">
        <v>6.039272920000001</v>
      </c>
      <c r="S12" s="1">
        <v>13.092774879999999</v>
      </c>
      <c r="T12" s="1">
        <v>21.743058923636362</v>
      </c>
      <c r="U12" s="1">
        <v>25.313780764334116</v>
      </c>
      <c r="V12" s="1">
        <v>28.264494834078025</v>
      </c>
      <c r="W12" s="1">
        <v>30.859661012974541</v>
      </c>
      <c r="X12" s="1">
        <v>33.222954897485423</v>
      </c>
      <c r="AB12" s="1" t="s">
        <v>27</v>
      </c>
      <c r="AC12" s="1">
        <v>0.41491188000000001</v>
      </c>
      <c r="AD12" s="1">
        <v>1.8154872304579721</v>
      </c>
      <c r="AE12" s="1">
        <v>12.540368037686402</v>
      </c>
      <c r="AF12" s="1">
        <v>32.212654471512003</v>
      </c>
      <c r="AG12" s="1">
        <v>46.392146963618416</v>
      </c>
      <c r="AH12" s="1">
        <v>48.324521911302021</v>
      </c>
      <c r="AI12" s="1">
        <v>40.484361743424003</v>
      </c>
      <c r="AJ12" s="1">
        <v>32.577212906756515</v>
      </c>
      <c r="AK12" s="1">
        <v>37.72602776615993</v>
      </c>
    </row>
    <row r="13" spans="1:38" x14ac:dyDescent="0.35">
      <c r="B13" s="2" t="s">
        <v>6</v>
      </c>
      <c r="C13" s="2">
        <v>1370.6190251640003</v>
      </c>
      <c r="D13" s="2">
        <v>1729.4083292132186</v>
      </c>
      <c r="E13" s="2">
        <v>1837.840190673948</v>
      </c>
      <c r="F13" s="2">
        <v>1936.0874929960296</v>
      </c>
      <c r="G13" s="2">
        <v>2008.9564784997783</v>
      </c>
      <c r="H13" s="2">
        <v>2092.0824291576896</v>
      </c>
      <c r="I13" s="2">
        <v>2150.6545333278887</v>
      </c>
      <c r="J13" s="2">
        <v>2173.5847812549819</v>
      </c>
      <c r="K13" s="2">
        <v>2211.0556222907608</v>
      </c>
      <c r="O13" s="2" t="s">
        <v>6</v>
      </c>
      <c r="P13" s="2">
        <v>1370.6190251640003</v>
      </c>
      <c r="Q13" s="2">
        <v>1521.624155357101</v>
      </c>
      <c r="R13" s="2">
        <v>1525.2621616921915</v>
      </c>
      <c r="S13" s="2">
        <v>1564.6207449811398</v>
      </c>
      <c r="T13" s="2">
        <v>1583.2549145561368</v>
      </c>
      <c r="U13" s="2">
        <v>1586.6490389166001</v>
      </c>
      <c r="V13" s="2">
        <v>1579.2500040933826</v>
      </c>
      <c r="W13" s="2">
        <v>1564.5101667171955</v>
      </c>
      <c r="X13" s="2">
        <v>1542.3647687791656</v>
      </c>
      <c r="AB13" s="11" t="s">
        <v>6</v>
      </c>
      <c r="AC13" s="2">
        <v>1370.6190702477497</v>
      </c>
      <c r="AD13" s="2">
        <v>1521.3226158109223</v>
      </c>
      <c r="AE13" s="2">
        <v>1509.1771500478465</v>
      </c>
      <c r="AF13" s="2">
        <v>1543.8964678398565</v>
      </c>
      <c r="AG13" s="2">
        <v>1563.6325300980343</v>
      </c>
      <c r="AH13" s="2">
        <v>1615.4166292615869</v>
      </c>
      <c r="AI13" s="2">
        <v>1612.5514291275497</v>
      </c>
      <c r="AJ13" s="2">
        <v>1560.1861259416228</v>
      </c>
      <c r="AK13" s="2">
        <v>1529.3379953125304</v>
      </c>
    </row>
    <row r="14" spans="1:38" x14ac:dyDescent="0.35">
      <c r="B14" s="2"/>
      <c r="C14" s="2"/>
      <c r="D14" s="2"/>
      <c r="E14" s="2"/>
      <c r="F14" s="2"/>
      <c r="G14" s="2"/>
      <c r="H14" s="2"/>
      <c r="I14" s="2"/>
      <c r="J14" s="2"/>
      <c r="K14" s="2"/>
      <c r="O14" s="2"/>
      <c r="P14" s="2"/>
      <c r="Q14" s="2"/>
      <c r="R14" s="2"/>
      <c r="S14" s="2"/>
      <c r="T14" s="2"/>
      <c r="U14" s="2"/>
      <c r="V14" s="2"/>
      <c r="W14" s="2"/>
      <c r="X14" s="2"/>
      <c r="AB14" s="11"/>
      <c r="AC14" s="2"/>
      <c r="AD14" s="2"/>
      <c r="AE14" s="2"/>
      <c r="AF14" s="2"/>
      <c r="AG14" s="2"/>
      <c r="AH14" s="2"/>
      <c r="AI14" s="2"/>
      <c r="AJ14" s="2"/>
      <c r="AK14" s="2"/>
    </row>
    <row r="15" spans="1:38" s="7" customFormat="1" x14ac:dyDescent="0.35">
      <c r="A15" s="5" t="s">
        <v>63</v>
      </c>
      <c r="B15" s="6"/>
      <c r="C15" s="6"/>
      <c r="D15" s="6"/>
      <c r="E15" s="6"/>
      <c r="F15" s="6"/>
      <c r="G15" s="6"/>
      <c r="H15" s="6"/>
      <c r="I15" s="6"/>
      <c r="J15" s="6"/>
      <c r="K15" s="6"/>
      <c r="L15" s="5"/>
      <c r="N15" s="5" t="s">
        <v>63</v>
      </c>
      <c r="O15" s="6"/>
      <c r="P15" s="6"/>
      <c r="Q15" s="6"/>
      <c r="R15" s="6"/>
      <c r="S15" s="6"/>
      <c r="T15" s="6"/>
      <c r="U15" s="6"/>
      <c r="V15" s="6"/>
      <c r="W15" s="6"/>
      <c r="X15" s="6"/>
      <c r="Y15" s="5"/>
      <c r="AA15" s="5" t="s">
        <v>63</v>
      </c>
      <c r="AB15" s="6"/>
      <c r="AC15" s="6"/>
      <c r="AD15" s="6"/>
      <c r="AE15" s="6"/>
      <c r="AF15" s="6"/>
      <c r="AG15" s="6"/>
      <c r="AH15" s="6"/>
      <c r="AI15" s="6"/>
      <c r="AJ15" s="6"/>
      <c r="AK15" s="6"/>
      <c r="AL15" s="5"/>
    </row>
    <row r="16" spans="1:38" ht="16.5" x14ac:dyDescent="0.45">
      <c r="B16" s="10" t="s">
        <v>32</v>
      </c>
      <c r="C16" s="1">
        <v>76.747265545775264</v>
      </c>
      <c r="D16" s="1">
        <v>93.031168675949203</v>
      </c>
      <c r="E16" s="1">
        <v>99.755572898344226</v>
      </c>
      <c r="F16" s="1">
        <v>105.89936103232436</v>
      </c>
      <c r="G16" s="1">
        <v>107.44242281850968</v>
      </c>
      <c r="H16" s="1">
        <v>109.30755551874594</v>
      </c>
      <c r="I16" s="1">
        <v>108.05515386854218</v>
      </c>
      <c r="J16" s="1">
        <v>106.57091776665337</v>
      </c>
      <c r="K16" s="1">
        <v>105.49535763160505</v>
      </c>
      <c r="O16" s="10" t="s">
        <v>31</v>
      </c>
      <c r="P16" s="1">
        <v>76.747265545775264</v>
      </c>
      <c r="Q16" s="1">
        <v>82.99921533159231</v>
      </c>
      <c r="R16" s="1">
        <v>82.746031889758214</v>
      </c>
      <c r="S16" s="1">
        <v>83.752790505807141</v>
      </c>
      <c r="T16" s="1">
        <v>81.118734898335106</v>
      </c>
      <c r="U16" s="1">
        <v>77.792884290194493</v>
      </c>
      <c r="V16" s="1">
        <v>72.809590408773275</v>
      </c>
      <c r="W16" s="1">
        <v>68.786029655996003</v>
      </c>
      <c r="X16" s="1">
        <v>65.247803316130501</v>
      </c>
      <c r="AB16" s="10" t="s">
        <v>31</v>
      </c>
      <c r="AC16" s="1">
        <v>76.747265545775264</v>
      </c>
      <c r="AD16" s="1">
        <v>78.093037223848597</v>
      </c>
      <c r="AE16" s="1">
        <v>73.228464853490024</v>
      </c>
      <c r="AF16" s="1">
        <v>68.676019893637871</v>
      </c>
      <c r="AG16" s="1">
        <v>62.198094664992091</v>
      </c>
      <c r="AH16" s="1">
        <v>55.958601905746654</v>
      </c>
      <c r="AI16" s="1">
        <v>46.665614566764901</v>
      </c>
      <c r="AJ16" s="1">
        <v>38.513051148151284</v>
      </c>
      <c r="AK16" s="1">
        <v>29.189983046548893</v>
      </c>
    </row>
    <row r="17" spans="2:37" ht="16.5" x14ac:dyDescent="0.45">
      <c r="B17" s="10" t="s">
        <v>34</v>
      </c>
      <c r="C17" s="1">
        <v>0</v>
      </c>
      <c r="D17" s="1">
        <v>0</v>
      </c>
      <c r="E17" s="1">
        <v>0</v>
      </c>
      <c r="F17" s="1">
        <v>0.974514637935738</v>
      </c>
      <c r="G17" s="1">
        <v>3.37293492230638</v>
      </c>
      <c r="H17" s="1">
        <v>3.36701281580731</v>
      </c>
      <c r="I17" s="1">
        <v>5.9677659811828301</v>
      </c>
      <c r="J17" s="1">
        <v>4.2222636268771501</v>
      </c>
      <c r="K17" s="1">
        <v>4.1161051429285376</v>
      </c>
      <c r="O17" s="10" t="s">
        <v>33</v>
      </c>
      <c r="P17" s="1">
        <v>0</v>
      </c>
      <c r="Q17" s="1">
        <v>0</v>
      </c>
      <c r="R17" s="1">
        <v>0.83361833929228624</v>
      </c>
      <c r="S17" s="1">
        <v>3.0152236835316462</v>
      </c>
      <c r="T17" s="1">
        <v>6.0870039042783626</v>
      </c>
      <c r="U17" s="1">
        <v>7.1325446876607925</v>
      </c>
      <c r="V17" s="1">
        <v>10.767439050507587</v>
      </c>
      <c r="W17" s="1">
        <v>9.4868479585715502</v>
      </c>
      <c r="X17" s="1">
        <v>9.5883975429769688</v>
      </c>
      <c r="AB17" s="10" t="s">
        <v>33</v>
      </c>
      <c r="AC17" s="1">
        <v>0</v>
      </c>
      <c r="AD17" s="1">
        <v>2.3387038559204356</v>
      </c>
      <c r="AE17" s="1">
        <v>6.30600547961222</v>
      </c>
      <c r="AF17" s="1">
        <v>13.654652869135452</v>
      </c>
      <c r="AG17" s="1">
        <v>20.367853823656041</v>
      </c>
      <c r="AH17" s="1">
        <v>25.190161834698525</v>
      </c>
      <c r="AI17" s="1">
        <v>34.263806257003431</v>
      </c>
      <c r="AJ17" s="1">
        <v>36.29499252781995</v>
      </c>
      <c r="AK17" s="1">
        <v>42.510471746605347</v>
      </c>
    </row>
    <row r="25" spans="2:37" x14ac:dyDescent="0.35">
      <c r="B25" s="10"/>
      <c r="O25" s="10"/>
      <c r="AB25" s="10"/>
    </row>
    <row r="26" spans="2:37" x14ac:dyDescent="0.35">
      <c r="B26" s="10"/>
      <c r="O26" s="10"/>
      <c r="AB26" s="10"/>
    </row>
    <row r="27" spans="2:37" x14ac:dyDescent="0.35">
      <c r="B27" s="10"/>
      <c r="O27" s="10"/>
      <c r="AB27" s="10"/>
    </row>
  </sheetData>
  <pageMargins left="0.7" right="0.7" top="0.75" bottom="0.75" header="0.3" footer="0.3"/>
  <pageSetup orientation="portrait" horizontalDpi="300" verticalDpi="0" copies="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tabColor theme="8"/>
  </sheetPr>
  <dimension ref="A1:AL27"/>
  <sheetViews>
    <sheetView zoomScale="85" zoomScaleNormal="85" workbookViewId="0">
      <selection activeCell="C42" sqref="C42"/>
    </sheetView>
  </sheetViews>
  <sheetFormatPr defaultColWidth="9.08984375" defaultRowHeight="14.5" x14ac:dyDescent="0.35"/>
  <cols>
    <col min="1" max="1" width="4" style="1" customWidth="1"/>
    <col min="2" max="2" width="35.453125" style="1" customWidth="1"/>
    <col min="3" max="3" width="9.6328125" style="1" bestFit="1" customWidth="1"/>
    <col min="4" max="6" width="10.6328125" style="1" bestFit="1" customWidth="1"/>
    <col min="7" max="9" width="9.6328125" style="1" bestFit="1" customWidth="1"/>
    <col min="10" max="11" width="9.6328125" style="1" customWidth="1"/>
    <col min="12" max="12" width="4" style="1" customWidth="1"/>
    <col min="13" max="13" width="12.36328125" style="1" customWidth="1"/>
    <col min="14" max="14" width="4" style="1" customWidth="1"/>
    <col min="15" max="15" width="27" style="1" customWidth="1"/>
    <col min="16" max="16" width="8.90625" style="1" bestFit="1" customWidth="1"/>
    <col min="17" max="17" width="13.08984375" style="1" bestFit="1" customWidth="1"/>
    <col min="18" max="19" width="10.6328125" style="1" bestFit="1" customWidth="1"/>
    <col min="20" max="22" width="9.6328125" style="1" bestFit="1" customWidth="1"/>
    <col min="23" max="24" width="9.6328125" style="1" customWidth="1"/>
    <col min="25" max="25" width="4" style="1" customWidth="1"/>
    <col min="26" max="26" width="12.36328125" style="1" customWidth="1"/>
    <col min="27" max="27" width="4" style="1" customWidth="1"/>
    <col min="28" max="28" width="27" style="1" customWidth="1"/>
    <col min="29" max="29" width="8.90625" style="1" bestFit="1" customWidth="1"/>
    <col min="30" max="35" width="9.6328125" style="1" bestFit="1" customWidth="1"/>
    <col min="36" max="37" width="9.6328125" style="1" customWidth="1"/>
    <col min="38" max="38" width="4" style="1" customWidth="1"/>
    <col min="39" max="16384" width="9.08984375" style="1"/>
  </cols>
  <sheetData>
    <row r="1" spans="1:38" s="4" customFormat="1" ht="45.75" customHeight="1" x14ac:dyDescent="0.35">
      <c r="D1" s="4" t="s">
        <v>97</v>
      </c>
      <c r="Q1" s="4" t="s">
        <v>98</v>
      </c>
      <c r="AD1" s="4" t="s">
        <v>99</v>
      </c>
    </row>
    <row r="2" spans="1:38" s="8" customFormat="1" ht="29.25" customHeight="1" x14ac:dyDescent="0.35">
      <c r="C2" s="9">
        <v>2014</v>
      </c>
      <c r="D2" s="9">
        <v>2025</v>
      </c>
      <c r="E2" s="9">
        <v>2030</v>
      </c>
      <c r="F2" s="9">
        <v>2035</v>
      </c>
      <c r="G2" s="9">
        <v>2040</v>
      </c>
      <c r="H2" s="9">
        <v>2045</v>
      </c>
      <c r="I2" s="9">
        <v>2050</v>
      </c>
      <c r="J2" s="9">
        <v>2055</v>
      </c>
      <c r="K2" s="9">
        <v>2060</v>
      </c>
      <c r="P2" s="9">
        <v>2014</v>
      </c>
      <c r="Q2" s="9">
        <v>2025</v>
      </c>
      <c r="R2" s="9">
        <v>2030</v>
      </c>
      <c r="S2" s="9">
        <v>2035</v>
      </c>
      <c r="T2" s="9">
        <v>2040</v>
      </c>
      <c r="U2" s="9">
        <v>2045</v>
      </c>
      <c r="V2" s="9">
        <v>2050</v>
      </c>
      <c r="W2" s="9">
        <v>2055</v>
      </c>
      <c r="X2" s="9">
        <v>2060</v>
      </c>
      <c r="AC2" s="9">
        <v>2014</v>
      </c>
      <c r="AD2" s="9">
        <v>2025</v>
      </c>
      <c r="AE2" s="9">
        <v>2030</v>
      </c>
      <c r="AF2" s="9">
        <v>2035</v>
      </c>
      <c r="AG2" s="9">
        <v>2040</v>
      </c>
      <c r="AH2" s="9">
        <v>2045</v>
      </c>
      <c r="AI2" s="9">
        <v>2050</v>
      </c>
      <c r="AJ2" s="9">
        <v>2055</v>
      </c>
      <c r="AK2" s="9">
        <v>2060</v>
      </c>
    </row>
    <row r="3" spans="1:38" s="22" customFormat="1" x14ac:dyDescent="0.35">
      <c r="C3" s="23"/>
      <c r="D3" s="23"/>
      <c r="E3" s="23"/>
      <c r="F3" s="23"/>
      <c r="G3" s="23"/>
      <c r="H3" s="23"/>
      <c r="I3" s="23"/>
      <c r="J3" s="23"/>
      <c r="K3" s="23"/>
      <c r="P3" s="23"/>
      <c r="Q3" s="23"/>
      <c r="R3" s="23"/>
      <c r="S3" s="23"/>
      <c r="T3" s="23"/>
      <c r="U3" s="23"/>
      <c r="V3" s="23"/>
      <c r="W3" s="23"/>
      <c r="X3" s="23"/>
      <c r="AC3" s="23"/>
      <c r="AD3" s="23"/>
      <c r="AE3" s="23"/>
      <c r="AF3" s="23"/>
      <c r="AG3" s="23"/>
      <c r="AH3" s="23"/>
      <c r="AI3" s="23"/>
      <c r="AJ3" s="23"/>
      <c r="AK3" s="23"/>
    </row>
    <row r="4" spans="1:38" s="7" customFormat="1" x14ac:dyDescent="0.35">
      <c r="A4" s="5" t="s">
        <v>62</v>
      </c>
      <c r="B4" s="6"/>
      <c r="C4" s="6"/>
      <c r="D4" s="6"/>
      <c r="E4" s="6"/>
      <c r="F4" s="6"/>
      <c r="G4" s="6"/>
      <c r="H4" s="6"/>
      <c r="I4" s="6"/>
      <c r="J4" s="6"/>
      <c r="K4" s="6"/>
      <c r="L4" s="5"/>
      <c r="N4" s="5" t="s">
        <v>62</v>
      </c>
      <c r="O4" s="6"/>
      <c r="P4" s="6"/>
      <c r="Q4" s="6"/>
      <c r="R4" s="6"/>
      <c r="S4" s="6"/>
      <c r="T4" s="6"/>
      <c r="U4" s="6"/>
      <c r="V4" s="6"/>
      <c r="W4" s="6"/>
      <c r="X4" s="6"/>
      <c r="Y4" s="5"/>
      <c r="AA4" s="5" t="s">
        <v>62</v>
      </c>
      <c r="AB4" s="6"/>
      <c r="AC4" s="6"/>
      <c r="AD4" s="6"/>
      <c r="AE4" s="6"/>
      <c r="AF4" s="6"/>
      <c r="AG4" s="6"/>
      <c r="AH4" s="6"/>
      <c r="AI4" s="6"/>
      <c r="AJ4" s="6"/>
      <c r="AK4" s="6"/>
      <c r="AL4" s="5"/>
    </row>
    <row r="5" spans="1:38" x14ac:dyDescent="0.35">
      <c r="B5" s="10" t="s">
        <v>0</v>
      </c>
      <c r="C5" s="1">
        <v>1567.2365960039997</v>
      </c>
      <c r="D5" s="1">
        <v>1613.2613777299348</v>
      </c>
      <c r="E5" s="1">
        <v>1602.9399332995733</v>
      </c>
      <c r="F5" s="1">
        <v>1617.1186108756649</v>
      </c>
      <c r="G5" s="1">
        <v>1580.4954830629681</v>
      </c>
      <c r="H5" s="1">
        <v>1602.410590510397</v>
      </c>
      <c r="I5" s="1">
        <v>1532.3332658977545</v>
      </c>
      <c r="J5" s="1">
        <v>1517.8558378323896</v>
      </c>
      <c r="K5" s="1">
        <v>1518.2235686004958</v>
      </c>
      <c r="O5" s="1" t="s">
        <v>0</v>
      </c>
      <c r="P5" s="1">
        <v>1567.2365960039997</v>
      </c>
      <c r="Q5" s="1">
        <v>1431.2002740052046</v>
      </c>
      <c r="R5" s="1">
        <v>1018.7181531442727</v>
      </c>
      <c r="S5" s="1">
        <v>837.37824836037498</v>
      </c>
      <c r="T5" s="1">
        <v>705.16196487300817</v>
      </c>
      <c r="U5" s="1">
        <v>561.29503952662867</v>
      </c>
      <c r="V5" s="1">
        <v>436.71907584062245</v>
      </c>
      <c r="W5" s="1">
        <v>323.45776583745084</v>
      </c>
      <c r="X5" s="1">
        <v>326.89157393321869</v>
      </c>
      <c r="AB5" s="1" t="s">
        <v>0</v>
      </c>
      <c r="AC5" s="1">
        <v>1561.1872343383914</v>
      </c>
      <c r="AD5" s="1">
        <v>1086.8005290014735</v>
      </c>
      <c r="AE5" s="1">
        <v>913.30235232796531</v>
      </c>
      <c r="AF5" s="1">
        <v>766.35444156923916</v>
      </c>
      <c r="AG5" s="1">
        <v>624.7033752945182</v>
      </c>
      <c r="AH5" s="1">
        <v>558.96186261038713</v>
      </c>
      <c r="AI5" s="1">
        <v>417.0383548371571</v>
      </c>
      <c r="AJ5" s="1">
        <v>295.50253042536445</v>
      </c>
      <c r="AK5" s="1">
        <v>235.01075457989188</v>
      </c>
    </row>
    <row r="6" spans="1:38" x14ac:dyDescent="0.35">
      <c r="B6" s="10" t="s">
        <v>1</v>
      </c>
      <c r="C6" s="1">
        <v>2140.8028327292268</v>
      </c>
      <c r="D6" s="1">
        <v>2814.6444124511117</v>
      </c>
      <c r="E6" s="1">
        <v>2944.0249167228135</v>
      </c>
      <c r="F6" s="1">
        <v>2967.5147375678021</v>
      </c>
      <c r="G6" s="1">
        <v>2951.4499298950823</v>
      </c>
      <c r="H6" s="1">
        <v>3056.1831495187184</v>
      </c>
      <c r="I6" s="1">
        <v>3140.3416796707525</v>
      </c>
      <c r="J6" s="1">
        <v>3218.5621097339726</v>
      </c>
      <c r="K6" s="1">
        <v>3282.801571126935</v>
      </c>
      <c r="O6" s="1" t="s">
        <v>1</v>
      </c>
      <c r="P6" s="1">
        <v>2140.8028327292268</v>
      </c>
      <c r="Q6" s="1">
        <v>2217.3005895368547</v>
      </c>
      <c r="R6" s="1">
        <v>2161.0672108596195</v>
      </c>
      <c r="S6" s="1">
        <v>2044.3217085265874</v>
      </c>
      <c r="T6" s="1">
        <v>1905.8292783643437</v>
      </c>
      <c r="U6" s="1">
        <v>1880.9493335355978</v>
      </c>
      <c r="V6" s="1">
        <v>1834.3597345426238</v>
      </c>
      <c r="W6" s="1">
        <v>1820.9945222456965</v>
      </c>
      <c r="X6" s="1">
        <v>1794.4609396586552</v>
      </c>
      <c r="AB6" s="1" t="s">
        <v>1</v>
      </c>
      <c r="AC6" s="1">
        <v>2140.8047744889686</v>
      </c>
      <c r="AD6" s="1">
        <v>2254.7677483964435</v>
      </c>
      <c r="AE6" s="1">
        <v>2154.9521421213867</v>
      </c>
      <c r="AF6" s="1">
        <v>2027.8317048857211</v>
      </c>
      <c r="AG6" s="1">
        <v>1856.2476646434075</v>
      </c>
      <c r="AH6" s="1">
        <v>1820.9276656174231</v>
      </c>
      <c r="AI6" s="1">
        <v>1776.6071181732282</v>
      </c>
      <c r="AJ6" s="1">
        <v>1638.0131677510146</v>
      </c>
      <c r="AK6" s="1">
        <v>1443.8188803579424</v>
      </c>
    </row>
    <row r="7" spans="1:38" x14ac:dyDescent="0.35">
      <c r="B7" s="10" t="s">
        <v>3</v>
      </c>
      <c r="C7" s="1">
        <v>2825.2165079160004</v>
      </c>
      <c r="D7" s="1">
        <v>2261.4699129262131</v>
      </c>
      <c r="E7" s="1">
        <v>2292.1909103176195</v>
      </c>
      <c r="F7" s="1">
        <v>2315.066587074522</v>
      </c>
      <c r="G7" s="1">
        <v>2290.7604326108772</v>
      </c>
      <c r="H7" s="1">
        <v>2263.9750183818264</v>
      </c>
      <c r="I7" s="1">
        <v>2275.1915065254448</v>
      </c>
      <c r="J7" s="1">
        <v>2294.8657113739655</v>
      </c>
      <c r="K7" s="1">
        <v>2305.1152968975975</v>
      </c>
      <c r="O7" s="1" t="s">
        <v>3</v>
      </c>
      <c r="P7" s="1">
        <v>2825.2165079160004</v>
      </c>
      <c r="Q7" s="1">
        <v>2168.8301493860818</v>
      </c>
      <c r="R7" s="1">
        <v>2099.7447998006865</v>
      </c>
      <c r="S7" s="1">
        <v>2029.7213036838712</v>
      </c>
      <c r="T7" s="1">
        <v>1929.82551068715</v>
      </c>
      <c r="U7" s="1">
        <v>1939.2115586016357</v>
      </c>
      <c r="V7" s="1">
        <v>1954.8611973192849</v>
      </c>
      <c r="W7" s="1">
        <v>2061.6766061898047</v>
      </c>
      <c r="X7" s="1">
        <v>2119.5200782030415</v>
      </c>
      <c r="AB7" s="1" t="s">
        <v>3</v>
      </c>
      <c r="AC7" s="1">
        <v>2822.4866832863586</v>
      </c>
      <c r="AD7" s="1">
        <v>2250.4447098911282</v>
      </c>
      <c r="AE7" s="1">
        <v>2177.3539011294761</v>
      </c>
      <c r="AF7" s="1">
        <v>2149.677262553148</v>
      </c>
      <c r="AG7" s="1">
        <v>2114.9614459558416</v>
      </c>
      <c r="AH7" s="1">
        <v>2103.0712869896156</v>
      </c>
      <c r="AI7" s="1">
        <v>2097.0669604911709</v>
      </c>
      <c r="AJ7" s="1">
        <v>2146.7532177643066</v>
      </c>
      <c r="AK7" s="1">
        <v>1819.843470415705</v>
      </c>
    </row>
    <row r="8" spans="1:38" x14ac:dyDescent="0.35">
      <c r="B8" s="10" t="s">
        <v>2</v>
      </c>
      <c r="C8" s="1">
        <v>1201.5398382480003</v>
      </c>
      <c r="D8" s="1">
        <v>1273.3842985256335</v>
      </c>
      <c r="E8" s="1">
        <v>1375.8615007096832</v>
      </c>
      <c r="F8" s="1">
        <v>1435.1105883936068</v>
      </c>
      <c r="G8" s="1">
        <v>1561.132671139346</v>
      </c>
      <c r="H8" s="1">
        <v>1658.3275784282994</v>
      </c>
      <c r="I8" s="1">
        <v>1770.5155655186181</v>
      </c>
      <c r="J8" s="1">
        <v>1866.8769832839994</v>
      </c>
      <c r="K8" s="1">
        <v>1954.9689284045533</v>
      </c>
      <c r="O8" s="1" t="s">
        <v>2</v>
      </c>
      <c r="P8" s="1">
        <v>1201.5398382480003</v>
      </c>
      <c r="Q8" s="1">
        <v>1230.3365255721949</v>
      </c>
      <c r="R8" s="1">
        <v>1252.0238724092835</v>
      </c>
      <c r="S8" s="1">
        <v>1206.4461916063601</v>
      </c>
      <c r="T8" s="1">
        <v>1203.0487343924958</v>
      </c>
      <c r="U8" s="1">
        <v>1291.686429693922</v>
      </c>
      <c r="V8" s="1">
        <v>1316.4193328917527</v>
      </c>
      <c r="W8" s="1">
        <v>1369.5698719457075</v>
      </c>
      <c r="X8" s="1">
        <v>1406.5664717524714</v>
      </c>
      <c r="AB8" s="1" t="s">
        <v>2</v>
      </c>
      <c r="AC8" s="1">
        <v>1201.6957104417259</v>
      </c>
      <c r="AD8" s="1">
        <v>1199.2403071586127</v>
      </c>
      <c r="AE8" s="1">
        <v>1240.2776104531688</v>
      </c>
      <c r="AF8" s="1">
        <v>1253.6155173481231</v>
      </c>
      <c r="AG8" s="1">
        <v>1273.6160253733672</v>
      </c>
      <c r="AH8" s="1">
        <v>1291.1321650453681</v>
      </c>
      <c r="AI8" s="1">
        <v>1310.8396370481198</v>
      </c>
      <c r="AJ8" s="1">
        <v>1340.5935253033274</v>
      </c>
      <c r="AK8" s="1">
        <v>1609.1613562318278</v>
      </c>
    </row>
    <row r="9" spans="1:38" x14ac:dyDescent="0.35">
      <c r="B9" s="10" t="s">
        <v>13</v>
      </c>
      <c r="C9" s="1">
        <v>1570.6931343480001</v>
      </c>
      <c r="D9" s="1">
        <v>1879.5142686721199</v>
      </c>
      <c r="E9" s="1">
        <v>2044.7349710121334</v>
      </c>
      <c r="F9" s="1">
        <v>2185.2948722367028</v>
      </c>
      <c r="G9" s="1">
        <v>2310.6007322307482</v>
      </c>
      <c r="H9" s="1">
        <v>2395.8562784594587</v>
      </c>
      <c r="I9" s="1">
        <v>2484.4636603470044</v>
      </c>
      <c r="J9" s="1">
        <v>2592.1287417140829</v>
      </c>
      <c r="K9" s="1">
        <v>2716.890918226331</v>
      </c>
      <c r="O9" s="1" t="s">
        <v>13</v>
      </c>
      <c r="P9" s="1">
        <v>1570.6931343480001</v>
      </c>
      <c r="Q9" s="1">
        <v>1541.6510894178111</v>
      </c>
      <c r="R9" s="1">
        <v>1433.6834438242445</v>
      </c>
      <c r="S9" s="1">
        <v>1399.7210452410936</v>
      </c>
      <c r="T9" s="1">
        <v>1305.8811027980053</v>
      </c>
      <c r="U9" s="1">
        <v>1322.6920520723809</v>
      </c>
      <c r="V9" s="1">
        <v>1248.8902642973856</v>
      </c>
      <c r="W9" s="1">
        <v>1242.0991649838677</v>
      </c>
      <c r="X9" s="1">
        <v>1242.7919751026018</v>
      </c>
      <c r="AB9" s="1" t="s">
        <v>13</v>
      </c>
      <c r="AC9" s="1">
        <v>1570.6827018490926</v>
      </c>
      <c r="AD9" s="1">
        <v>775.17452515337379</v>
      </c>
      <c r="AE9" s="1">
        <v>687.66254807085079</v>
      </c>
      <c r="AF9" s="1">
        <v>660.53074385043476</v>
      </c>
      <c r="AG9" s="1">
        <v>620.72254025236407</v>
      </c>
      <c r="AH9" s="1">
        <v>630.23347607258654</v>
      </c>
      <c r="AI9" s="1">
        <v>632.01629673819457</v>
      </c>
      <c r="AJ9" s="1">
        <v>692.83034142137399</v>
      </c>
      <c r="AK9" s="1">
        <v>828.30183855030714</v>
      </c>
    </row>
    <row r="10" spans="1:38" x14ac:dyDescent="0.35">
      <c r="B10" s="10" t="s">
        <v>48</v>
      </c>
      <c r="C10" s="1">
        <v>4.8890519640000001</v>
      </c>
      <c r="D10" s="1">
        <v>12.265652445968794</v>
      </c>
      <c r="E10" s="1">
        <v>18.628182469079249</v>
      </c>
      <c r="F10" s="1">
        <v>25.671615782057927</v>
      </c>
      <c r="G10" s="1">
        <v>70.937887259485393</v>
      </c>
      <c r="H10" s="1">
        <v>48.479806910401564</v>
      </c>
      <c r="I10" s="1">
        <v>47.997298802637495</v>
      </c>
      <c r="J10" s="1">
        <v>62.391712363672973</v>
      </c>
      <c r="K10" s="1">
        <v>82.249601085980984</v>
      </c>
      <c r="O10" s="10" t="s">
        <v>48</v>
      </c>
      <c r="P10" s="1">
        <v>4.8890519640000001</v>
      </c>
      <c r="Q10" s="1">
        <v>15.206564413004177</v>
      </c>
      <c r="R10" s="1">
        <v>24.231978069482839</v>
      </c>
      <c r="S10" s="1">
        <v>33.957957572493477</v>
      </c>
      <c r="T10" s="1">
        <v>100.43420193614719</v>
      </c>
      <c r="U10" s="1">
        <v>51.035491556524562</v>
      </c>
      <c r="V10" s="1">
        <v>63.670098006609699</v>
      </c>
      <c r="W10" s="1">
        <v>83.570074959324089</v>
      </c>
      <c r="X10" s="1">
        <v>110.99977239773889</v>
      </c>
      <c r="AB10" s="10" t="s">
        <v>48</v>
      </c>
      <c r="AC10" s="1">
        <v>4.8890519640000001</v>
      </c>
      <c r="AD10" s="1">
        <v>373.03705134552911</v>
      </c>
      <c r="AE10" s="1">
        <v>388.08659271983657</v>
      </c>
      <c r="AF10" s="1">
        <v>409.32561902399709</v>
      </c>
      <c r="AG10" s="1">
        <v>463.15841509780023</v>
      </c>
      <c r="AH10" s="1">
        <v>501.67642848904734</v>
      </c>
      <c r="AI10" s="1">
        <v>551.29287520888147</v>
      </c>
      <c r="AJ10" s="1">
        <v>614.0618769775233</v>
      </c>
      <c r="AK10" s="1">
        <v>671.52777703535185</v>
      </c>
    </row>
    <row r="11" spans="1:38" x14ac:dyDescent="0.35">
      <c r="B11" s="10" t="s">
        <v>49</v>
      </c>
      <c r="C11" s="1">
        <v>15.409014984000002</v>
      </c>
      <c r="D11" s="1">
        <v>22.04904372084011</v>
      </c>
      <c r="E11" s="1">
        <v>33.436568402074222</v>
      </c>
      <c r="F11" s="1">
        <v>46.999859530494277</v>
      </c>
      <c r="G11" s="1">
        <v>60.533539569803345</v>
      </c>
      <c r="H11" s="1">
        <v>74.965003617572577</v>
      </c>
      <c r="I11" s="1">
        <v>84.700390471799992</v>
      </c>
      <c r="J11" s="1">
        <v>92.759141956915272</v>
      </c>
      <c r="K11" s="1">
        <v>97.408073526830862</v>
      </c>
      <c r="O11" s="10" t="s">
        <v>49</v>
      </c>
      <c r="P11" s="1">
        <v>15.409014984000002</v>
      </c>
      <c r="Q11" s="1">
        <v>20.443895460077893</v>
      </c>
      <c r="R11" s="1">
        <v>31.36248469878522</v>
      </c>
      <c r="S11" s="1">
        <v>42.826346134981286</v>
      </c>
      <c r="T11" s="1">
        <v>53.458645293654243</v>
      </c>
      <c r="U11" s="1">
        <v>61.117536822312204</v>
      </c>
      <c r="V11" s="1">
        <v>70.989299937942704</v>
      </c>
      <c r="W11" s="1">
        <v>75.565397310785514</v>
      </c>
      <c r="X11" s="1">
        <v>77.018728782369081</v>
      </c>
      <c r="AB11" s="10" t="s">
        <v>49</v>
      </c>
      <c r="AC11" s="1">
        <v>15.409014984000002</v>
      </c>
      <c r="AD11" s="1">
        <v>18.819627146804603</v>
      </c>
      <c r="AE11" s="1">
        <v>29.718375371292751</v>
      </c>
      <c r="AF11" s="1">
        <v>38.835205870162405</v>
      </c>
      <c r="AG11" s="1">
        <v>44.24116699121312</v>
      </c>
      <c r="AH11" s="1">
        <v>44.823007657279</v>
      </c>
      <c r="AI11" s="1">
        <v>50.780314788660505</v>
      </c>
      <c r="AJ11" s="1">
        <v>52.474594725529037</v>
      </c>
      <c r="AK11" s="1">
        <v>51.288888073390225</v>
      </c>
    </row>
    <row r="12" spans="1:38" x14ac:dyDescent="0.35">
      <c r="B12" s="10" t="s">
        <v>27</v>
      </c>
      <c r="C12" s="1">
        <v>0</v>
      </c>
      <c r="D12" s="1">
        <v>0</v>
      </c>
      <c r="E12" s="1">
        <v>0</v>
      </c>
      <c r="F12" s="1">
        <v>0</v>
      </c>
      <c r="G12" s="1">
        <v>0</v>
      </c>
      <c r="H12" s="1">
        <v>0</v>
      </c>
      <c r="I12" s="1">
        <v>0</v>
      </c>
      <c r="J12" s="1">
        <v>0</v>
      </c>
      <c r="K12" s="1">
        <v>0</v>
      </c>
      <c r="O12" s="1" t="s">
        <v>27</v>
      </c>
      <c r="P12" s="1">
        <v>0</v>
      </c>
      <c r="Q12" s="1">
        <v>0</v>
      </c>
      <c r="R12" s="1">
        <v>0</v>
      </c>
      <c r="S12" s="1">
        <v>0</v>
      </c>
      <c r="T12" s="1">
        <v>0</v>
      </c>
      <c r="U12" s="1">
        <v>0</v>
      </c>
      <c r="V12" s="1">
        <v>0</v>
      </c>
      <c r="W12" s="1">
        <v>0</v>
      </c>
      <c r="X12" s="1">
        <v>0</v>
      </c>
      <c r="AB12" s="1" t="s">
        <v>27</v>
      </c>
      <c r="AC12" s="1">
        <v>0</v>
      </c>
      <c r="AD12" s="1">
        <v>15.754696618752</v>
      </c>
      <c r="AE12" s="1">
        <v>15.260879447658002</v>
      </c>
      <c r="AF12" s="1">
        <v>31.89255587622721</v>
      </c>
      <c r="AG12" s="1">
        <v>32.472270319536001</v>
      </c>
      <c r="AH12" s="1">
        <v>50.4636111492336</v>
      </c>
      <c r="AI12" s="1">
        <v>52.374741519255849</v>
      </c>
      <c r="AJ12" s="1">
        <v>52.55493215449625</v>
      </c>
      <c r="AK12" s="1">
        <v>52.737610265869932</v>
      </c>
    </row>
    <row r="13" spans="1:38" x14ac:dyDescent="0.35">
      <c r="B13" s="2" t="s">
        <v>6</v>
      </c>
      <c r="C13" s="2">
        <v>9325.7869761932288</v>
      </c>
      <c r="D13" s="2">
        <v>9876.5889664718234</v>
      </c>
      <c r="E13" s="2">
        <v>10311.816982932976</v>
      </c>
      <c r="F13" s="2">
        <v>10592.77687146085</v>
      </c>
      <c r="G13" s="2">
        <v>10825.910675768313</v>
      </c>
      <c r="H13" s="2">
        <v>11100.197425826675</v>
      </c>
      <c r="I13" s="2">
        <v>11335.543367234013</v>
      </c>
      <c r="J13" s="2">
        <v>11645.440238258998</v>
      </c>
      <c r="K13" s="2">
        <v>11957.657957868723</v>
      </c>
      <c r="O13" s="2" t="s">
        <v>6</v>
      </c>
      <c r="P13" s="2">
        <v>9325.7869761932288</v>
      </c>
      <c r="Q13" s="2">
        <v>8624.9690877912271</v>
      </c>
      <c r="R13" s="2">
        <v>8020.8319428063733</v>
      </c>
      <c r="S13" s="2">
        <v>7594.3728011257626</v>
      </c>
      <c r="T13" s="2">
        <v>7203.639438344806</v>
      </c>
      <c r="U13" s="2">
        <v>7107.9874418090021</v>
      </c>
      <c r="V13" s="2">
        <v>6925.9090028362216</v>
      </c>
      <c r="W13" s="2">
        <v>6976.9334034726371</v>
      </c>
      <c r="X13" s="2">
        <v>7078.2495398300971</v>
      </c>
      <c r="AB13" s="11" t="s">
        <v>6</v>
      </c>
      <c r="AC13" s="2">
        <v>9317.1551713525369</v>
      </c>
      <c r="AD13" s="2">
        <v>7974.039194712117</v>
      </c>
      <c r="AE13" s="2">
        <v>7606.6144016416347</v>
      </c>
      <c r="AF13" s="2">
        <v>7338.0630509770535</v>
      </c>
      <c r="AG13" s="2">
        <v>7030.122903928047</v>
      </c>
      <c r="AH13" s="2">
        <v>7001.2895036309401</v>
      </c>
      <c r="AI13" s="2">
        <v>6888.0162988046686</v>
      </c>
      <c r="AJ13" s="2">
        <v>6832.7841865229357</v>
      </c>
      <c r="AK13" s="2">
        <v>6711.6905755102862</v>
      </c>
    </row>
    <row r="14" spans="1:38" x14ac:dyDescent="0.35">
      <c r="B14" s="2"/>
      <c r="C14" s="2"/>
      <c r="D14" s="2"/>
      <c r="E14" s="2"/>
      <c r="F14" s="2"/>
      <c r="G14" s="2"/>
      <c r="H14" s="2"/>
      <c r="I14" s="2"/>
      <c r="J14" s="2"/>
      <c r="K14" s="2"/>
      <c r="O14" s="2"/>
      <c r="P14" s="2"/>
      <c r="Q14" s="2"/>
      <c r="R14" s="2"/>
      <c r="S14" s="2"/>
      <c r="T14" s="2"/>
      <c r="U14" s="2"/>
      <c r="V14" s="2"/>
      <c r="W14" s="2"/>
      <c r="X14" s="2"/>
      <c r="AB14" s="11"/>
      <c r="AC14" s="2"/>
      <c r="AD14" s="2"/>
      <c r="AE14" s="2"/>
      <c r="AF14" s="2"/>
      <c r="AG14" s="2"/>
      <c r="AH14" s="2"/>
      <c r="AI14" s="2"/>
      <c r="AJ14" s="2"/>
      <c r="AK14" s="2"/>
    </row>
    <row r="15" spans="1:38" s="7" customFormat="1" x14ac:dyDescent="0.35">
      <c r="A15" s="5" t="s">
        <v>63</v>
      </c>
      <c r="B15" s="6"/>
      <c r="C15" s="6"/>
      <c r="D15" s="6"/>
      <c r="E15" s="6"/>
      <c r="F15" s="6"/>
      <c r="G15" s="6"/>
      <c r="H15" s="6"/>
      <c r="I15" s="6"/>
      <c r="J15" s="6"/>
      <c r="K15" s="6"/>
      <c r="L15" s="5"/>
      <c r="N15" s="5" t="s">
        <v>63</v>
      </c>
      <c r="O15" s="6"/>
      <c r="P15" s="6"/>
      <c r="Q15" s="6"/>
      <c r="R15" s="6"/>
      <c r="S15" s="6"/>
      <c r="T15" s="6"/>
      <c r="U15" s="6"/>
      <c r="V15" s="6"/>
      <c r="W15" s="6"/>
      <c r="X15" s="6"/>
      <c r="Y15" s="5"/>
      <c r="AA15" s="5" t="s">
        <v>63</v>
      </c>
      <c r="AB15" s="6"/>
      <c r="AC15" s="6"/>
      <c r="AD15" s="6"/>
      <c r="AE15" s="6"/>
      <c r="AF15" s="6"/>
      <c r="AG15" s="6"/>
      <c r="AH15" s="6"/>
      <c r="AI15" s="6"/>
      <c r="AJ15" s="6"/>
      <c r="AK15" s="6"/>
      <c r="AL15" s="5"/>
    </row>
    <row r="16" spans="1:38" ht="16.5" x14ac:dyDescent="0.45">
      <c r="B16" s="10" t="s">
        <v>32</v>
      </c>
      <c r="C16" s="1">
        <v>321.49512861618211</v>
      </c>
      <c r="D16" s="1">
        <v>328.02273394808748</v>
      </c>
      <c r="E16" s="1">
        <v>331.42147410736919</v>
      </c>
      <c r="F16" s="1">
        <v>333.34470691071959</v>
      </c>
      <c r="G16" s="1">
        <v>327.89096857733307</v>
      </c>
      <c r="H16" s="1">
        <v>334.95224005673538</v>
      </c>
      <c r="I16" s="1">
        <v>354.18643642649192</v>
      </c>
      <c r="J16" s="1">
        <v>350.5802364899522</v>
      </c>
      <c r="K16" s="1">
        <v>346.14358452677504</v>
      </c>
      <c r="O16" s="10" t="s">
        <v>31</v>
      </c>
      <c r="P16" s="1">
        <v>321.49512861618211</v>
      </c>
      <c r="Q16" s="1">
        <v>299.88636567668459</v>
      </c>
      <c r="R16" s="1">
        <v>236.1495580645859</v>
      </c>
      <c r="S16" s="1">
        <v>207.71990674723071</v>
      </c>
      <c r="T16" s="1">
        <v>184.14516887572722</v>
      </c>
      <c r="U16" s="1">
        <v>170.00710031279201</v>
      </c>
      <c r="V16" s="1">
        <v>163.28980444151395</v>
      </c>
      <c r="W16" s="1">
        <v>155.11129045399608</v>
      </c>
      <c r="X16" s="1">
        <v>146.39322051270256</v>
      </c>
      <c r="AB16" s="10" t="s">
        <v>31</v>
      </c>
      <c r="AC16" s="1">
        <v>321.49512861618211</v>
      </c>
      <c r="AD16" s="1">
        <v>263.50005402908482</v>
      </c>
      <c r="AE16" s="1">
        <v>213.50157217213319</v>
      </c>
      <c r="AF16" s="1">
        <v>162.98714629089932</v>
      </c>
      <c r="AG16" s="1">
        <v>130.67914945327422</v>
      </c>
      <c r="AH16" s="1">
        <v>115.33496068124624</v>
      </c>
      <c r="AI16" s="1">
        <v>98.16829765511504</v>
      </c>
      <c r="AJ16" s="1">
        <v>84.095115929688689</v>
      </c>
      <c r="AK16" s="1">
        <v>63.819063536604887</v>
      </c>
    </row>
    <row r="17" spans="2:37" ht="16.5" x14ac:dyDescent="0.45">
      <c r="B17" s="10" t="s">
        <v>34</v>
      </c>
      <c r="C17" s="1">
        <v>0</v>
      </c>
      <c r="D17" s="1">
        <v>9.4106537605813703</v>
      </c>
      <c r="E17" s="1">
        <v>9.5174332819962597</v>
      </c>
      <c r="F17" s="1">
        <v>9.5957457190274393</v>
      </c>
      <c r="G17" s="1">
        <v>9.6969375904376705</v>
      </c>
      <c r="H17" s="1">
        <v>10.96183065516651</v>
      </c>
      <c r="I17" s="1">
        <v>12.572930373340403</v>
      </c>
      <c r="J17" s="1">
        <v>12.002263564523041</v>
      </c>
      <c r="K17" s="1">
        <v>11.069005947208019</v>
      </c>
      <c r="O17" s="10" t="s">
        <v>33</v>
      </c>
      <c r="P17" s="1">
        <v>0</v>
      </c>
      <c r="Q17" s="1">
        <v>3.3238546742692385</v>
      </c>
      <c r="R17" s="1">
        <v>19.097052469059623</v>
      </c>
      <c r="S17" s="1">
        <v>26.191309314721767</v>
      </c>
      <c r="T17" s="1">
        <v>28.586590001771999</v>
      </c>
      <c r="U17" s="1">
        <v>32.512234539225545</v>
      </c>
      <c r="V17" s="1">
        <v>32.613318388966249</v>
      </c>
      <c r="W17" s="1">
        <v>31.579285361069452</v>
      </c>
      <c r="X17" s="1">
        <v>42.033331373234873</v>
      </c>
      <c r="AB17" s="10" t="s">
        <v>33</v>
      </c>
      <c r="AC17" s="1">
        <v>0</v>
      </c>
      <c r="AD17" s="1">
        <v>21.656813303538009</v>
      </c>
      <c r="AE17" s="1">
        <v>49.37133641877859</v>
      </c>
      <c r="AF17" s="1">
        <v>79.298049833722914</v>
      </c>
      <c r="AG17" s="1">
        <v>91.89755562587564</v>
      </c>
      <c r="AH17" s="1">
        <v>108.5805830069488</v>
      </c>
      <c r="AI17" s="1">
        <v>113.40253109710449</v>
      </c>
      <c r="AJ17" s="1">
        <v>106.55030266005389</v>
      </c>
      <c r="AK17" s="1">
        <v>103.26802120294769</v>
      </c>
    </row>
    <row r="25" spans="2:37" x14ac:dyDescent="0.35">
      <c r="B25" s="10"/>
      <c r="O25" s="10"/>
      <c r="AB25" s="10"/>
    </row>
    <row r="26" spans="2:37" x14ac:dyDescent="0.35">
      <c r="B26" s="10"/>
      <c r="O26" s="10"/>
      <c r="AB26" s="10"/>
    </row>
    <row r="27" spans="2:37" x14ac:dyDescent="0.35">
      <c r="B27" s="10"/>
      <c r="O27" s="10"/>
      <c r="AB27" s="10"/>
    </row>
  </sheetData>
  <pageMargins left="0.7" right="0.7" top="0.75" bottom="0.75" header="0.3" footer="0.3"/>
  <pageSetup orientation="portrait" horizontalDpi="300" verticalDpi="0" copies="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tabColor theme="8"/>
  </sheetPr>
  <dimension ref="A1:AL27"/>
  <sheetViews>
    <sheetView zoomScale="85" zoomScaleNormal="85" workbookViewId="0">
      <selection activeCell="C42" sqref="C42"/>
    </sheetView>
  </sheetViews>
  <sheetFormatPr defaultColWidth="9.08984375" defaultRowHeight="14.5" x14ac:dyDescent="0.35"/>
  <cols>
    <col min="1" max="1" width="4" style="1" customWidth="1"/>
    <col min="2" max="2" width="35.453125" style="1" customWidth="1"/>
    <col min="3" max="3" width="9.6328125" style="1" bestFit="1" customWidth="1"/>
    <col min="4" max="6" width="10.6328125" style="1" bestFit="1" customWidth="1"/>
    <col min="7" max="9" width="9.6328125" style="1" bestFit="1" customWidth="1"/>
    <col min="10" max="11" width="9.6328125" style="1" customWidth="1"/>
    <col min="12" max="12" width="4" style="1" customWidth="1"/>
    <col min="13" max="13" width="12.36328125" style="1" customWidth="1"/>
    <col min="14" max="14" width="4" style="1" customWidth="1"/>
    <col min="15" max="15" width="27" style="1" customWidth="1"/>
    <col min="16" max="16" width="8.90625" style="1" bestFit="1" customWidth="1"/>
    <col min="17" max="17" width="13.08984375" style="1" bestFit="1" customWidth="1"/>
    <col min="18" max="19" width="10.6328125" style="1" bestFit="1" customWidth="1"/>
    <col min="20" max="22" width="9.6328125" style="1" bestFit="1" customWidth="1"/>
    <col min="23" max="24" width="9.6328125" style="1" customWidth="1"/>
    <col min="25" max="25" width="4" style="1" customWidth="1"/>
    <col min="26" max="26" width="12.36328125" style="1" customWidth="1"/>
    <col min="27" max="27" width="4" style="1" customWidth="1"/>
    <col min="28" max="28" width="27" style="1" customWidth="1"/>
    <col min="29" max="29" width="8.90625" style="1" bestFit="1" customWidth="1"/>
    <col min="30" max="35" width="9.6328125" style="1" bestFit="1" customWidth="1"/>
    <col min="36" max="37" width="9.6328125" style="1" customWidth="1"/>
    <col min="38" max="38" width="4" style="1" customWidth="1"/>
    <col min="39" max="16384" width="9.08984375" style="1"/>
  </cols>
  <sheetData>
    <row r="1" spans="1:38" s="4" customFormat="1" ht="45.75" customHeight="1" x14ac:dyDescent="0.35">
      <c r="D1" s="4" t="s">
        <v>100</v>
      </c>
      <c r="Q1" s="4" t="s">
        <v>101</v>
      </c>
      <c r="AD1" s="4" t="s">
        <v>102</v>
      </c>
    </row>
    <row r="2" spans="1:38" s="8" customFormat="1" ht="29.25" customHeight="1" x14ac:dyDescent="0.35">
      <c r="C2" s="9">
        <v>2014</v>
      </c>
      <c r="D2" s="9">
        <v>2025</v>
      </c>
      <c r="E2" s="9">
        <v>2030</v>
      </c>
      <c r="F2" s="9">
        <v>2035</v>
      </c>
      <c r="G2" s="9">
        <v>2040</v>
      </c>
      <c r="H2" s="9">
        <v>2045</v>
      </c>
      <c r="I2" s="9">
        <v>2050</v>
      </c>
      <c r="J2" s="9">
        <v>2055</v>
      </c>
      <c r="K2" s="9">
        <v>2060</v>
      </c>
      <c r="P2" s="9">
        <v>2014</v>
      </c>
      <c r="Q2" s="9">
        <v>2025</v>
      </c>
      <c r="R2" s="9">
        <v>2030</v>
      </c>
      <c r="S2" s="9">
        <v>2035</v>
      </c>
      <c r="T2" s="9">
        <v>2040</v>
      </c>
      <c r="U2" s="9">
        <v>2045</v>
      </c>
      <c r="V2" s="9">
        <v>2050</v>
      </c>
      <c r="W2" s="9">
        <v>2055</v>
      </c>
      <c r="X2" s="9">
        <v>2060</v>
      </c>
      <c r="AC2" s="9">
        <v>2014</v>
      </c>
      <c r="AD2" s="9">
        <v>2025</v>
      </c>
      <c r="AE2" s="9">
        <v>2030</v>
      </c>
      <c r="AF2" s="9">
        <v>2035</v>
      </c>
      <c r="AG2" s="9">
        <v>2040</v>
      </c>
      <c r="AH2" s="9">
        <v>2045</v>
      </c>
      <c r="AI2" s="9">
        <v>2050</v>
      </c>
      <c r="AJ2" s="9">
        <v>2055</v>
      </c>
      <c r="AK2" s="9">
        <v>2060</v>
      </c>
    </row>
    <row r="3" spans="1:38" s="22" customFormat="1" x14ac:dyDescent="0.35">
      <c r="C3" s="23"/>
      <c r="D3" s="23"/>
      <c r="E3" s="23"/>
      <c r="F3" s="23"/>
      <c r="G3" s="23"/>
      <c r="H3" s="23"/>
      <c r="I3" s="23"/>
      <c r="J3" s="23"/>
      <c r="K3" s="23"/>
      <c r="P3" s="23"/>
      <c r="Q3" s="23"/>
      <c r="R3" s="23"/>
      <c r="S3" s="23"/>
      <c r="T3" s="23"/>
      <c r="U3" s="23"/>
      <c r="V3" s="23"/>
      <c r="W3" s="23"/>
      <c r="X3" s="23"/>
      <c r="AC3" s="23"/>
      <c r="AD3" s="23"/>
      <c r="AE3" s="23"/>
      <c r="AF3" s="23"/>
      <c r="AG3" s="23"/>
      <c r="AH3" s="23"/>
      <c r="AI3" s="23"/>
      <c r="AJ3" s="23"/>
      <c r="AK3" s="23"/>
    </row>
    <row r="4" spans="1:38" s="7" customFormat="1" x14ac:dyDescent="0.35">
      <c r="A4" s="5" t="s">
        <v>62</v>
      </c>
      <c r="B4" s="6"/>
      <c r="C4" s="6"/>
      <c r="D4" s="6"/>
      <c r="E4" s="6"/>
      <c r="F4" s="6"/>
      <c r="G4" s="6"/>
      <c r="H4" s="6"/>
      <c r="I4" s="6"/>
      <c r="J4" s="6"/>
      <c r="K4" s="6"/>
      <c r="L4" s="5"/>
      <c r="N4" s="5" t="s">
        <v>62</v>
      </c>
      <c r="O4" s="6"/>
      <c r="P4" s="6"/>
      <c r="Q4" s="6"/>
      <c r="R4" s="6"/>
      <c r="S4" s="6"/>
      <c r="T4" s="6"/>
      <c r="U4" s="6"/>
      <c r="V4" s="6"/>
      <c r="W4" s="6"/>
      <c r="X4" s="6"/>
      <c r="Y4" s="5"/>
      <c r="AA4" s="5" t="s">
        <v>62</v>
      </c>
      <c r="AB4" s="6"/>
      <c r="AC4" s="6"/>
      <c r="AD4" s="6"/>
      <c r="AE4" s="6"/>
      <c r="AF4" s="6"/>
      <c r="AG4" s="6"/>
      <c r="AH4" s="6"/>
      <c r="AI4" s="6"/>
      <c r="AJ4" s="6"/>
      <c r="AK4" s="6"/>
      <c r="AL4" s="5"/>
    </row>
    <row r="5" spans="1:38" x14ac:dyDescent="0.35">
      <c r="B5" s="10" t="s">
        <v>0</v>
      </c>
      <c r="C5" s="1">
        <v>601.14354915599995</v>
      </c>
      <c r="D5" s="1">
        <v>549.24283418223638</v>
      </c>
      <c r="E5" s="1">
        <v>551.15742108885001</v>
      </c>
      <c r="F5" s="1">
        <v>547.54267862964423</v>
      </c>
      <c r="G5" s="1">
        <v>514.46586435361121</v>
      </c>
      <c r="H5" s="1">
        <v>508.91268090443685</v>
      </c>
      <c r="I5" s="1">
        <v>500.89859972934551</v>
      </c>
      <c r="J5" s="1">
        <v>484.82257436198802</v>
      </c>
      <c r="K5" s="1">
        <v>463.38772761311316</v>
      </c>
      <c r="O5" s="1" t="s">
        <v>0</v>
      </c>
      <c r="P5" s="1">
        <v>601.14354915599995</v>
      </c>
      <c r="Q5" s="1">
        <v>493.2518189883487</v>
      </c>
      <c r="R5" s="1">
        <v>405.34116129433983</v>
      </c>
      <c r="S5" s="1">
        <v>368.44455912772037</v>
      </c>
      <c r="T5" s="1">
        <v>314.08666632702312</v>
      </c>
      <c r="U5" s="1">
        <v>268.06239150809455</v>
      </c>
      <c r="V5" s="1">
        <v>243.67553859005753</v>
      </c>
      <c r="W5" s="1">
        <v>205.91178519686758</v>
      </c>
      <c r="X5" s="1">
        <v>170.99894690668378</v>
      </c>
      <c r="AB5" s="1" t="s">
        <v>0</v>
      </c>
      <c r="AC5" s="1">
        <v>601.14354915599995</v>
      </c>
      <c r="AD5" s="1">
        <v>384.25589347372124</v>
      </c>
      <c r="AE5" s="1">
        <v>331.32007160087795</v>
      </c>
      <c r="AF5" s="1">
        <v>319.79763074850712</v>
      </c>
      <c r="AG5" s="1">
        <v>263.52573547871941</v>
      </c>
      <c r="AH5" s="1">
        <v>220.84458578197732</v>
      </c>
      <c r="AI5" s="1">
        <v>186.32297292801226</v>
      </c>
      <c r="AJ5" s="1">
        <v>133.09902071537996</v>
      </c>
      <c r="AK5" s="1">
        <v>99.432281003768111</v>
      </c>
    </row>
    <row r="6" spans="1:38" x14ac:dyDescent="0.35">
      <c r="B6" s="10" t="s">
        <v>1</v>
      </c>
      <c r="C6" s="1">
        <v>86.819410727999994</v>
      </c>
      <c r="D6" s="1">
        <v>117.18761333583343</v>
      </c>
      <c r="E6" s="1">
        <v>125.3484837283814</v>
      </c>
      <c r="F6" s="1">
        <v>129.21139487299951</v>
      </c>
      <c r="G6" s="1">
        <v>131.05040864506222</v>
      </c>
      <c r="H6" s="1">
        <v>126.05472052911051</v>
      </c>
      <c r="I6" s="1">
        <v>119.45314920886568</v>
      </c>
      <c r="J6" s="1">
        <v>110.58169863921042</v>
      </c>
      <c r="K6" s="1">
        <v>102.00255707949719</v>
      </c>
      <c r="O6" s="1" t="s">
        <v>1</v>
      </c>
      <c r="P6" s="1">
        <v>86.819410727999994</v>
      </c>
      <c r="Q6" s="1">
        <v>78.27279326432965</v>
      </c>
      <c r="R6" s="1">
        <v>72.547014424668546</v>
      </c>
      <c r="S6" s="1">
        <v>68.277558343339521</v>
      </c>
      <c r="T6" s="1">
        <v>74.568379359999057</v>
      </c>
      <c r="U6" s="1">
        <v>63.087321011368715</v>
      </c>
      <c r="V6" s="1">
        <v>50.571327148036765</v>
      </c>
      <c r="W6" s="1">
        <v>35.498165139984629</v>
      </c>
      <c r="X6" s="1">
        <v>22.433045811843318</v>
      </c>
      <c r="AB6" s="1" t="s">
        <v>1</v>
      </c>
      <c r="AC6" s="1">
        <v>86.819832215742395</v>
      </c>
      <c r="AD6" s="1">
        <v>67.823862014671889</v>
      </c>
      <c r="AE6" s="1">
        <v>63.659182576918091</v>
      </c>
      <c r="AF6" s="1">
        <v>61.359835868175885</v>
      </c>
      <c r="AG6" s="1">
        <v>66.069913114430221</v>
      </c>
      <c r="AH6" s="1">
        <v>55.448891698061324</v>
      </c>
      <c r="AI6" s="1">
        <v>43.282932937213737</v>
      </c>
      <c r="AJ6" s="1">
        <v>27.936637139209143</v>
      </c>
      <c r="AK6" s="1">
        <v>16.737421519121352</v>
      </c>
    </row>
    <row r="7" spans="1:38" x14ac:dyDescent="0.35">
      <c r="B7" s="10" t="s">
        <v>3</v>
      </c>
      <c r="C7" s="1">
        <v>71.075242404000008</v>
      </c>
      <c r="D7" s="1">
        <v>112.01333972665974</v>
      </c>
      <c r="E7" s="1">
        <v>120.19159619445878</v>
      </c>
      <c r="F7" s="1">
        <v>122.32862296434251</v>
      </c>
      <c r="G7" s="1">
        <v>124.94775589872974</v>
      </c>
      <c r="H7" s="1">
        <v>129.43624079352409</v>
      </c>
      <c r="I7" s="1">
        <v>132.74165825169032</v>
      </c>
      <c r="J7" s="1">
        <v>133.32388773402482</v>
      </c>
      <c r="K7" s="1">
        <v>137.26046969206391</v>
      </c>
      <c r="O7" s="1" t="s">
        <v>3</v>
      </c>
      <c r="P7" s="1">
        <v>71.075242404000008</v>
      </c>
      <c r="Q7" s="1">
        <v>105.37930475647738</v>
      </c>
      <c r="R7" s="1">
        <v>110.14041510544918</v>
      </c>
      <c r="S7" s="1">
        <v>105.23628320530955</v>
      </c>
      <c r="T7" s="1">
        <v>108.86625860327911</v>
      </c>
      <c r="U7" s="1">
        <v>117.4683239045328</v>
      </c>
      <c r="V7" s="1">
        <v>117.51346480048441</v>
      </c>
      <c r="W7" s="1">
        <v>122.33744588401494</v>
      </c>
      <c r="X7" s="1">
        <v>141.85544409248766</v>
      </c>
      <c r="AB7" s="1" t="s">
        <v>3</v>
      </c>
      <c r="AC7" s="1">
        <v>71.0786968417205</v>
      </c>
      <c r="AD7" s="1">
        <v>141.13056374756241</v>
      </c>
      <c r="AE7" s="1">
        <v>124.34323487921482</v>
      </c>
      <c r="AF7" s="1">
        <v>101.4881105632245</v>
      </c>
      <c r="AG7" s="1">
        <v>103.81871375508129</v>
      </c>
      <c r="AH7" s="1">
        <v>107.4218115003215</v>
      </c>
      <c r="AI7" s="1">
        <v>109.62311557000885</v>
      </c>
      <c r="AJ7" s="1">
        <v>125.13928889189343</v>
      </c>
      <c r="AK7" s="1">
        <v>134.58738240658252</v>
      </c>
    </row>
    <row r="8" spans="1:38" x14ac:dyDescent="0.35">
      <c r="B8" s="10" t="s">
        <v>2</v>
      </c>
      <c r="C8" s="1">
        <v>433.01392848</v>
      </c>
      <c r="D8" s="1">
        <v>425.6765286476089</v>
      </c>
      <c r="E8" s="1">
        <v>465.96544406253548</v>
      </c>
      <c r="F8" s="1">
        <v>496.73897707065208</v>
      </c>
      <c r="G8" s="1">
        <v>505.19884389272738</v>
      </c>
      <c r="H8" s="1">
        <v>521.45084338179345</v>
      </c>
      <c r="I8" s="1">
        <v>526.94795743437567</v>
      </c>
      <c r="J8" s="1">
        <v>527.74198310373356</v>
      </c>
      <c r="K8" s="1">
        <v>526.17531457806876</v>
      </c>
      <c r="O8" s="1" t="s">
        <v>2</v>
      </c>
      <c r="P8" s="1">
        <v>433.01392848</v>
      </c>
      <c r="Q8" s="1">
        <v>451.89586131459566</v>
      </c>
      <c r="R8" s="1">
        <v>436.91308374125168</v>
      </c>
      <c r="S8" s="1">
        <v>430.78726175302182</v>
      </c>
      <c r="T8" s="1">
        <v>444.13298646373977</v>
      </c>
      <c r="U8" s="1">
        <v>465.43357294580227</v>
      </c>
      <c r="V8" s="1">
        <v>481.1640898221803</v>
      </c>
      <c r="W8" s="1">
        <v>472.39454108495897</v>
      </c>
      <c r="X8" s="1">
        <v>462.54413821075195</v>
      </c>
      <c r="AB8" s="1" t="s">
        <v>2</v>
      </c>
      <c r="AC8" s="1">
        <v>433.01392848</v>
      </c>
      <c r="AD8" s="1">
        <v>404.32745430578893</v>
      </c>
      <c r="AE8" s="1">
        <v>401.4252695201846</v>
      </c>
      <c r="AF8" s="1">
        <v>413.22037691647154</v>
      </c>
      <c r="AG8" s="1">
        <v>422.49999347867561</v>
      </c>
      <c r="AH8" s="1">
        <v>445.586729573431</v>
      </c>
      <c r="AI8" s="1">
        <v>458.11066752542428</v>
      </c>
      <c r="AJ8" s="1">
        <v>445.80297782059546</v>
      </c>
      <c r="AK8" s="1">
        <v>457.34033063241981</v>
      </c>
    </row>
    <row r="9" spans="1:38" x14ac:dyDescent="0.35">
      <c r="B9" s="10" t="s">
        <v>13</v>
      </c>
      <c r="C9" s="1">
        <v>0</v>
      </c>
      <c r="D9" s="1">
        <v>46.48014013357141</v>
      </c>
      <c r="E9" s="1">
        <v>50.113397333855509</v>
      </c>
      <c r="F9" s="1">
        <v>53.780793776813326</v>
      </c>
      <c r="G9" s="1">
        <v>57.703187758330827</v>
      </c>
      <c r="H9" s="1">
        <v>55.761383613390528</v>
      </c>
      <c r="I9" s="1">
        <v>52.700377524692598</v>
      </c>
      <c r="J9" s="1">
        <v>56.238689483832843</v>
      </c>
      <c r="K9" s="1">
        <v>58.376320201173591</v>
      </c>
      <c r="O9" s="1" t="s">
        <v>13</v>
      </c>
      <c r="P9" s="1">
        <v>0</v>
      </c>
      <c r="Q9" s="1">
        <v>48.519274908648242</v>
      </c>
      <c r="R9" s="1">
        <v>54.989598118956181</v>
      </c>
      <c r="S9" s="1">
        <v>60.696828365380405</v>
      </c>
      <c r="T9" s="1">
        <v>65.275349935610905</v>
      </c>
      <c r="U9" s="1">
        <v>72.536899477268747</v>
      </c>
      <c r="V9" s="1">
        <v>78.485795102911936</v>
      </c>
      <c r="W9" s="1">
        <v>86.259523680143985</v>
      </c>
      <c r="X9" s="1">
        <v>82.559960316646794</v>
      </c>
      <c r="AB9" s="1" t="s">
        <v>13</v>
      </c>
      <c r="AC9" s="1">
        <v>0</v>
      </c>
      <c r="AD9" s="1">
        <v>48.523250488022754</v>
      </c>
      <c r="AE9" s="1">
        <v>54.994509445381944</v>
      </c>
      <c r="AF9" s="1">
        <v>60.699220241512926</v>
      </c>
      <c r="AG9" s="1">
        <v>65.278077567949623</v>
      </c>
      <c r="AH9" s="1">
        <v>74.879040817653632</v>
      </c>
      <c r="AI9" s="1">
        <v>81.327908029164035</v>
      </c>
      <c r="AJ9" s="1">
        <v>88.126888533235231</v>
      </c>
      <c r="AK9" s="1">
        <v>93.790909009770672</v>
      </c>
    </row>
    <row r="10" spans="1:38" x14ac:dyDescent="0.35">
      <c r="B10" s="10" t="s">
        <v>48</v>
      </c>
      <c r="C10" s="1">
        <v>82.384166015999995</v>
      </c>
      <c r="D10" s="1">
        <v>79.154445487625068</v>
      </c>
      <c r="E10" s="1">
        <v>94.132965358791097</v>
      </c>
      <c r="F10" s="1">
        <v>92.103404974474046</v>
      </c>
      <c r="G10" s="1">
        <v>101.85277459950474</v>
      </c>
      <c r="H10" s="1">
        <v>118.15099246248366</v>
      </c>
      <c r="I10" s="1">
        <v>116.70465888781506</v>
      </c>
      <c r="J10" s="1">
        <v>112.1125155058504</v>
      </c>
      <c r="K10" s="1">
        <v>106.91036920745329</v>
      </c>
      <c r="O10" s="10" t="s">
        <v>48</v>
      </c>
      <c r="P10" s="1">
        <v>82.384166015999995</v>
      </c>
      <c r="Q10" s="1">
        <v>77.072735414973906</v>
      </c>
      <c r="R10" s="1">
        <v>91.979628270913409</v>
      </c>
      <c r="S10" s="1">
        <v>82.733799130904458</v>
      </c>
      <c r="T10" s="1">
        <v>86.644575667701446</v>
      </c>
      <c r="U10" s="1">
        <v>100.33495223512415</v>
      </c>
      <c r="V10" s="1">
        <v>97.888768605534139</v>
      </c>
      <c r="W10" s="1">
        <v>94.435865393673154</v>
      </c>
      <c r="X10" s="1">
        <v>84.286146908113537</v>
      </c>
      <c r="AB10" s="10" t="s">
        <v>48</v>
      </c>
      <c r="AC10" s="1">
        <v>82.384166015999995</v>
      </c>
      <c r="AD10" s="1">
        <v>68.327181844366507</v>
      </c>
      <c r="AE10" s="1">
        <v>81.31287956295445</v>
      </c>
      <c r="AF10" s="1">
        <v>75.621227945312015</v>
      </c>
      <c r="AG10" s="1">
        <v>83.613465184049005</v>
      </c>
      <c r="AH10" s="1">
        <v>95.570312881976022</v>
      </c>
      <c r="AI10" s="1">
        <v>94.132567877198852</v>
      </c>
      <c r="AJ10" s="1">
        <v>90.239055913709123</v>
      </c>
      <c r="AK10" s="1">
        <v>80.167001462735158</v>
      </c>
    </row>
    <row r="11" spans="1:38" x14ac:dyDescent="0.35">
      <c r="B11" s="10" t="s">
        <v>49</v>
      </c>
      <c r="C11" s="1">
        <v>0</v>
      </c>
      <c r="D11" s="1">
        <v>16.568030967943844</v>
      </c>
      <c r="E11" s="1">
        <v>16.571225714225317</v>
      </c>
      <c r="F11" s="1">
        <v>15.143460625823177</v>
      </c>
      <c r="G11" s="1">
        <v>12.5795717339423</v>
      </c>
      <c r="H11" s="1">
        <v>9.7435814507333305</v>
      </c>
      <c r="I11" s="1">
        <v>7.8301682740248326</v>
      </c>
      <c r="J11" s="1">
        <v>6.1512323368328534</v>
      </c>
      <c r="K11" s="1">
        <v>6.8901251414418008</v>
      </c>
      <c r="O11" s="10" t="s">
        <v>49</v>
      </c>
      <c r="P11" s="1">
        <v>0</v>
      </c>
      <c r="Q11" s="1">
        <v>16.868793583112367</v>
      </c>
      <c r="R11" s="1">
        <v>17.303569085697902</v>
      </c>
      <c r="S11" s="1">
        <v>16.400004248075511</v>
      </c>
      <c r="T11" s="1">
        <v>14.295419565361298</v>
      </c>
      <c r="U11" s="1">
        <v>12.0219848863347</v>
      </c>
      <c r="V11" s="1">
        <v>11.070840432040221</v>
      </c>
      <c r="W11" s="1">
        <v>10.528392108179412</v>
      </c>
      <c r="X11" s="1">
        <v>11.528209277655932</v>
      </c>
      <c r="AB11" s="10" t="s">
        <v>49</v>
      </c>
      <c r="AC11" s="1">
        <v>0</v>
      </c>
      <c r="AD11" s="1">
        <v>16.868793583112367</v>
      </c>
      <c r="AE11" s="1">
        <v>17.303569085697958</v>
      </c>
      <c r="AF11" s="1">
        <v>16.317439213125791</v>
      </c>
      <c r="AG11" s="1">
        <v>14.295419565361339</v>
      </c>
      <c r="AH11" s="1">
        <v>12.021984886334732</v>
      </c>
      <c r="AI11" s="1">
        <v>11.006243108795212</v>
      </c>
      <c r="AJ11" s="1">
        <v>10.378610718460656</v>
      </c>
      <c r="AK11" s="1">
        <v>11.277297354101933</v>
      </c>
    </row>
    <row r="12" spans="1:38" x14ac:dyDescent="0.35">
      <c r="B12" s="10" t="s">
        <v>27</v>
      </c>
      <c r="C12" s="1">
        <v>0</v>
      </c>
      <c r="D12" s="1">
        <v>0</v>
      </c>
      <c r="E12" s="1">
        <v>0</v>
      </c>
      <c r="F12" s="1">
        <v>0</v>
      </c>
      <c r="G12" s="1">
        <v>0</v>
      </c>
      <c r="H12" s="1">
        <v>0</v>
      </c>
      <c r="I12" s="1">
        <v>0</v>
      </c>
      <c r="J12" s="1">
        <v>0</v>
      </c>
      <c r="K12" s="1">
        <v>0</v>
      </c>
      <c r="O12" s="1" t="s">
        <v>27</v>
      </c>
      <c r="P12" s="1">
        <v>0</v>
      </c>
      <c r="Q12" s="1">
        <v>0</v>
      </c>
      <c r="R12" s="1">
        <v>0</v>
      </c>
      <c r="S12" s="1">
        <v>0</v>
      </c>
      <c r="T12" s="1">
        <v>0</v>
      </c>
      <c r="U12" s="1">
        <v>0</v>
      </c>
      <c r="V12" s="1">
        <v>0</v>
      </c>
      <c r="W12" s="1">
        <v>0</v>
      </c>
      <c r="X12" s="1">
        <v>0</v>
      </c>
      <c r="AB12" s="1" t="s">
        <v>27</v>
      </c>
      <c r="AC12" s="1">
        <v>0</v>
      </c>
      <c r="AD12" s="1">
        <v>0</v>
      </c>
      <c r="AE12" s="1">
        <v>5.3709826005540009</v>
      </c>
      <c r="AF12" s="1">
        <v>5.4525078026819997</v>
      </c>
      <c r="AG12" s="1">
        <v>5.5657922692859998</v>
      </c>
      <c r="AH12" s="1">
        <v>5.6434884544080006</v>
      </c>
      <c r="AI12" s="1">
        <v>5.5258098784019998</v>
      </c>
      <c r="AJ12" s="1">
        <v>4.9956602639382917</v>
      </c>
      <c r="AK12" s="1">
        <v>4.875463681059073</v>
      </c>
    </row>
    <row r="13" spans="1:38" x14ac:dyDescent="0.35">
      <c r="B13" s="2" t="s">
        <v>6</v>
      </c>
      <c r="C13" s="2">
        <v>1274.4362967840002</v>
      </c>
      <c r="D13" s="2">
        <v>1346.3229324814788</v>
      </c>
      <c r="E13" s="2">
        <v>1423.4805334810978</v>
      </c>
      <c r="F13" s="2">
        <v>1456.8493329147486</v>
      </c>
      <c r="G13" s="2">
        <v>1447.7984068819085</v>
      </c>
      <c r="H13" s="2">
        <v>1469.5104431354723</v>
      </c>
      <c r="I13" s="2">
        <v>1457.2765693108095</v>
      </c>
      <c r="J13" s="2">
        <v>1430.972581165473</v>
      </c>
      <c r="K13" s="2">
        <v>1401.0028835128114</v>
      </c>
      <c r="O13" s="2" t="s">
        <v>6</v>
      </c>
      <c r="P13" s="2">
        <v>1274.4362967840002</v>
      </c>
      <c r="Q13" s="2">
        <v>1271.2605822304861</v>
      </c>
      <c r="R13" s="2">
        <v>1189.2144700412769</v>
      </c>
      <c r="S13" s="2">
        <v>1132.5762941737519</v>
      </c>
      <c r="T13" s="2">
        <v>1107.8696359227147</v>
      </c>
      <c r="U13" s="2">
        <v>1098.945445968526</v>
      </c>
      <c r="V13" s="2">
        <v>1080.3698245012454</v>
      </c>
      <c r="W13" s="2">
        <v>1027.3657184878225</v>
      </c>
      <c r="X13" s="2">
        <v>976.20589152418302</v>
      </c>
      <c r="AB13" s="11" t="s">
        <v>6</v>
      </c>
      <c r="AC13" s="2">
        <v>1274.4401727094628</v>
      </c>
      <c r="AD13" s="2">
        <v>1131.2569994572461</v>
      </c>
      <c r="AE13" s="2">
        <v>1079.7296992717841</v>
      </c>
      <c r="AF13" s="2">
        <v>1053.9563492990117</v>
      </c>
      <c r="AG13" s="2">
        <v>1024.6671104135526</v>
      </c>
      <c r="AH13" s="2">
        <v>1017.4168455941636</v>
      </c>
      <c r="AI13" s="2">
        <v>989.33221785421915</v>
      </c>
      <c r="AJ13" s="2">
        <v>925.7181399964212</v>
      </c>
      <c r="AK13" s="2">
        <v>898.20808706955859</v>
      </c>
    </row>
    <row r="14" spans="1:38" x14ac:dyDescent="0.35">
      <c r="B14" s="2"/>
      <c r="C14" s="2"/>
      <c r="D14" s="2"/>
      <c r="E14" s="2"/>
      <c r="F14" s="2"/>
      <c r="G14" s="2"/>
      <c r="H14" s="2"/>
      <c r="I14" s="2"/>
      <c r="J14" s="2"/>
      <c r="K14" s="2"/>
      <c r="O14" s="2"/>
      <c r="P14" s="2"/>
      <c r="Q14" s="2"/>
      <c r="R14" s="2"/>
      <c r="S14" s="2"/>
      <c r="T14" s="2"/>
      <c r="U14" s="2"/>
      <c r="V14" s="2"/>
      <c r="W14" s="2"/>
      <c r="X14" s="2"/>
      <c r="AB14" s="11"/>
      <c r="AC14" s="2"/>
      <c r="AD14" s="2"/>
      <c r="AE14" s="2"/>
      <c r="AF14" s="2"/>
      <c r="AG14" s="2"/>
      <c r="AH14" s="2"/>
      <c r="AI14" s="2"/>
      <c r="AJ14" s="2"/>
      <c r="AK14" s="2"/>
    </row>
    <row r="15" spans="1:38" s="7" customFormat="1" x14ac:dyDescent="0.35">
      <c r="A15" s="5" t="s">
        <v>63</v>
      </c>
      <c r="B15" s="6"/>
      <c r="C15" s="6"/>
      <c r="D15" s="6"/>
      <c r="E15" s="6"/>
      <c r="F15" s="6"/>
      <c r="G15" s="6"/>
      <c r="H15" s="6"/>
      <c r="I15" s="6"/>
      <c r="J15" s="6"/>
      <c r="K15" s="6"/>
      <c r="L15" s="5"/>
      <c r="N15" s="5" t="s">
        <v>63</v>
      </c>
      <c r="O15" s="6"/>
      <c r="P15" s="6"/>
      <c r="Q15" s="6"/>
      <c r="R15" s="6"/>
      <c r="S15" s="6"/>
      <c r="T15" s="6"/>
      <c r="U15" s="6"/>
      <c r="V15" s="6"/>
      <c r="W15" s="6"/>
      <c r="X15" s="6"/>
      <c r="Y15" s="5"/>
      <c r="AA15" s="5" t="s">
        <v>63</v>
      </c>
      <c r="AB15" s="6"/>
      <c r="AC15" s="6"/>
      <c r="AD15" s="6"/>
      <c r="AE15" s="6"/>
      <c r="AF15" s="6"/>
      <c r="AG15" s="6"/>
      <c r="AH15" s="6"/>
      <c r="AI15" s="6"/>
      <c r="AJ15" s="6"/>
      <c r="AK15" s="6"/>
      <c r="AL15" s="5"/>
    </row>
    <row r="16" spans="1:38" ht="16.5" x14ac:dyDescent="0.45">
      <c r="B16" s="10" t="s">
        <v>32</v>
      </c>
      <c r="C16" s="1">
        <v>70.706418580510444</v>
      </c>
      <c r="D16" s="1">
        <v>69.932779248694601</v>
      </c>
      <c r="E16" s="1">
        <v>72.396170229673402</v>
      </c>
      <c r="F16" s="1">
        <v>73.212668283535891</v>
      </c>
      <c r="G16" s="1">
        <v>71.89564412608739</v>
      </c>
      <c r="H16" s="1">
        <v>71.423024463505271</v>
      </c>
      <c r="I16" s="1">
        <v>69.8017489284357</v>
      </c>
      <c r="J16" s="1">
        <v>67.371489251544133</v>
      </c>
      <c r="K16" s="1">
        <v>63.578618875166846</v>
      </c>
      <c r="O16" s="10" t="s">
        <v>31</v>
      </c>
      <c r="P16" s="1">
        <v>70.706418580510444</v>
      </c>
      <c r="Q16" s="1">
        <v>64.460802442112609</v>
      </c>
      <c r="R16" s="1">
        <v>54.891254352457565</v>
      </c>
      <c r="S16" s="1">
        <v>50.901383988053809</v>
      </c>
      <c r="T16" s="1">
        <v>46.91700225696006</v>
      </c>
      <c r="U16" s="1">
        <v>41.993528978237805</v>
      </c>
      <c r="V16" s="1">
        <v>38.938451148310293</v>
      </c>
      <c r="W16" s="1">
        <v>34.204276497306424</v>
      </c>
      <c r="X16" s="1">
        <v>30.608894304650892</v>
      </c>
      <c r="AB16" s="10" t="s">
        <v>31</v>
      </c>
      <c r="AC16" s="1">
        <v>70.706418580510444</v>
      </c>
      <c r="AD16" s="1">
        <v>53.0041842023589</v>
      </c>
      <c r="AE16" s="1">
        <v>45.331021305756515</v>
      </c>
      <c r="AF16" s="1">
        <v>40.623296091802331</v>
      </c>
      <c r="AG16" s="1">
        <v>34.871409351205074</v>
      </c>
      <c r="AH16" s="1">
        <v>29.728290899461992</v>
      </c>
      <c r="AI16" s="1">
        <v>23.465526658314452</v>
      </c>
      <c r="AJ16" s="1">
        <v>17.421040991098263</v>
      </c>
      <c r="AK16" s="1">
        <v>12.043643894542223</v>
      </c>
    </row>
    <row r="17" spans="2:37" ht="16.5" x14ac:dyDescent="0.45">
      <c r="B17" s="10" t="s">
        <v>34</v>
      </c>
      <c r="C17" s="1">
        <v>0</v>
      </c>
      <c r="D17" s="1">
        <v>0.78294745077227157</v>
      </c>
      <c r="E17" s="1">
        <v>0.66506249894050606</v>
      </c>
      <c r="F17" s="1">
        <v>0.66504170665852591</v>
      </c>
      <c r="G17" s="1">
        <v>0</v>
      </c>
      <c r="H17" s="1">
        <v>0</v>
      </c>
      <c r="I17" s="1">
        <v>0</v>
      </c>
      <c r="J17" s="1">
        <v>0</v>
      </c>
      <c r="K17" s="1">
        <v>0.58207220208295796</v>
      </c>
      <c r="O17" s="10" t="s">
        <v>33</v>
      </c>
      <c r="P17" s="1">
        <v>0</v>
      </c>
      <c r="Q17" s="1">
        <v>0.49608744405023097</v>
      </c>
      <c r="R17" s="1">
        <v>2.3044477939094508</v>
      </c>
      <c r="S17" s="1">
        <v>2.8597414106387653</v>
      </c>
      <c r="T17" s="1">
        <v>2.8081699300471183</v>
      </c>
      <c r="U17" s="1">
        <v>2.9974545226818918</v>
      </c>
      <c r="V17" s="1">
        <v>3.0862357216935221</v>
      </c>
      <c r="W17" s="1">
        <v>3.4049870465693401</v>
      </c>
      <c r="X17" s="1">
        <v>3.6167105883040631</v>
      </c>
      <c r="AB17" s="10" t="s">
        <v>33</v>
      </c>
      <c r="AC17" s="1">
        <v>0</v>
      </c>
      <c r="AD17" s="1">
        <v>2.7016118715757345</v>
      </c>
      <c r="AE17" s="1">
        <v>5.0632821963095695</v>
      </c>
      <c r="AF17" s="1">
        <v>7.8534205438017874</v>
      </c>
      <c r="AG17" s="1">
        <v>8.6883751262592455</v>
      </c>
      <c r="AH17" s="1">
        <v>8.8621877923228158</v>
      </c>
      <c r="AI17" s="1">
        <v>10.671284452975561</v>
      </c>
      <c r="AJ17" s="1">
        <v>11.44644954093528</v>
      </c>
      <c r="AK17" s="1">
        <v>13.455112869305804</v>
      </c>
    </row>
    <row r="25" spans="2:37" x14ac:dyDescent="0.35">
      <c r="B25" s="10"/>
      <c r="O25" s="10"/>
      <c r="AB25" s="10"/>
    </row>
    <row r="26" spans="2:37" x14ac:dyDescent="0.35">
      <c r="B26" s="10"/>
      <c r="O26" s="10"/>
      <c r="AB26" s="10"/>
    </row>
    <row r="27" spans="2:37" x14ac:dyDescent="0.35">
      <c r="B27" s="10"/>
      <c r="O27" s="10"/>
      <c r="AB27" s="10"/>
    </row>
  </sheetData>
  <pageMargins left="0.7" right="0.7" top="0.75" bottom="0.75" header="0.3" footer="0.3"/>
  <pageSetup orientation="portrait" horizontalDpi="300" verticalDpi="0" copies="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tabColor theme="8"/>
  </sheetPr>
  <dimension ref="A1:AL27"/>
  <sheetViews>
    <sheetView zoomScale="85" zoomScaleNormal="85" workbookViewId="0">
      <selection activeCell="C42" sqref="C42"/>
    </sheetView>
  </sheetViews>
  <sheetFormatPr defaultColWidth="9.08984375" defaultRowHeight="14.5" x14ac:dyDescent="0.35"/>
  <cols>
    <col min="1" max="1" width="4" style="1" customWidth="1"/>
    <col min="2" max="2" width="35.453125" style="1" customWidth="1"/>
    <col min="3" max="3" width="9.6328125" style="1" bestFit="1" customWidth="1"/>
    <col min="4" max="6" width="10.6328125" style="1" bestFit="1" customWidth="1"/>
    <col min="7" max="9" width="9.6328125" style="1" bestFit="1" customWidth="1"/>
    <col min="10" max="11" width="9.6328125" style="1" customWidth="1"/>
    <col min="12" max="12" width="4" style="1" customWidth="1"/>
    <col min="13" max="13" width="12.36328125" style="1" customWidth="1"/>
    <col min="14" max="14" width="4" style="1" customWidth="1"/>
    <col min="15" max="15" width="27" style="1" customWidth="1"/>
    <col min="16" max="16" width="8.90625" style="1" bestFit="1" customWidth="1"/>
    <col min="17" max="17" width="13.08984375" style="1" bestFit="1" customWidth="1"/>
    <col min="18" max="19" width="10.6328125" style="1" bestFit="1" customWidth="1"/>
    <col min="20" max="22" width="9.6328125" style="1" bestFit="1" customWidth="1"/>
    <col min="23" max="24" width="9.6328125" style="1" customWidth="1"/>
    <col min="25" max="25" width="4" style="1" customWidth="1"/>
    <col min="26" max="26" width="12.36328125" style="1" customWidth="1"/>
    <col min="27" max="27" width="4" style="1" customWidth="1"/>
    <col min="28" max="28" width="27" style="1" customWidth="1"/>
    <col min="29" max="29" width="8.90625" style="1" bestFit="1" customWidth="1"/>
    <col min="30" max="35" width="9.6328125" style="1" bestFit="1" customWidth="1"/>
    <col min="36" max="37" width="9.6328125" style="1" customWidth="1"/>
    <col min="38" max="38" width="4" style="1" customWidth="1"/>
    <col min="39" max="16384" width="9.08984375" style="1"/>
  </cols>
  <sheetData>
    <row r="1" spans="1:38" s="4" customFormat="1" ht="45.75" customHeight="1" x14ac:dyDescent="0.35">
      <c r="D1" s="4" t="s">
        <v>103</v>
      </c>
      <c r="Q1" s="4" t="s">
        <v>104</v>
      </c>
      <c r="AD1" s="4" t="s">
        <v>105</v>
      </c>
    </row>
    <row r="2" spans="1:38" s="8" customFormat="1" ht="29.25" customHeight="1" x14ac:dyDescent="0.35">
      <c r="C2" s="9">
        <v>2014</v>
      </c>
      <c r="D2" s="9">
        <v>2025</v>
      </c>
      <c r="E2" s="9">
        <v>2030</v>
      </c>
      <c r="F2" s="9">
        <v>2035</v>
      </c>
      <c r="G2" s="9">
        <v>2040</v>
      </c>
      <c r="H2" s="9">
        <v>2045</v>
      </c>
      <c r="I2" s="9">
        <v>2050</v>
      </c>
      <c r="J2" s="9">
        <v>2055</v>
      </c>
      <c r="K2" s="9">
        <v>2060</v>
      </c>
      <c r="P2" s="9">
        <v>2014</v>
      </c>
      <c r="Q2" s="9">
        <v>2025</v>
      </c>
      <c r="R2" s="9">
        <v>2030</v>
      </c>
      <c r="S2" s="9">
        <v>2035</v>
      </c>
      <c r="T2" s="9">
        <v>2040</v>
      </c>
      <c r="U2" s="9">
        <v>2045</v>
      </c>
      <c r="V2" s="9">
        <v>2050</v>
      </c>
      <c r="W2" s="9">
        <v>2055</v>
      </c>
      <c r="X2" s="9">
        <v>2060</v>
      </c>
      <c r="AC2" s="9">
        <v>2014</v>
      </c>
      <c r="AD2" s="9">
        <v>2025</v>
      </c>
      <c r="AE2" s="9">
        <v>2030</v>
      </c>
      <c r="AF2" s="9">
        <v>2035</v>
      </c>
      <c r="AG2" s="9">
        <v>2040</v>
      </c>
      <c r="AH2" s="9">
        <v>2045</v>
      </c>
      <c r="AI2" s="9">
        <v>2050</v>
      </c>
      <c r="AJ2" s="9">
        <v>2055</v>
      </c>
      <c r="AK2" s="9">
        <v>2060</v>
      </c>
    </row>
    <row r="3" spans="1:38" s="22" customFormat="1" x14ac:dyDescent="0.35">
      <c r="C3" s="23"/>
      <c r="D3" s="23"/>
      <c r="E3" s="23"/>
      <c r="F3" s="23"/>
      <c r="G3" s="23"/>
      <c r="H3" s="23"/>
      <c r="I3" s="23"/>
      <c r="J3" s="23"/>
      <c r="K3" s="23"/>
      <c r="P3" s="23"/>
      <c r="Q3" s="23"/>
      <c r="R3" s="23"/>
      <c r="S3" s="23"/>
      <c r="T3" s="23"/>
      <c r="U3" s="23"/>
      <c r="V3" s="23"/>
      <c r="W3" s="23"/>
      <c r="X3" s="23"/>
      <c r="AC3" s="23"/>
      <c r="AD3" s="23"/>
      <c r="AE3" s="23"/>
      <c r="AF3" s="23"/>
      <c r="AG3" s="23"/>
      <c r="AH3" s="23"/>
      <c r="AI3" s="23"/>
      <c r="AJ3" s="23"/>
      <c r="AK3" s="23"/>
    </row>
    <row r="4" spans="1:38" s="7" customFormat="1" x14ac:dyDescent="0.35">
      <c r="A4" s="5" t="s">
        <v>62</v>
      </c>
      <c r="B4" s="6"/>
      <c r="C4" s="6"/>
      <c r="D4" s="6"/>
      <c r="E4" s="6"/>
      <c r="F4" s="6"/>
      <c r="G4" s="6"/>
      <c r="H4" s="6"/>
      <c r="I4" s="6"/>
      <c r="J4" s="6"/>
      <c r="K4" s="6"/>
      <c r="L4" s="5"/>
      <c r="N4" s="5" t="s">
        <v>62</v>
      </c>
      <c r="O4" s="6"/>
      <c r="P4" s="6"/>
      <c r="Q4" s="6"/>
      <c r="R4" s="6"/>
      <c r="S4" s="6"/>
      <c r="T4" s="6"/>
      <c r="U4" s="6"/>
      <c r="V4" s="6"/>
      <c r="W4" s="6"/>
      <c r="X4" s="6"/>
      <c r="Y4" s="5"/>
      <c r="AA4" s="5" t="s">
        <v>62</v>
      </c>
      <c r="AB4" s="6"/>
      <c r="AC4" s="6"/>
      <c r="AD4" s="6"/>
      <c r="AE4" s="6"/>
      <c r="AF4" s="6"/>
      <c r="AG4" s="6"/>
      <c r="AH4" s="6"/>
      <c r="AI4" s="6"/>
      <c r="AJ4" s="6"/>
      <c r="AK4" s="6"/>
      <c r="AL4" s="5"/>
    </row>
    <row r="5" spans="1:38" x14ac:dyDescent="0.35">
      <c r="B5" s="10" t="s">
        <v>0</v>
      </c>
      <c r="C5" s="1">
        <v>1255.3914228120002</v>
      </c>
      <c r="D5" s="1">
        <v>1056.0915436503331</v>
      </c>
      <c r="E5" s="1">
        <v>994.70675755074512</v>
      </c>
      <c r="F5" s="1">
        <v>969.4223950432189</v>
      </c>
      <c r="G5" s="1">
        <v>915.87766003206764</v>
      </c>
      <c r="H5" s="1">
        <v>845.45335014948148</v>
      </c>
      <c r="I5" s="1">
        <v>855.73909405072914</v>
      </c>
      <c r="J5" s="1">
        <v>852.16412211940985</v>
      </c>
      <c r="K5" s="1">
        <v>860.80361330267874</v>
      </c>
      <c r="O5" s="1" t="s">
        <v>0</v>
      </c>
      <c r="P5" s="1">
        <v>1255.3914228120002</v>
      </c>
      <c r="Q5" s="1">
        <v>849.95865784759599</v>
      </c>
      <c r="R5" s="1">
        <v>664.00539155691683</v>
      </c>
      <c r="S5" s="1">
        <v>593.14805561459923</v>
      </c>
      <c r="T5" s="1">
        <v>536.19630826151138</v>
      </c>
      <c r="U5" s="1">
        <v>493.26054096596715</v>
      </c>
      <c r="V5" s="1">
        <v>459.83064955623695</v>
      </c>
      <c r="W5" s="1">
        <v>444.15975036788944</v>
      </c>
      <c r="X5" s="1">
        <v>423.9200543874627</v>
      </c>
      <c r="AB5" s="1" t="s">
        <v>0</v>
      </c>
      <c r="AC5" s="1">
        <v>1255.3914228120002</v>
      </c>
      <c r="AD5" s="1">
        <v>794.79867856142289</v>
      </c>
      <c r="AE5" s="1">
        <v>629.21499079489024</v>
      </c>
      <c r="AF5" s="1">
        <v>564.12900179573694</v>
      </c>
      <c r="AG5" s="1">
        <v>581.28212783825916</v>
      </c>
      <c r="AH5" s="1">
        <v>576.68450071554219</v>
      </c>
      <c r="AI5" s="1">
        <v>568.42941424728338</v>
      </c>
      <c r="AJ5" s="1">
        <v>565.18817268308806</v>
      </c>
      <c r="AK5" s="1">
        <v>554.1525481282298</v>
      </c>
    </row>
    <row r="6" spans="1:38" x14ac:dyDescent="0.35">
      <c r="B6" s="10" t="s">
        <v>1</v>
      </c>
      <c r="C6" s="1">
        <v>3666.5333688599994</v>
      </c>
      <c r="D6" s="1">
        <v>3911.6608674553772</v>
      </c>
      <c r="E6" s="1">
        <v>3787.4870044102472</v>
      </c>
      <c r="F6" s="1">
        <v>3620.9947190560024</v>
      </c>
      <c r="G6" s="1">
        <v>3433.5254021130431</v>
      </c>
      <c r="H6" s="1">
        <v>3285.2262800622902</v>
      </c>
      <c r="I6" s="1">
        <v>3150.2424443335271</v>
      </c>
      <c r="J6" s="1">
        <v>3022.0949904801314</v>
      </c>
      <c r="K6" s="1">
        <v>2903.4158027306207</v>
      </c>
      <c r="O6" s="1" t="s">
        <v>1</v>
      </c>
      <c r="P6" s="1">
        <v>3666.5333688599994</v>
      </c>
      <c r="Q6" s="1">
        <v>4041.5269499798956</v>
      </c>
      <c r="R6" s="1">
        <v>3752.694800160712</v>
      </c>
      <c r="S6" s="1">
        <v>3497.8082397050061</v>
      </c>
      <c r="T6" s="1">
        <v>3279.3562898552395</v>
      </c>
      <c r="U6" s="1">
        <v>3032.0325110962281</v>
      </c>
      <c r="V6" s="1">
        <v>2797.0272753904883</v>
      </c>
      <c r="W6" s="1">
        <v>2586.5437283846059</v>
      </c>
      <c r="X6" s="1">
        <v>2367.6547821767977</v>
      </c>
      <c r="AB6" s="1" t="s">
        <v>1</v>
      </c>
      <c r="AC6" s="1">
        <v>3666.5344959089425</v>
      </c>
      <c r="AD6" s="1">
        <v>3922.7457035212842</v>
      </c>
      <c r="AE6" s="1">
        <v>3628.7388237202372</v>
      </c>
      <c r="AF6" s="1">
        <v>3355.7015131895951</v>
      </c>
      <c r="AG6" s="1">
        <v>3147.8677174833288</v>
      </c>
      <c r="AH6" s="1">
        <v>2930.7042717473141</v>
      </c>
      <c r="AI6" s="1">
        <v>2712.8961238989718</v>
      </c>
      <c r="AJ6" s="1">
        <v>2519.5756631808053</v>
      </c>
      <c r="AK6" s="1">
        <v>2317.025138234249</v>
      </c>
    </row>
    <row r="7" spans="1:38" x14ac:dyDescent="0.35">
      <c r="B7" s="10" t="s">
        <v>3</v>
      </c>
      <c r="C7" s="1">
        <v>5743.363019292</v>
      </c>
      <c r="D7" s="1">
        <v>6713.9164386170942</v>
      </c>
      <c r="E7" s="1">
        <v>6555.158849125839</v>
      </c>
      <c r="F7" s="1">
        <v>6309.3653221759496</v>
      </c>
      <c r="G7" s="1">
        <v>6118.2949155460965</v>
      </c>
      <c r="H7" s="1">
        <v>6178.615817272379</v>
      </c>
      <c r="I7" s="1">
        <v>6235.7614191623252</v>
      </c>
      <c r="J7" s="1">
        <v>6156.9762742301655</v>
      </c>
      <c r="K7" s="1">
        <v>6053.9255646996698</v>
      </c>
      <c r="O7" s="1" t="s">
        <v>3</v>
      </c>
      <c r="P7" s="1">
        <v>5743.363019292</v>
      </c>
      <c r="Q7" s="1">
        <v>6249.0982807661057</v>
      </c>
      <c r="R7" s="1">
        <v>5573.0096704600037</v>
      </c>
      <c r="S7" s="1">
        <v>5078.4788702618916</v>
      </c>
      <c r="T7" s="1">
        <v>4549.4848949920934</v>
      </c>
      <c r="U7" s="1">
        <v>4010.3311901282514</v>
      </c>
      <c r="V7" s="1">
        <v>3664.8540496890337</v>
      </c>
      <c r="W7" s="1">
        <v>3402.3059550216053</v>
      </c>
      <c r="X7" s="1">
        <v>3155.2505287664853</v>
      </c>
      <c r="AB7" s="1" t="s">
        <v>3</v>
      </c>
      <c r="AC7" s="1">
        <v>5743.3722563824012</v>
      </c>
      <c r="AD7" s="1">
        <v>5578.1352347380998</v>
      </c>
      <c r="AE7" s="1">
        <v>4894.1682694428609</v>
      </c>
      <c r="AF7" s="1">
        <v>4340.9005472083591</v>
      </c>
      <c r="AG7" s="1">
        <v>3700.25895172121</v>
      </c>
      <c r="AH7" s="1">
        <v>3319.3108161237333</v>
      </c>
      <c r="AI7" s="1">
        <v>3171.1831106834024</v>
      </c>
      <c r="AJ7" s="1">
        <v>3038.5230284971976</v>
      </c>
      <c r="AK7" s="1">
        <v>3023.4273845728021</v>
      </c>
    </row>
    <row r="8" spans="1:38" x14ac:dyDescent="0.35">
      <c r="B8" s="10" t="s">
        <v>2</v>
      </c>
      <c r="C8" s="1">
        <v>2970.1097235360003</v>
      </c>
      <c r="D8" s="1">
        <v>2951.4627685506734</v>
      </c>
      <c r="E8" s="1">
        <v>2961.9643573078733</v>
      </c>
      <c r="F8" s="1">
        <v>3028.4964596099339</v>
      </c>
      <c r="G8" s="1">
        <v>3095.0635576963423</v>
      </c>
      <c r="H8" s="1">
        <v>3365.7077384159211</v>
      </c>
      <c r="I8" s="1">
        <v>3592.2660536202911</v>
      </c>
      <c r="J8" s="1">
        <v>3819.3127434703852</v>
      </c>
      <c r="K8" s="1">
        <v>4058.1970745684171</v>
      </c>
      <c r="O8" s="1" t="s">
        <v>2</v>
      </c>
      <c r="P8" s="1">
        <v>2970.1097235360003</v>
      </c>
      <c r="Q8" s="1">
        <v>3085.8702566435391</v>
      </c>
      <c r="R8" s="1">
        <v>3015.2001977526975</v>
      </c>
      <c r="S8" s="1">
        <v>2979.7220501975771</v>
      </c>
      <c r="T8" s="1">
        <v>2964.3633496281782</v>
      </c>
      <c r="U8" s="1">
        <v>3041.1737505089104</v>
      </c>
      <c r="V8" s="1">
        <v>3124.0631595548712</v>
      </c>
      <c r="W8" s="1">
        <v>3231.5347385687451</v>
      </c>
      <c r="X8" s="1">
        <v>3332.156332548871</v>
      </c>
      <c r="AB8" s="1" t="s">
        <v>2</v>
      </c>
      <c r="AC8" s="1">
        <v>2970.1097235360003</v>
      </c>
      <c r="AD8" s="1">
        <v>2749.0622436119061</v>
      </c>
      <c r="AE8" s="1">
        <v>2631.1098258412812</v>
      </c>
      <c r="AF8" s="1">
        <v>2548.5463965232352</v>
      </c>
      <c r="AG8" s="1">
        <v>2592.1183852203853</v>
      </c>
      <c r="AH8" s="1">
        <v>2657.4635188740986</v>
      </c>
      <c r="AI8" s="1">
        <v>2698.4699866223268</v>
      </c>
      <c r="AJ8" s="1">
        <v>2879.4014682288544</v>
      </c>
      <c r="AK8" s="1">
        <v>3121.8392923034612</v>
      </c>
    </row>
    <row r="9" spans="1:38" x14ac:dyDescent="0.35">
      <c r="B9" s="10" t="s">
        <v>13</v>
      </c>
      <c r="C9" s="1">
        <v>185.02243758000003</v>
      </c>
      <c r="D9" s="1">
        <v>710.96768787758026</v>
      </c>
      <c r="E9" s="1">
        <v>644.52351343992086</v>
      </c>
      <c r="F9" s="1">
        <v>620.90224333704089</v>
      </c>
      <c r="G9" s="1">
        <v>577.19713595363578</v>
      </c>
      <c r="H9" s="1">
        <v>496.70095978914242</v>
      </c>
      <c r="I9" s="1">
        <v>384.70641857506439</v>
      </c>
      <c r="J9" s="1">
        <v>320.77210969898954</v>
      </c>
      <c r="K9" s="1">
        <v>275.07064703341467</v>
      </c>
      <c r="O9" s="1" t="s">
        <v>13</v>
      </c>
      <c r="P9" s="1">
        <v>185.02243758000003</v>
      </c>
      <c r="Q9" s="1">
        <v>700.01706163865117</v>
      </c>
      <c r="R9" s="1">
        <v>639.95989319778914</v>
      </c>
      <c r="S9" s="1">
        <v>619.49911132597845</v>
      </c>
      <c r="T9" s="1">
        <v>596.3709308553116</v>
      </c>
      <c r="U9" s="1">
        <v>652.22083722999173</v>
      </c>
      <c r="V9" s="1">
        <v>563.75311432290755</v>
      </c>
      <c r="W9" s="1">
        <v>565.1953017878817</v>
      </c>
      <c r="X9" s="1">
        <v>582.10669179195736</v>
      </c>
      <c r="AB9" s="1" t="s">
        <v>13</v>
      </c>
      <c r="AC9" s="1">
        <v>185.02243758000003</v>
      </c>
      <c r="AD9" s="1">
        <v>681.27750762932226</v>
      </c>
      <c r="AE9" s="1">
        <v>614.26696633666779</v>
      </c>
      <c r="AF9" s="1">
        <v>605.87035252276667</v>
      </c>
      <c r="AG9" s="1">
        <v>596.10814697522528</v>
      </c>
      <c r="AH9" s="1">
        <v>580.30188129698138</v>
      </c>
      <c r="AI9" s="1">
        <v>443.51447674540401</v>
      </c>
      <c r="AJ9" s="1">
        <v>447.16931743008797</v>
      </c>
      <c r="AK9" s="1">
        <v>471.40559297033343</v>
      </c>
    </row>
    <row r="10" spans="1:38" x14ac:dyDescent="0.35">
      <c r="B10" s="10" t="s">
        <v>48</v>
      </c>
      <c r="C10" s="1">
        <v>1242.0140106599999</v>
      </c>
      <c r="D10" s="1">
        <v>1298.2329870747019</v>
      </c>
      <c r="E10" s="1">
        <v>1404.7382231599777</v>
      </c>
      <c r="F10" s="1">
        <v>1522.5153388727747</v>
      </c>
      <c r="G10" s="1">
        <v>1716.0141991371233</v>
      </c>
      <c r="H10" s="1">
        <v>1778.3488150198375</v>
      </c>
      <c r="I10" s="1">
        <v>1980.4770737575457</v>
      </c>
      <c r="J10" s="1">
        <v>2120.4656123731756</v>
      </c>
      <c r="K10" s="1">
        <v>2338.4601287458131</v>
      </c>
      <c r="O10" s="10" t="s">
        <v>48</v>
      </c>
      <c r="P10" s="1">
        <v>1242.0140106599999</v>
      </c>
      <c r="Q10" s="1">
        <v>1311.4069049977497</v>
      </c>
      <c r="R10" s="1">
        <v>1432.8120623723469</v>
      </c>
      <c r="S10" s="1">
        <v>1583.5416111876621</v>
      </c>
      <c r="T10" s="1">
        <v>1816.1216118776101</v>
      </c>
      <c r="U10" s="1">
        <v>1846.725636122573</v>
      </c>
      <c r="V10" s="1">
        <v>1853.374816442061</v>
      </c>
      <c r="W10" s="1">
        <v>1985.6014154098821</v>
      </c>
      <c r="X10" s="1">
        <v>2242.0790268168084</v>
      </c>
      <c r="AB10" s="10" t="s">
        <v>48</v>
      </c>
      <c r="AC10" s="1">
        <v>1242.0140106599999</v>
      </c>
      <c r="AD10" s="1">
        <v>1159.1712653588677</v>
      </c>
      <c r="AE10" s="1">
        <v>1242.5836491584741</v>
      </c>
      <c r="AF10" s="1">
        <v>1351.2955140658378</v>
      </c>
      <c r="AG10" s="1">
        <v>1527.5312607618073</v>
      </c>
      <c r="AH10" s="1">
        <v>1623.5399338637969</v>
      </c>
      <c r="AI10" s="1">
        <v>1734.5557376097213</v>
      </c>
      <c r="AJ10" s="1">
        <v>2137.1887122304493</v>
      </c>
      <c r="AK10" s="1">
        <v>2589.0069631880033</v>
      </c>
    </row>
    <row r="11" spans="1:38" x14ac:dyDescent="0.35">
      <c r="B11" s="10" t="s">
        <v>49</v>
      </c>
      <c r="C11" s="1">
        <v>11.817745416000006</v>
      </c>
      <c r="D11" s="1">
        <v>31.63365877056658</v>
      </c>
      <c r="E11" s="1">
        <v>35.766392392436664</v>
      </c>
      <c r="F11" s="1">
        <v>39.501635357560104</v>
      </c>
      <c r="G11" s="1">
        <v>42.908744097211347</v>
      </c>
      <c r="H11" s="1">
        <v>44.967755192223905</v>
      </c>
      <c r="I11" s="1">
        <v>47.408285926677692</v>
      </c>
      <c r="J11" s="1">
        <v>50.479699160998194</v>
      </c>
      <c r="K11" s="1">
        <v>51.949350951319651</v>
      </c>
      <c r="O11" s="10" t="s">
        <v>49</v>
      </c>
      <c r="P11" s="1">
        <v>11.817745416000006</v>
      </c>
      <c r="Q11" s="1">
        <v>32.519962758219251</v>
      </c>
      <c r="R11" s="1">
        <v>37.287261987238757</v>
      </c>
      <c r="S11" s="1">
        <v>41.351006430308416</v>
      </c>
      <c r="T11" s="1">
        <v>44.612956047779996</v>
      </c>
      <c r="U11" s="1">
        <v>46.463127574276001</v>
      </c>
      <c r="V11" s="1">
        <v>48.385882780851595</v>
      </c>
      <c r="W11" s="1">
        <v>50.563303563944459</v>
      </c>
      <c r="X11" s="1">
        <v>51.834035645609241</v>
      </c>
      <c r="AB11" s="10" t="s">
        <v>49</v>
      </c>
      <c r="AC11" s="1">
        <v>11.817745416000006</v>
      </c>
      <c r="AD11" s="1">
        <v>32.51996269375563</v>
      </c>
      <c r="AE11" s="1">
        <v>37.287261969096477</v>
      </c>
      <c r="AF11" s="1">
        <v>41.351006328817604</v>
      </c>
      <c r="AG11" s="1">
        <v>44.612955958439223</v>
      </c>
      <c r="AH11" s="1">
        <v>46.463127486684357</v>
      </c>
      <c r="AI11" s="1">
        <v>48.225862066742671</v>
      </c>
      <c r="AJ11" s="1">
        <v>50.365958957729923</v>
      </c>
      <c r="AK11" s="1">
        <v>51.905005195030576</v>
      </c>
    </row>
    <row r="12" spans="1:38" x14ac:dyDescent="0.35">
      <c r="B12" s="10" t="s">
        <v>27</v>
      </c>
      <c r="C12" s="1">
        <v>1.6006973760000001</v>
      </c>
      <c r="D12" s="1">
        <v>1.4725396955559074</v>
      </c>
      <c r="E12" s="1">
        <v>1.5160906452052403</v>
      </c>
      <c r="F12" s="1">
        <v>1.5754456077611572</v>
      </c>
      <c r="G12" s="1">
        <v>1.6292784534542963</v>
      </c>
      <c r="H12" s="1">
        <v>1.7795114963664722</v>
      </c>
      <c r="I12" s="1">
        <v>1.8854184570907786</v>
      </c>
      <c r="J12" s="1">
        <v>1.9943101633254243</v>
      </c>
      <c r="K12" s="1">
        <v>2.1083999745374529</v>
      </c>
      <c r="O12" s="1" t="s">
        <v>27</v>
      </c>
      <c r="P12" s="1">
        <v>1.6006973760000001</v>
      </c>
      <c r="Q12" s="1">
        <v>1.6741301384098548</v>
      </c>
      <c r="R12" s="1">
        <v>1.7086131795665045</v>
      </c>
      <c r="S12" s="1">
        <v>1.7438064881630202</v>
      </c>
      <c r="T12" s="1">
        <v>1.7797246939947799</v>
      </c>
      <c r="U12" s="1">
        <v>1.7536917756714381</v>
      </c>
      <c r="V12" s="1">
        <v>1.7382528587422825</v>
      </c>
      <c r="W12" s="1">
        <v>1.7185250816304487</v>
      </c>
      <c r="X12" s="1">
        <v>1.6967333634992476</v>
      </c>
      <c r="AB12" s="1" t="s">
        <v>27</v>
      </c>
      <c r="AC12" s="1">
        <v>1.6006973760000001</v>
      </c>
      <c r="AD12" s="1">
        <v>101.75806954684802</v>
      </c>
      <c r="AE12" s="1">
        <v>141.03900208316159</v>
      </c>
      <c r="AF12" s="1">
        <v>230.02216866921603</v>
      </c>
      <c r="AG12" s="1">
        <v>374.5883177701632</v>
      </c>
      <c r="AH12" s="1">
        <v>476.09439624305998</v>
      </c>
      <c r="AI12" s="1">
        <v>521.92881318124796</v>
      </c>
      <c r="AJ12" s="1">
        <v>595.68779218745021</v>
      </c>
      <c r="AK12" s="1">
        <v>675.12692534340169</v>
      </c>
    </row>
    <row r="13" spans="1:38" x14ac:dyDescent="0.35">
      <c r="B13" s="2" t="s">
        <v>6</v>
      </c>
      <c r="C13" s="2">
        <v>15075.852425531999</v>
      </c>
      <c r="D13" s="2">
        <v>16675.438491691883</v>
      </c>
      <c r="E13" s="2">
        <v>16385.861188032246</v>
      </c>
      <c r="F13" s="2">
        <v>16112.773559060241</v>
      </c>
      <c r="G13" s="2">
        <v>15900.510893028977</v>
      </c>
      <c r="H13" s="2">
        <v>15996.80022739764</v>
      </c>
      <c r="I13" s="2">
        <v>16248.48620788325</v>
      </c>
      <c r="J13" s="2">
        <v>16344.259861696581</v>
      </c>
      <c r="K13" s="2">
        <v>16543.930582006473</v>
      </c>
      <c r="O13" s="2" t="s">
        <v>6</v>
      </c>
      <c r="P13" s="2">
        <v>15075.852425531999</v>
      </c>
      <c r="Q13" s="2">
        <v>16272.072204770166</v>
      </c>
      <c r="R13" s="2">
        <v>15116.67789066727</v>
      </c>
      <c r="S13" s="2">
        <v>14395.292751211186</v>
      </c>
      <c r="T13" s="2">
        <v>13788.28606621172</v>
      </c>
      <c r="U13" s="2">
        <v>13123.961285401871</v>
      </c>
      <c r="V13" s="2">
        <v>12513.027200595192</v>
      </c>
      <c r="W13" s="2">
        <v>12267.622718186185</v>
      </c>
      <c r="X13" s="2">
        <v>12156.698185497493</v>
      </c>
      <c r="AB13" s="11" t="s">
        <v>6</v>
      </c>
      <c r="AC13" s="2">
        <v>15075.862789671342</v>
      </c>
      <c r="AD13" s="2">
        <v>15019.468665661505</v>
      </c>
      <c r="AE13" s="2">
        <v>13818.408789346671</v>
      </c>
      <c r="AF13" s="2">
        <v>13037.816500303566</v>
      </c>
      <c r="AG13" s="2">
        <v>12564.367863728818</v>
      </c>
      <c r="AH13" s="2">
        <v>12210.56244635121</v>
      </c>
      <c r="AI13" s="2">
        <v>11899.203525055102</v>
      </c>
      <c r="AJ13" s="2">
        <v>12233.10011339566</v>
      </c>
      <c r="AK13" s="2">
        <v>12803.888849935511</v>
      </c>
    </row>
    <row r="14" spans="1:38" x14ac:dyDescent="0.35">
      <c r="B14" s="2"/>
      <c r="C14" s="2"/>
      <c r="D14" s="2"/>
      <c r="E14" s="2"/>
      <c r="F14" s="2"/>
      <c r="G14" s="2"/>
      <c r="H14" s="2"/>
      <c r="I14" s="2"/>
      <c r="J14" s="2"/>
      <c r="K14" s="2"/>
      <c r="O14" s="2"/>
      <c r="P14" s="2"/>
      <c r="Q14" s="2"/>
      <c r="R14" s="2"/>
      <c r="S14" s="2"/>
      <c r="T14" s="2"/>
      <c r="U14" s="2"/>
      <c r="V14" s="2"/>
      <c r="W14" s="2"/>
      <c r="X14" s="2"/>
      <c r="AB14" s="11"/>
      <c r="AC14" s="2"/>
      <c r="AD14" s="2"/>
      <c r="AE14" s="2"/>
      <c r="AF14" s="2"/>
      <c r="AG14" s="2"/>
      <c r="AH14" s="2"/>
      <c r="AI14" s="2"/>
      <c r="AJ14" s="2"/>
      <c r="AK14" s="2"/>
    </row>
    <row r="15" spans="1:38" s="7" customFormat="1" x14ac:dyDescent="0.35">
      <c r="A15" s="5" t="s">
        <v>63</v>
      </c>
      <c r="B15" s="6"/>
      <c r="C15" s="6"/>
      <c r="D15" s="6"/>
      <c r="E15" s="6"/>
      <c r="F15" s="6"/>
      <c r="G15" s="6"/>
      <c r="H15" s="6"/>
      <c r="I15" s="6"/>
      <c r="J15" s="6"/>
      <c r="K15" s="6"/>
      <c r="L15" s="5"/>
      <c r="N15" s="5" t="s">
        <v>63</v>
      </c>
      <c r="O15" s="6"/>
      <c r="P15" s="6"/>
      <c r="Q15" s="6"/>
      <c r="R15" s="6"/>
      <c r="S15" s="6"/>
      <c r="T15" s="6"/>
      <c r="U15" s="6"/>
      <c r="V15" s="6"/>
      <c r="W15" s="6"/>
      <c r="X15" s="6"/>
      <c r="Y15" s="5"/>
      <c r="AA15" s="5" t="s">
        <v>63</v>
      </c>
      <c r="AB15" s="6"/>
      <c r="AC15" s="6"/>
      <c r="AD15" s="6"/>
      <c r="AE15" s="6"/>
      <c r="AF15" s="6"/>
      <c r="AG15" s="6"/>
      <c r="AH15" s="6"/>
      <c r="AI15" s="6"/>
      <c r="AJ15" s="6"/>
      <c r="AK15" s="6"/>
      <c r="AL15" s="5"/>
    </row>
    <row r="16" spans="1:38" ht="16.5" x14ac:dyDescent="0.45">
      <c r="B16" s="10" t="s">
        <v>32</v>
      </c>
      <c r="C16" s="1">
        <v>536.22242832052962</v>
      </c>
      <c r="D16" s="1">
        <v>530.15889595147087</v>
      </c>
      <c r="E16" s="1">
        <v>504.75163985551933</v>
      </c>
      <c r="F16" s="1">
        <v>487.30758545918877</v>
      </c>
      <c r="G16" s="1">
        <v>469.43141994834474</v>
      </c>
      <c r="H16" s="1">
        <v>462.81142830557724</v>
      </c>
      <c r="I16" s="1">
        <v>450.73805777004844</v>
      </c>
      <c r="J16" s="1">
        <v>428.07383170903285</v>
      </c>
      <c r="K16" s="1">
        <v>408.11911030547594</v>
      </c>
      <c r="O16" s="10" t="s">
        <v>31</v>
      </c>
      <c r="P16" s="1">
        <v>536.22242832052962</v>
      </c>
      <c r="Q16" s="1">
        <v>491.51341173154071</v>
      </c>
      <c r="R16" s="1">
        <v>413.67202051628362</v>
      </c>
      <c r="S16" s="1">
        <v>365.46539969239313</v>
      </c>
      <c r="T16" s="1">
        <v>322.57326669864881</v>
      </c>
      <c r="U16" s="1">
        <v>273.02567373402502</v>
      </c>
      <c r="V16" s="1">
        <v>239.29143138456737</v>
      </c>
      <c r="W16" s="1">
        <v>208.53451845780251</v>
      </c>
      <c r="X16" s="1">
        <v>180.07284544711609</v>
      </c>
      <c r="AB16" s="10" t="s">
        <v>31</v>
      </c>
      <c r="AC16" s="1">
        <v>536.22242832052962</v>
      </c>
      <c r="AD16" s="1">
        <v>410.68659422707464</v>
      </c>
      <c r="AE16" s="1">
        <v>328.03881585186218</v>
      </c>
      <c r="AF16" s="1">
        <v>271.69885958062616</v>
      </c>
      <c r="AG16" s="1">
        <v>224.07968617241514</v>
      </c>
      <c r="AH16" s="1">
        <v>182.08691423017393</v>
      </c>
      <c r="AI16" s="1">
        <v>147.0811167755366</v>
      </c>
      <c r="AJ16" s="1">
        <v>118.42439851161873</v>
      </c>
      <c r="AK16" s="1">
        <v>95.427412920350008</v>
      </c>
    </row>
    <row r="17" spans="2:37" ht="16.5" x14ac:dyDescent="0.45">
      <c r="B17" s="10" t="s">
        <v>34</v>
      </c>
      <c r="C17" s="1">
        <v>0</v>
      </c>
      <c r="D17" s="1">
        <v>7.3020056441105305</v>
      </c>
      <c r="E17" s="1">
        <v>8.6778290539953709</v>
      </c>
      <c r="F17" s="1">
        <v>13.686951305006229</v>
      </c>
      <c r="G17" s="1">
        <v>18.23021887559258</v>
      </c>
      <c r="H17" s="1">
        <v>20.399978860084229</v>
      </c>
      <c r="I17" s="1">
        <v>26.972110383292321</v>
      </c>
      <c r="J17" s="1">
        <v>43.095382552945324</v>
      </c>
      <c r="K17" s="1">
        <v>59.258299721743221</v>
      </c>
      <c r="O17" s="10" t="s">
        <v>33</v>
      </c>
      <c r="P17" s="1">
        <v>0</v>
      </c>
      <c r="Q17" s="1">
        <v>7.4978049463246874</v>
      </c>
      <c r="R17" s="1">
        <v>21.721891803931722</v>
      </c>
      <c r="S17" s="1">
        <v>34.656852000099349</v>
      </c>
      <c r="T17" s="1">
        <v>43.147361295103693</v>
      </c>
      <c r="U17" s="1">
        <v>51.4477402948744</v>
      </c>
      <c r="V17" s="1">
        <v>56.719673224891359</v>
      </c>
      <c r="W17" s="1">
        <v>64.015036934967569</v>
      </c>
      <c r="X17" s="1">
        <v>72.840794139036021</v>
      </c>
      <c r="AB17" s="10" t="s">
        <v>33</v>
      </c>
      <c r="AC17" s="1">
        <v>0</v>
      </c>
      <c r="AD17" s="1">
        <v>32.800803837137529</v>
      </c>
      <c r="AE17" s="1">
        <v>60.739244599341404</v>
      </c>
      <c r="AF17" s="1">
        <v>79.264541167238804</v>
      </c>
      <c r="AG17" s="1">
        <v>96.342812754545577</v>
      </c>
      <c r="AH17" s="1">
        <v>114.37358884810003</v>
      </c>
      <c r="AI17" s="1">
        <v>132.42001483369017</v>
      </c>
      <c r="AJ17" s="1">
        <v>146.29660159605666</v>
      </c>
      <c r="AK17" s="1">
        <v>160.97041139627697</v>
      </c>
    </row>
    <row r="25" spans="2:37" x14ac:dyDescent="0.35">
      <c r="B25" s="10"/>
      <c r="O25" s="10"/>
      <c r="AB25" s="10"/>
    </row>
    <row r="26" spans="2:37" x14ac:dyDescent="0.35">
      <c r="B26" s="10"/>
      <c r="O26" s="10"/>
      <c r="AB26" s="10"/>
    </row>
    <row r="27" spans="2:37" x14ac:dyDescent="0.35">
      <c r="B27" s="10"/>
      <c r="O27" s="10"/>
      <c r="AB27" s="10"/>
    </row>
  </sheetData>
  <pageMargins left="0.7" right="0.7" top="0.75" bottom="0.75" header="0.3" footer="0.3"/>
  <pageSetup orientation="portrait" horizontalDpi="300" verticalDpi="0" copies="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sheetPr>
  <dimension ref="A1:R234"/>
  <sheetViews>
    <sheetView zoomScale="70" zoomScaleNormal="70" workbookViewId="0">
      <selection activeCell="T35" sqref="T35"/>
    </sheetView>
  </sheetViews>
  <sheetFormatPr defaultRowHeight="14.5" x14ac:dyDescent="0.35"/>
  <cols>
    <col min="1" max="1" width="9.08984375" style="10"/>
    <col min="2" max="16" width="12.08984375" style="10" customWidth="1"/>
    <col min="17" max="17" width="26.08984375" style="10" customWidth="1"/>
    <col min="18" max="18" width="9.08984375" style="10" customWidth="1"/>
    <col min="19" max="257" width="9.08984375" style="10"/>
    <col min="258" max="272" width="12.08984375" style="10" customWidth="1"/>
    <col min="273" max="513" width="9.08984375" style="10"/>
    <col min="514" max="528" width="12.08984375" style="10" customWidth="1"/>
    <col min="529" max="769" width="9.08984375" style="10"/>
    <col min="770" max="784" width="12.08984375" style="10" customWidth="1"/>
    <col min="785" max="1025" width="9.08984375" style="10"/>
    <col min="1026" max="1040" width="12.08984375" style="10" customWidth="1"/>
    <col min="1041" max="1281" width="9.08984375" style="10"/>
    <col min="1282" max="1296" width="12.08984375" style="10" customWidth="1"/>
    <col min="1297" max="1537" width="9.08984375" style="10"/>
    <col min="1538" max="1552" width="12.08984375" style="10" customWidth="1"/>
    <col min="1553" max="1793" width="9.08984375" style="10"/>
    <col min="1794" max="1808" width="12.08984375" style="10" customWidth="1"/>
    <col min="1809" max="2049" width="9.08984375" style="10"/>
    <col min="2050" max="2064" width="12.08984375" style="10" customWidth="1"/>
    <col min="2065" max="2305" width="9.08984375" style="10"/>
    <col min="2306" max="2320" width="12.08984375" style="10" customWidth="1"/>
    <col min="2321" max="2561" width="9.08984375" style="10"/>
    <col min="2562" max="2576" width="12.08984375" style="10" customWidth="1"/>
    <col min="2577" max="2817" width="9.08984375" style="10"/>
    <col min="2818" max="2832" width="12.08984375" style="10" customWidth="1"/>
    <col min="2833" max="3073" width="9.08984375" style="10"/>
    <col min="3074" max="3088" width="12.08984375" style="10" customWidth="1"/>
    <col min="3089" max="3329" width="9.08984375" style="10"/>
    <col min="3330" max="3344" width="12.08984375" style="10" customWidth="1"/>
    <col min="3345" max="3585" width="9.08984375" style="10"/>
    <col min="3586" max="3600" width="12.08984375" style="10" customWidth="1"/>
    <col min="3601" max="3841" width="9.08984375" style="10"/>
    <col min="3842" max="3856" width="12.08984375" style="10" customWidth="1"/>
    <col min="3857" max="4097" width="9.08984375" style="10"/>
    <col min="4098" max="4112" width="12.08984375" style="10" customWidth="1"/>
    <col min="4113" max="4353" width="9.08984375" style="10"/>
    <col min="4354" max="4368" width="12.08984375" style="10" customWidth="1"/>
    <col min="4369" max="4609" width="9.08984375" style="10"/>
    <col min="4610" max="4624" width="12.08984375" style="10" customWidth="1"/>
    <col min="4625" max="4865" width="9.08984375" style="10"/>
    <col min="4866" max="4880" width="12.08984375" style="10" customWidth="1"/>
    <col min="4881" max="5121" width="9.08984375" style="10"/>
    <col min="5122" max="5136" width="12.08984375" style="10" customWidth="1"/>
    <col min="5137" max="5377" width="9.08984375" style="10"/>
    <col min="5378" max="5392" width="12.08984375" style="10" customWidth="1"/>
    <col min="5393" max="5633" width="9.08984375" style="10"/>
    <col min="5634" max="5648" width="12.08984375" style="10" customWidth="1"/>
    <col min="5649" max="5889" width="9.08984375" style="10"/>
    <col min="5890" max="5904" width="12.08984375" style="10" customWidth="1"/>
    <col min="5905" max="6145" width="9.08984375" style="10"/>
    <col min="6146" max="6160" width="12.08984375" style="10" customWidth="1"/>
    <col min="6161" max="6401" width="9.08984375" style="10"/>
    <col min="6402" max="6416" width="12.08984375" style="10" customWidth="1"/>
    <col min="6417" max="6657" width="9.08984375" style="10"/>
    <col min="6658" max="6672" width="12.08984375" style="10" customWidth="1"/>
    <col min="6673" max="6913" width="9.08984375" style="10"/>
    <col min="6914" max="6928" width="12.08984375" style="10" customWidth="1"/>
    <col min="6929" max="7169" width="9.08984375" style="10"/>
    <col min="7170" max="7184" width="12.08984375" style="10" customWidth="1"/>
    <col min="7185" max="7425" width="9.08984375" style="10"/>
    <col min="7426" max="7440" width="12.08984375" style="10" customWidth="1"/>
    <col min="7441" max="7681" width="9.08984375" style="10"/>
    <col min="7682" max="7696" width="12.08984375" style="10" customWidth="1"/>
    <col min="7697" max="7937" width="9.08984375" style="10"/>
    <col min="7938" max="7952" width="12.08984375" style="10" customWidth="1"/>
    <col min="7953" max="8193" width="9.08984375" style="10"/>
    <col min="8194" max="8208" width="12.08984375" style="10" customWidth="1"/>
    <col min="8209" max="8449" width="9.08984375" style="10"/>
    <col min="8450" max="8464" width="12.08984375" style="10" customWidth="1"/>
    <col min="8465" max="8705" width="9.08984375" style="10"/>
    <col min="8706" max="8720" width="12.08984375" style="10" customWidth="1"/>
    <col min="8721" max="8961" width="9.08984375" style="10"/>
    <col min="8962" max="8976" width="12.08984375" style="10" customWidth="1"/>
    <col min="8977" max="9217" width="9.08984375" style="10"/>
    <col min="9218" max="9232" width="12.08984375" style="10" customWidth="1"/>
    <col min="9233" max="9473" width="9.08984375" style="10"/>
    <col min="9474" max="9488" width="12.08984375" style="10" customWidth="1"/>
    <col min="9489" max="9729" width="9.08984375" style="10"/>
    <col min="9730" max="9744" width="12.08984375" style="10" customWidth="1"/>
    <col min="9745" max="9985" width="9.08984375" style="10"/>
    <col min="9986" max="10000" width="12.08984375" style="10" customWidth="1"/>
    <col min="10001" max="10241" width="9.08984375" style="10"/>
    <col min="10242" max="10256" width="12.08984375" style="10" customWidth="1"/>
    <col min="10257" max="10497" width="9.08984375" style="10"/>
    <col min="10498" max="10512" width="12.08984375" style="10" customWidth="1"/>
    <col min="10513" max="10753" width="9.08984375" style="10"/>
    <col min="10754" max="10768" width="12.08984375" style="10" customWidth="1"/>
    <col min="10769" max="11009" width="9.08984375" style="10"/>
    <col min="11010" max="11024" width="12.08984375" style="10" customWidth="1"/>
    <col min="11025" max="11265" width="9.08984375" style="10"/>
    <col min="11266" max="11280" width="12.08984375" style="10" customWidth="1"/>
    <col min="11281" max="11521" width="9.08984375" style="10"/>
    <col min="11522" max="11536" width="12.08984375" style="10" customWidth="1"/>
    <col min="11537" max="11777" width="9.08984375" style="10"/>
    <col min="11778" max="11792" width="12.08984375" style="10" customWidth="1"/>
    <col min="11793" max="12033" width="9.08984375" style="10"/>
    <col min="12034" max="12048" width="12.08984375" style="10" customWidth="1"/>
    <col min="12049" max="12289" width="9.08984375" style="10"/>
    <col min="12290" max="12304" width="12.08984375" style="10" customWidth="1"/>
    <col min="12305" max="12545" width="9.08984375" style="10"/>
    <col min="12546" max="12560" width="12.08984375" style="10" customWidth="1"/>
    <col min="12561" max="12801" width="9.08984375" style="10"/>
    <col min="12802" max="12816" width="12.08984375" style="10" customWidth="1"/>
    <col min="12817" max="13057" width="9.08984375" style="10"/>
    <col min="13058" max="13072" width="12.08984375" style="10" customWidth="1"/>
    <col min="13073" max="13313" width="9.08984375" style="10"/>
    <col min="13314" max="13328" width="12.08984375" style="10" customWidth="1"/>
    <col min="13329" max="13569" width="9.08984375" style="10"/>
    <col min="13570" max="13584" width="12.08984375" style="10" customWidth="1"/>
    <col min="13585" max="13825" width="9.08984375" style="10"/>
    <col min="13826" max="13840" width="12.08984375" style="10" customWidth="1"/>
    <col min="13841" max="14081" width="9.08984375" style="10"/>
    <col min="14082" max="14096" width="12.08984375" style="10" customWidth="1"/>
    <col min="14097" max="14337" width="9.08984375" style="10"/>
    <col min="14338" max="14352" width="12.08984375" style="10" customWidth="1"/>
    <col min="14353" max="14593" width="9.08984375" style="10"/>
    <col min="14594" max="14608" width="12.08984375" style="10" customWidth="1"/>
    <col min="14609" max="14849" width="9.08984375" style="10"/>
    <col min="14850" max="14864" width="12.08984375" style="10" customWidth="1"/>
    <col min="14865" max="15105" width="9.08984375" style="10"/>
    <col min="15106" max="15120" width="12.08984375" style="10" customWidth="1"/>
    <col min="15121" max="15361" width="9.08984375" style="10"/>
    <col min="15362" max="15376" width="12.08984375" style="10" customWidth="1"/>
    <col min="15377" max="15617" width="9.08984375" style="10"/>
    <col min="15618" max="15632" width="12.08984375" style="10" customWidth="1"/>
    <col min="15633" max="15873" width="9.08984375" style="10"/>
    <col min="15874" max="15888" width="12.08984375" style="10" customWidth="1"/>
    <col min="15889" max="16129" width="9.08984375" style="10"/>
    <col min="16130" max="16144" width="12.08984375" style="10" customWidth="1"/>
    <col min="16145" max="16384" width="9.08984375" style="10"/>
  </cols>
  <sheetData>
    <row r="1" spans="1:15" s="4" customFormat="1" ht="45.75" customHeight="1" x14ac:dyDescent="0.35">
      <c r="C1" s="4" t="str">
        <f>Information!B1</f>
        <v>Energy Technology Perspectives 2017</v>
      </c>
    </row>
    <row r="3" spans="1:15" ht="15.5" x14ac:dyDescent="0.35">
      <c r="A3" s="6"/>
      <c r="B3" s="15" t="s">
        <v>43</v>
      </c>
      <c r="C3" s="6"/>
      <c r="D3" s="6"/>
      <c r="E3" s="6"/>
      <c r="F3" s="6"/>
      <c r="G3" s="6"/>
      <c r="H3" s="6"/>
      <c r="I3" s="6"/>
      <c r="J3" s="6"/>
      <c r="K3" s="6"/>
      <c r="L3" s="6"/>
      <c r="M3" s="6"/>
      <c r="N3" s="6"/>
      <c r="O3" s="6"/>
    </row>
    <row r="6" spans="1:15" ht="15.75" customHeight="1" x14ac:dyDescent="0.35">
      <c r="A6" s="6"/>
      <c r="B6" s="15" t="s">
        <v>44</v>
      </c>
      <c r="C6" s="6"/>
      <c r="D6" s="6"/>
      <c r="E6" s="6"/>
      <c r="F6" s="6"/>
      <c r="G6" s="6"/>
      <c r="H6" s="6"/>
      <c r="I6" s="6"/>
      <c r="J6" s="6"/>
      <c r="K6" s="6"/>
      <c r="L6" s="6"/>
      <c r="M6" s="6"/>
      <c r="N6" s="6"/>
      <c r="O6" s="6"/>
    </row>
    <row r="7" spans="1:15" ht="15.75" customHeight="1" x14ac:dyDescent="0.35"/>
    <row r="8" spans="1:15" ht="15.75" customHeight="1" x14ac:dyDescent="0.35"/>
    <row r="9" spans="1:15" ht="12" customHeight="1" x14ac:dyDescent="0.35"/>
    <row r="10" spans="1:15" ht="62.25" customHeight="1" x14ac:dyDescent="0.35">
      <c r="B10" s="34" t="str">
        <f ca="1">C92</f>
        <v>CO2 emissions (MtCO2) - Total CO2 emissions</v>
      </c>
      <c r="C10" s="34"/>
      <c r="D10" s="34"/>
      <c r="E10" s="34"/>
      <c r="F10" s="34"/>
      <c r="G10" s="34"/>
      <c r="H10" s="34"/>
      <c r="I10" s="34"/>
      <c r="J10" s="34"/>
      <c r="K10" s="34"/>
      <c r="L10" s="34"/>
      <c r="M10" s="34"/>
      <c r="N10" s="34"/>
      <c r="O10" s="34"/>
    </row>
    <row r="46" spans="1:15" s="17" customFormat="1" ht="15.75" customHeight="1" x14ac:dyDescent="0.35">
      <c r="A46" s="16" t="s">
        <v>21</v>
      </c>
      <c r="B46" s="16" t="str">
        <f ca="1">C92</f>
        <v>CO2 emissions (MtCO2) - Total CO2 emissions</v>
      </c>
      <c r="C46" s="16"/>
      <c r="D46" s="16"/>
      <c r="E46" s="16"/>
      <c r="F46" s="16"/>
      <c r="G46" s="16"/>
      <c r="H46" s="16"/>
      <c r="I46" s="16"/>
      <c r="J46" s="16"/>
      <c r="K46" s="16"/>
      <c r="L46" s="16"/>
      <c r="M46" s="16"/>
      <c r="N46" s="16"/>
      <c r="O46" s="16"/>
    </row>
    <row r="48" spans="1:15" x14ac:dyDescent="0.35">
      <c r="A48" s="18"/>
      <c r="B48" s="19">
        <f t="shared" ref="B48:J48" ca="1" si="0">INDIRECT(CONCATENATE("'",$B$71,"'","!",B57),FALSE)</f>
        <v>2014</v>
      </c>
      <c r="C48" s="19">
        <f t="shared" ca="1" si="0"/>
        <v>2025</v>
      </c>
      <c r="D48" s="19">
        <f t="shared" ca="1" si="0"/>
        <v>2030</v>
      </c>
      <c r="E48" s="19">
        <f t="shared" ca="1" si="0"/>
        <v>2035</v>
      </c>
      <c r="F48" s="19">
        <f t="shared" ca="1" si="0"/>
        <v>2040</v>
      </c>
      <c r="G48" s="19">
        <f t="shared" ca="1" si="0"/>
        <v>2045</v>
      </c>
      <c r="H48" s="19">
        <f t="shared" ca="1" si="0"/>
        <v>2050</v>
      </c>
      <c r="I48" s="19">
        <f t="shared" ca="1" si="0"/>
        <v>2055</v>
      </c>
      <c r="J48" s="19">
        <f t="shared" ca="1" si="0"/>
        <v>2060</v>
      </c>
    </row>
    <row r="49" spans="1:10" x14ac:dyDescent="0.35">
      <c r="A49" s="10" t="s">
        <v>45</v>
      </c>
      <c r="B49" s="1">
        <f t="shared" ref="B49:J49" ca="1" si="1">INDIRECT(CONCATENATE("'",$B$71,"'","!",B58),FALSE)</f>
        <v>450.40333693010001</v>
      </c>
      <c r="C49" s="1">
        <f t="shared" ca="1" si="1"/>
        <v>438.80186861925603</v>
      </c>
      <c r="D49" s="1">
        <f t="shared" ca="1" si="1"/>
        <v>405.86260307002988</v>
      </c>
      <c r="E49" s="1">
        <f t="shared" ca="1" si="1"/>
        <v>369.60642911729673</v>
      </c>
      <c r="F49" s="1">
        <f t="shared" ca="1" si="1"/>
        <v>329.80985113883122</v>
      </c>
      <c r="G49" s="1">
        <f t="shared" ca="1" si="1"/>
        <v>303.15391210581544</v>
      </c>
      <c r="H49" s="1">
        <f t="shared" ca="1" si="1"/>
        <v>282.49406361158839</v>
      </c>
      <c r="I49" s="1">
        <f t="shared" ca="1" si="1"/>
        <v>251.33654934270353</v>
      </c>
      <c r="J49" s="1">
        <f t="shared" ca="1" si="1"/>
        <v>228.69889475010916</v>
      </c>
    </row>
    <row r="50" spans="1:10" x14ac:dyDescent="0.35">
      <c r="A50" s="10" t="s">
        <v>22</v>
      </c>
      <c r="B50" s="1">
        <f t="shared" ref="B50:B51" ca="1" si="2">INDIRECT(CONCATENATE("'",$B$71,"'","!",B59),FALSE)</f>
        <v>450.40333693010001</v>
      </c>
      <c r="C50" s="1">
        <f t="shared" ref="C50:J51" ca="1" si="3">INDIRECT(CONCATENATE("'",$B$71,"'","!",C59),FALSE)</f>
        <v>404.06583270589522</v>
      </c>
      <c r="D50" s="1">
        <f t="shared" ca="1" si="3"/>
        <v>318.23286589320054</v>
      </c>
      <c r="E50" s="1">
        <f t="shared" ca="1" si="3"/>
        <v>265.43562960884867</v>
      </c>
      <c r="F50" s="1">
        <f t="shared" ca="1" si="3"/>
        <v>226.20003615488733</v>
      </c>
      <c r="G50" s="1">
        <f t="shared" ca="1" si="3"/>
        <v>191.09619476416489</v>
      </c>
      <c r="H50" s="1">
        <f t="shared" ca="1" si="3"/>
        <v>165.31070063426574</v>
      </c>
      <c r="I50" s="1">
        <f t="shared" ca="1" si="3"/>
        <v>142.84384781836025</v>
      </c>
      <c r="J50" s="1">
        <f t="shared" ca="1" si="3"/>
        <v>124.63214694985881</v>
      </c>
    </row>
    <row r="51" spans="1:10" x14ac:dyDescent="0.35">
      <c r="A51" s="10" t="s">
        <v>46</v>
      </c>
      <c r="B51" s="1">
        <f t="shared" ca="1" si="2"/>
        <v>450.40333693010001</v>
      </c>
      <c r="C51" s="1">
        <f t="shared" ca="1" si="3"/>
        <v>334.82018977465606</v>
      </c>
      <c r="D51" s="1">
        <f t="shared" ca="1" si="3"/>
        <v>258.77300774176916</v>
      </c>
      <c r="E51" s="1">
        <f t="shared" ca="1" si="3"/>
        <v>190.62110025496611</v>
      </c>
      <c r="F51" s="1">
        <f t="shared" ca="1" si="3"/>
        <v>158.73905589425055</v>
      </c>
      <c r="G51" s="1">
        <f t="shared" ca="1" si="3"/>
        <v>131.84113553573548</v>
      </c>
      <c r="H51" s="1">
        <f t="shared" ca="1" si="3"/>
        <v>109.08048709277256</v>
      </c>
      <c r="I51" s="1">
        <f t="shared" ca="1" si="3"/>
        <v>90.427994191293593</v>
      </c>
      <c r="J51" s="1">
        <f t="shared" ca="1" si="3"/>
        <v>71.595245801018251</v>
      </c>
    </row>
    <row r="53" spans="1:10" hidden="1" x14ac:dyDescent="0.35"/>
    <row r="54" spans="1:10" hidden="1" x14ac:dyDescent="0.35"/>
    <row r="55" spans="1:10" hidden="1" x14ac:dyDescent="0.35"/>
    <row r="56" spans="1:10" hidden="1" x14ac:dyDescent="0.35">
      <c r="A56" s="10" t="s">
        <v>23</v>
      </c>
    </row>
    <row r="57" spans="1:10" hidden="1" x14ac:dyDescent="0.35">
      <c r="A57" s="10" t="s">
        <v>24</v>
      </c>
      <c r="B57" s="10" t="str">
        <f>CONCATENATE("R",ROW(WORLD!C2),"C",COLUMN(WORLD!C2))</f>
        <v>R2C3</v>
      </c>
      <c r="C57" s="10" t="str">
        <f>CONCATENATE("R",ROW(WORLD!D2),"C",COLUMN(WORLD!D2))</f>
        <v>R2C4</v>
      </c>
      <c r="D57" s="10" t="str">
        <f>CONCATENATE("R",ROW(WORLD!E2),"C",COLUMN(WORLD!E2))</f>
        <v>R2C5</v>
      </c>
      <c r="E57" s="10" t="str">
        <f>CONCATENATE("R",ROW(WORLD!F2),"C",COLUMN(WORLD!F2))</f>
        <v>R2C6</v>
      </c>
      <c r="F57" s="10" t="str">
        <f>CONCATENATE("R",ROW(WORLD!G2),"C",COLUMN(WORLD!G2))</f>
        <v>R2C7</v>
      </c>
      <c r="G57" s="10" t="str">
        <f>CONCATENATE("R",ROW(WORLD!H2),"C",COLUMN(WORLD!H2))</f>
        <v>R2C8</v>
      </c>
      <c r="H57" s="10" t="str">
        <f>CONCATENATE("R",ROW(WORLD!I2),"C",COLUMN(WORLD!I2))</f>
        <v>R2C9</v>
      </c>
      <c r="I57" s="10" t="str">
        <f>CONCATENATE("R",ROW(WORLD!J2),"C",COLUMN(WORLD!J2))</f>
        <v>R2C10</v>
      </c>
      <c r="J57" s="10" t="str">
        <f>CONCATENATE("R",ROW(WORLD!K2),"C",COLUMN(WORLD!K2))</f>
        <v>R2C11</v>
      </c>
    </row>
    <row r="58" spans="1:10" hidden="1" x14ac:dyDescent="0.35">
      <c r="A58" s="10" t="s">
        <v>45</v>
      </c>
      <c r="B58" s="10" t="str">
        <f ca="1">CONCATENATE("R",$B$92,"C",COLUMN(WORLD!C2))</f>
        <v>R16C3</v>
      </c>
      <c r="C58" s="10" t="str">
        <f ca="1">CONCATENATE("R",$B$92,"C",COLUMN(WORLD!D2))</f>
        <v>R16C4</v>
      </c>
      <c r="D58" s="10" t="str">
        <f ca="1">CONCATENATE("R",$B$92,"C",COLUMN(WORLD!E2))</f>
        <v>R16C5</v>
      </c>
      <c r="E58" s="10" t="str">
        <f ca="1">CONCATENATE("R",$B$92,"C",COLUMN(WORLD!F2))</f>
        <v>R16C6</v>
      </c>
      <c r="F58" s="10" t="str">
        <f ca="1">CONCATENATE("R",$B$92,"C",COLUMN(WORLD!G2))</f>
        <v>R16C7</v>
      </c>
      <c r="G58" s="10" t="str">
        <f ca="1">CONCATENATE("R",$B$92,"C",COLUMN(WORLD!H2))</f>
        <v>R16C8</v>
      </c>
      <c r="H58" s="10" t="str">
        <f ca="1">CONCATENATE("R",$B$92,"C",COLUMN(WORLD!I2))</f>
        <v>R16C9</v>
      </c>
      <c r="I58" s="10" t="str">
        <f ca="1">CONCATENATE("R",$B$92,"C",COLUMN(WORLD!J2))</f>
        <v>R16C10</v>
      </c>
      <c r="J58" s="10" t="str">
        <f ca="1">CONCATENATE("R",$B$92,"C",COLUMN(WORLD!K2))</f>
        <v>R16C11</v>
      </c>
    </row>
    <row r="59" spans="1:10" hidden="1" x14ac:dyDescent="0.35">
      <c r="A59" s="10" t="s">
        <v>22</v>
      </c>
      <c r="B59" s="10" t="str">
        <f ca="1">CONCATENATE("R",$B$92,"C",COLUMN(WORLD!P2))</f>
        <v>R16C16</v>
      </c>
      <c r="C59" s="10" t="str">
        <f ca="1">CONCATENATE("R",$B$92,"C",COLUMN(WORLD!Q2))</f>
        <v>R16C17</v>
      </c>
      <c r="D59" s="10" t="str">
        <f ca="1">CONCATENATE("R",$B$92,"C",COLUMN(WORLD!R2))</f>
        <v>R16C18</v>
      </c>
      <c r="E59" s="10" t="str">
        <f ca="1">CONCATENATE("R",$B$92,"C",COLUMN(WORLD!S2))</f>
        <v>R16C19</v>
      </c>
      <c r="F59" s="10" t="str">
        <f ca="1">CONCATENATE("R",$B$92,"C",COLUMN(WORLD!T2))</f>
        <v>R16C20</v>
      </c>
      <c r="G59" s="10" t="str">
        <f ca="1">CONCATENATE("R",$B$92,"C",COLUMN(WORLD!U2))</f>
        <v>R16C21</v>
      </c>
      <c r="H59" s="10" t="str">
        <f ca="1">CONCATENATE("R",$B$92,"C",COLUMN(WORLD!V2))</f>
        <v>R16C22</v>
      </c>
      <c r="I59" s="10" t="str">
        <f ca="1">CONCATENATE("R",$B$92,"C",COLUMN(WORLD!W2))</f>
        <v>R16C23</v>
      </c>
      <c r="J59" s="10" t="str">
        <f ca="1">CONCATENATE("R",$B$92,"C",COLUMN(WORLD!X2))</f>
        <v>R16C24</v>
      </c>
    </row>
    <row r="60" spans="1:10" hidden="1" x14ac:dyDescent="0.35">
      <c r="A60" s="10" t="s">
        <v>46</v>
      </c>
      <c r="B60" s="10" t="str">
        <f ca="1">CONCATENATE("R",$B$92,"C",COLUMN(WORLD!AC2))</f>
        <v>R16C29</v>
      </c>
      <c r="C60" s="10" t="str">
        <f ca="1">CONCATENATE("R",$B$92,"C",COLUMN(WORLD!AD2))</f>
        <v>R16C30</v>
      </c>
      <c r="D60" s="10" t="str">
        <f ca="1">CONCATENATE("R",$B$92,"C",COLUMN(WORLD!AE2))</f>
        <v>R16C31</v>
      </c>
      <c r="E60" s="10" t="str">
        <f ca="1">CONCATENATE("R",$B$92,"C",COLUMN(WORLD!AF2))</f>
        <v>R16C32</v>
      </c>
      <c r="F60" s="10" t="str">
        <f ca="1">CONCATENATE("R",$B$92,"C",COLUMN(WORLD!AG2))</f>
        <v>R16C33</v>
      </c>
      <c r="G60" s="10" t="str">
        <f ca="1">CONCATENATE("R",$B$92,"C",COLUMN(WORLD!AH2))</f>
        <v>R16C34</v>
      </c>
      <c r="H60" s="10" t="str">
        <f ca="1">CONCATENATE("R",$B$92,"C",COLUMN(WORLD!AI2))</f>
        <v>R16C35</v>
      </c>
      <c r="I60" s="10" t="str">
        <f ca="1">CONCATENATE("R",$B$92,"C",COLUMN(WORLD!AJ2))</f>
        <v>R16C36</v>
      </c>
      <c r="J60" s="10" t="str">
        <f ca="1">CONCATENATE("R",$B$92,"C",COLUMN(WORLD!AK2))</f>
        <v>R16C37</v>
      </c>
    </row>
    <row r="61" spans="1:10" hidden="1" x14ac:dyDescent="0.35"/>
    <row r="62" spans="1:10" hidden="1" x14ac:dyDescent="0.35"/>
    <row r="63" spans="1:10" hidden="1" x14ac:dyDescent="0.35"/>
    <row r="64" spans="1:10" hidden="1" x14ac:dyDescent="0.35"/>
    <row r="65" spans="1:2" hidden="1" x14ac:dyDescent="0.35"/>
    <row r="66" spans="1:2" hidden="1" x14ac:dyDescent="0.35"/>
    <row r="67" spans="1:2" hidden="1" x14ac:dyDescent="0.35"/>
    <row r="68" spans="1:2" hidden="1" x14ac:dyDescent="0.35"/>
    <row r="69" spans="1:2" hidden="1" x14ac:dyDescent="0.35"/>
    <row r="70" spans="1:2" hidden="1" x14ac:dyDescent="0.35">
      <c r="A70" s="10" t="s">
        <v>25</v>
      </c>
    </row>
    <row r="71" spans="1:2" hidden="1" x14ac:dyDescent="0.35">
      <c r="A71" s="10">
        <v>7</v>
      </c>
      <c r="B71" s="10" t="str">
        <f ca="1">OFFSET(A71,A71,0)</f>
        <v>European Union</v>
      </c>
    </row>
    <row r="72" spans="1:2" hidden="1" x14ac:dyDescent="0.35">
      <c r="A72" s="10" t="s">
        <v>4</v>
      </c>
    </row>
    <row r="73" spans="1:2" hidden="1" x14ac:dyDescent="0.35">
      <c r="A73" s="10" t="s">
        <v>5</v>
      </c>
    </row>
    <row r="74" spans="1:2" hidden="1" x14ac:dyDescent="0.35">
      <c r="A74" s="10" t="s">
        <v>17</v>
      </c>
    </row>
    <row r="75" spans="1:2" hidden="1" x14ac:dyDescent="0.35">
      <c r="A75" s="10" t="s">
        <v>7</v>
      </c>
    </row>
    <row r="76" spans="1:2" hidden="1" x14ac:dyDescent="0.35">
      <c r="A76" s="10" t="s">
        <v>8</v>
      </c>
    </row>
    <row r="77" spans="1:2" hidden="1" x14ac:dyDescent="0.35">
      <c r="A77" s="10" t="s">
        <v>9</v>
      </c>
    </row>
    <row r="78" spans="1:2" hidden="1" x14ac:dyDescent="0.35">
      <c r="A78" s="10" t="s">
        <v>15</v>
      </c>
    </row>
    <row r="79" spans="1:2" hidden="1" x14ac:dyDescent="0.35">
      <c r="A79" s="10" t="s">
        <v>10</v>
      </c>
    </row>
    <row r="80" spans="1:2" hidden="1" x14ac:dyDescent="0.35">
      <c r="A80" s="10" t="s">
        <v>11</v>
      </c>
    </row>
    <row r="81" spans="1:18" hidden="1" x14ac:dyDescent="0.35">
      <c r="A81" s="10" t="s">
        <v>12</v>
      </c>
    </row>
    <row r="82" spans="1:18" hidden="1" x14ac:dyDescent="0.35">
      <c r="A82" s="10" t="s">
        <v>16</v>
      </c>
    </row>
    <row r="83" spans="1:18" hidden="1" x14ac:dyDescent="0.35">
      <c r="A83" s="10" t="s">
        <v>14</v>
      </c>
    </row>
    <row r="84" spans="1:18" hidden="1" x14ac:dyDescent="0.35"/>
    <row r="85" spans="1:18" hidden="1" x14ac:dyDescent="0.35"/>
    <row r="86" spans="1:18" hidden="1" x14ac:dyDescent="0.35"/>
    <row r="87" spans="1:18" hidden="1" x14ac:dyDescent="0.35"/>
    <row r="88" spans="1:18" hidden="1" x14ac:dyDescent="0.35"/>
    <row r="89" spans="1:18" hidden="1" x14ac:dyDescent="0.35"/>
    <row r="90" spans="1:18" hidden="1" x14ac:dyDescent="0.35"/>
    <row r="91" spans="1:18" hidden="1" x14ac:dyDescent="0.35">
      <c r="B91" s="10" t="s">
        <v>26</v>
      </c>
    </row>
    <row r="92" spans="1:18" hidden="1" x14ac:dyDescent="0.35">
      <c r="A92" s="10">
        <v>10</v>
      </c>
      <c r="B92" s="10">
        <f ca="1">OFFSET(B93,A92,0)</f>
        <v>16</v>
      </c>
      <c r="C92" s="10" t="str">
        <f ca="1">OFFSET(C93,A92,0)</f>
        <v>CO2 emissions (MtCO2) - Total CO2 emissions</v>
      </c>
    </row>
    <row r="93" spans="1:18" hidden="1" x14ac:dyDescent="0.35"/>
    <row r="94" spans="1:18" hidden="1" x14ac:dyDescent="0.35">
      <c r="B94" s="10">
        <f t="shared" ref="B94" si="4">P94</f>
        <v>5</v>
      </c>
      <c r="C94" s="10" t="str">
        <f>CONCATENATE(Q94," - ",R94)</f>
        <v>Total industry final energy consumption (incl. BF, CO and chemical feedstock) (PJ) - Coal</v>
      </c>
      <c r="P94" s="10">
        <f>ROW(WORLD!A5)</f>
        <v>5</v>
      </c>
      <c r="Q94" s="10" t="str">
        <f>WORLD!A$4</f>
        <v>Total industry final energy consumption (incl. BF, CO and chemical feedstock) (PJ)</v>
      </c>
      <c r="R94" s="10" t="str">
        <f>WORLD!B5</f>
        <v>Coal</v>
      </c>
    </row>
    <row r="95" spans="1:18" hidden="1" x14ac:dyDescent="0.35">
      <c r="B95" s="10">
        <f t="shared" ref="B95:B104" si="5">P95</f>
        <v>6</v>
      </c>
      <c r="C95" s="10" t="str">
        <f t="shared" ref="C95:C104" si="6">CONCATENATE(Q95," - ",R95)</f>
        <v>Total industry final energy consumption (incl. BF, CO and chemical feedstock) (PJ) - Oil</v>
      </c>
      <c r="P95" s="10">
        <f>ROW(WORLD!A6)</f>
        <v>6</v>
      </c>
      <c r="Q95" s="10" t="str">
        <f>WORLD!A$4</f>
        <v>Total industry final energy consumption (incl. BF, CO and chemical feedstock) (PJ)</v>
      </c>
      <c r="R95" s="10" t="str">
        <f>WORLD!B6</f>
        <v>Oil</v>
      </c>
    </row>
    <row r="96" spans="1:18" hidden="1" x14ac:dyDescent="0.35">
      <c r="B96" s="10">
        <f t="shared" si="5"/>
        <v>7</v>
      </c>
      <c r="C96" s="10" t="str">
        <f t="shared" si="6"/>
        <v>Total industry final energy consumption (incl. BF, CO and chemical feedstock) (PJ) - Natural gas</v>
      </c>
      <c r="P96" s="10">
        <f>ROW(WORLD!A7)</f>
        <v>7</v>
      </c>
      <c r="Q96" s="10" t="str">
        <f>WORLD!A$4</f>
        <v>Total industry final energy consumption (incl. BF, CO and chemical feedstock) (PJ)</v>
      </c>
      <c r="R96" s="10" t="str">
        <f>WORLD!B7</f>
        <v>Natural gas</v>
      </c>
    </row>
    <row r="97" spans="2:18" hidden="1" x14ac:dyDescent="0.35">
      <c r="B97" s="10">
        <f t="shared" si="5"/>
        <v>8</v>
      </c>
      <c r="C97" s="10" t="str">
        <f t="shared" si="6"/>
        <v>Total industry final energy consumption (incl. BF, CO and chemical feedstock) (PJ) - Electricity</v>
      </c>
      <c r="P97" s="10">
        <f>ROW(WORLD!A8)</f>
        <v>8</v>
      </c>
      <c r="Q97" s="10" t="str">
        <f>WORLD!A$4</f>
        <v>Total industry final energy consumption (incl. BF, CO and chemical feedstock) (PJ)</v>
      </c>
      <c r="R97" s="10" t="str">
        <f>WORLD!B8</f>
        <v>Electricity</v>
      </c>
    </row>
    <row r="98" spans="2:18" hidden="1" x14ac:dyDescent="0.35">
      <c r="B98" s="10">
        <f t="shared" si="5"/>
        <v>9</v>
      </c>
      <c r="C98" s="10" t="str">
        <f t="shared" si="6"/>
        <v>Total industry final energy consumption (incl. BF, CO and chemical feedstock) (PJ) - Heat</v>
      </c>
      <c r="P98" s="10">
        <f>ROW(WORLD!A9)</f>
        <v>9</v>
      </c>
      <c r="Q98" s="10" t="str">
        <f>WORLD!A$4</f>
        <v>Total industry final energy consumption (incl. BF, CO and chemical feedstock) (PJ)</v>
      </c>
      <c r="R98" s="10" t="str">
        <f>WORLD!B9</f>
        <v>Heat</v>
      </c>
    </row>
    <row r="99" spans="2:18" hidden="1" x14ac:dyDescent="0.35">
      <c r="B99" s="10">
        <f t="shared" si="5"/>
        <v>10</v>
      </c>
      <c r="C99" s="10" t="str">
        <f t="shared" si="6"/>
        <v>Total industry final energy consumption (incl. BF, CO and chemical feedstock) (PJ) - Biomass</v>
      </c>
      <c r="P99" s="10">
        <f>ROW(WORLD!A10)</f>
        <v>10</v>
      </c>
      <c r="Q99" s="10" t="str">
        <f>WORLD!A$4</f>
        <v>Total industry final energy consumption (incl. BF, CO and chemical feedstock) (PJ)</v>
      </c>
      <c r="R99" s="10" t="str">
        <f>WORLD!B10</f>
        <v>Biomass</v>
      </c>
    </row>
    <row r="100" spans="2:18" hidden="1" x14ac:dyDescent="0.35">
      <c r="B100" s="10">
        <f t="shared" si="5"/>
        <v>11</v>
      </c>
      <c r="C100" s="10" t="str">
        <f t="shared" si="6"/>
        <v>Total industry final energy consumption (incl. BF, CO and chemical feedstock) (PJ) - Waste</v>
      </c>
      <c r="P100" s="10">
        <f>ROW(WORLD!A11)</f>
        <v>11</v>
      </c>
      <c r="Q100" s="10" t="str">
        <f>WORLD!A$4</f>
        <v>Total industry final energy consumption (incl. BF, CO and chemical feedstock) (PJ)</v>
      </c>
      <c r="R100" s="10" t="str">
        <f>WORLD!B11</f>
        <v>Waste</v>
      </c>
    </row>
    <row r="101" spans="2:18" hidden="1" x14ac:dyDescent="0.35">
      <c r="B101" s="10">
        <f t="shared" si="5"/>
        <v>12</v>
      </c>
      <c r="C101" s="10" t="str">
        <f t="shared" si="6"/>
        <v>Total industry final energy consumption (incl. BF, CO and chemical feedstock) (PJ) - Other renewables</v>
      </c>
      <c r="P101" s="10">
        <f>ROW(WORLD!A12)</f>
        <v>12</v>
      </c>
      <c r="Q101" s="10" t="str">
        <f>WORLD!A$4</f>
        <v>Total industry final energy consumption (incl. BF, CO and chemical feedstock) (PJ)</v>
      </c>
      <c r="R101" s="10" t="str">
        <f>WORLD!B12</f>
        <v>Other renewables</v>
      </c>
    </row>
    <row r="102" spans="2:18" hidden="1" x14ac:dyDescent="0.35">
      <c r="B102" s="10">
        <f t="shared" si="5"/>
        <v>13</v>
      </c>
      <c r="C102" s="10" t="str">
        <f t="shared" si="6"/>
        <v>Total industry final energy consumption (incl. BF, CO and chemical feedstock) (PJ) - Total</v>
      </c>
      <c r="P102" s="10">
        <f>ROW(WORLD!A13)</f>
        <v>13</v>
      </c>
      <c r="Q102" s="10" t="str">
        <f>WORLD!A$4</f>
        <v>Total industry final energy consumption (incl. BF, CO and chemical feedstock) (PJ)</v>
      </c>
      <c r="R102" s="10" t="str">
        <f>WORLD!B13</f>
        <v>Total</v>
      </c>
    </row>
    <row r="103" spans="2:18" hidden="1" x14ac:dyDescent="0.35">
      <c r="B103" s="10">
        <f t="shared" si="5"/>
        <v>16</v>
      </c>
      <c r="C103" s="10" t="str">
        <f t="shared" si="6"/>
        <v>CO2 emissions (MtCO2) - Total CO2 emissions</v>
      </c>
      <c r="P103" s="10">
        <f>ROW(WORLD!A16)</f>
        <v>16</v>
      </c>
      <c r="Q103" s="10" t="str">
        <f>WORLD!$A$15</f>
        <v>CO2 emissions (MtCO2)</v>
      </c>
      <c r="R103" s="10" t="str">
        <f>WORLD!B16</f>
        <v>Total CO2 emissions</v>
      </c>
    </row>
    <row r="104" spans="2:18" hidden="1" x14ac:dyDescent="0.35">
      <c r="B104" s="10">
        <f t="shared" si="5"/>
        <v>17</v>
      </c>
      <c r="C104" s="10" t="str">
        <f t="shared" si="6"/>
        <v>CO2 emissions (MtCO2) - CO2 captured</v>
      </c>
      <c r="P104" s="10">
        <f>ROW(WORLD!A17)</f>
        <v>17</v>
      </c>
      <c r="Q104" s="10" t="str">
        <f>WORLD!$A$15</f>
        <v>CO2 emissions (MtCO2)</v>
      </c>
      <c r="R104" s="10" t="str">
        <f>WORLD!B17</f>
        <v>CO2 captured</v>
      </c>
    </row>
    <row r="105" spans="2:18" hidden="1" x14ac:dyDescent="0.35">
      <c r="B105" s="10" t="str">
        <f t="shared" ref="B105:B167" si="7">IF(OR($A$71=1,$A$71=2,$A$71=3),P105,"")</f>
        <v/>
      </c>
      <c r="C105" s="10" t="str">
        <f t="shared" ref="C105:C167" si="8">IF(OR($A$71=1,$A$71=2,$A$71=3),CONCATENATE(Q105," - ",R105),"")</f>
        <v/>
      </c>
      <c r="P105" s="10">
        <f>ROW(WORLD!A20)</f>
        <v>20</v>
      </c>
      <c r="Q105" s="10" t="str">
        <f>WORLD!$A$19</f>
        <v>Cement  - final energy consumption (PJ)</v>
      </c>
      <c r="R105" s="10" t="str">
        <f>WORLD!B20</f>
        <v>Coal</v>
      </c>
    </row>
    <row r="106" spans="2:18" hidden="1" x14ac:dyDescent="0.35">
      <c r="B106" s="10" t="str">
        <f t="shared" si="7"/>
        <v/>
      </c>
      <c r="C106" s="10" t="str">
        <f t="shared" si="8"/>
        <v/>
      </c>
      <c r="P106" s="10">
        <f>ROW(WORLD!A21)</f>
        <v>21</v>
      </c>
      <c r="Q106" s="10" t="str">
        <f>WORLD!$A$19</f>
        <v>Cement  - final energy consumption (PJ)</v>
      </c>
      <c r="R106" s="10" t="str">
        <f>WORLD!B21</f>
        <v>Oil</v>
      </c>
    </row>
    <row r="107" spans="2:18" hidden="1" x14ac:dyDescent="0.35">
      <c r="B107" s="10" t="str">
        <f t="shared" si="7"/>
        <v/>
      </c>
      <c r="C107" s="10" t="str">
        <f t="shared" si="8"/>
        <v/>
      </c>
      <c r="P107" s="10">
        <f>ROW(WORLD!A22)</f>
        <v>22</v>
      </c>
      <c r="Q107" s="10" t="str">
        <f>WORLD!$A$19</f>
        <v>Cement  - final energy consumption (PJ)</v>
      </c>
      <c r="R107" s="10" t="str">
        <f>WORLD!B22</f>
        <v>Natural gas</v>
      </c>
    </row>
    <row r="108" spans="2:18" hidden="1" x14ac:dyDescent="0.35">
      <c r="B108" s="10" t="str">
        <f t="shared" si="7"/>
        <v/>
      </c>
      <c r="C108" s="10" t="str">
        <f t="shared" si="8"/>
        <v/>
      </c>
      <c r="P108" s="10">
        <f>ROW(WORLD!A23)</f>
        <v>23</v>
      </c>
      <c r="Q108" s="10" t="str">
        <f>WORLD!$A$19</f>
        <v>Cement  - final energy consumption (PJ)</v>
      </c>
      <c r="R108" s="10" t="str">
        <f>WORLD!B23</f>
        <v>Electricity</v>
      </c>
    </row>
    <row r="109" spans="2:18" hidden="1" x14ac:dyDescent="0.35">
      <c r="B109" s="10" t="str">
        <f t="shared" si="7"/>
        <v/>
      </c>
      <c r="C109" s="10" t="str">
        <f t="shared" si="8"/>
        <v/>
      </c>
      <c r="P109" s="10">
        <f>ROW(WORLD!A24)</f>
        <v>24</v>
      </c>
      <c r="Q109" s="10" t="str">
        <f>WORLD!$A$19</f>
        <v>Cement  - final energy consumption (PJ)</v>
      </c>
      <c r="R109" s="10" t="str">
        <f>WORLD!B24</f>
        <v>Heat</v>
      </c>
    </row>
    <row r="110" spans="2:18" hidden="1" x14ac:dyDescent="0.35">
      <c r="B110" s="10" t="str">
        <f t="shared" si="7"/>
        <v/>
      </c>
      <c r="C110" s="10" t="str">
        <f t="shared" si="8"/>
        <v/>
      </c>
      <c r="P110" s="10">
        <f>ROW(WORLD!A25)</f>
        <v>25</v>
      </c>
      <c r="Q110" s="10" t="str">
        <f>WORLD!$A$19</f>
        <v>Cement  - final energy consumption (PJ)</v>
      </c>
      <c r="R110" s="10" t="str">
        <f>WORLD!B25</f>
        <v>Biomass</v>
      </c>
    </row>
    <row r="111" spans="2:18" hidden="1" x14ac:dyDescent="0.35">
      <c r="B111" s="10" t="str">
        <f t="shared" si="7"/>
        <v/>
      </c>
      <c r="C111" s="10" t="str">
        <f t="shared" si="8"/>
        <v/>
      </c>
      <c r="P111" s="10">
        <f>ROW(WORLD!A26)</f>
        <v>26</v>
      </c>
      <c r="Q111" s="10" t="str">
        <f>WORLD!$A$19</f>
        <v>Cement  - final energy consumption (PJ)</v>
      </c>
      <c r="R111" s="10" t="str">
        <f>WORLD!B26</f>
        <v>Waste</v>
      </c>
    </row>
    <row r="112" spans="2:18" hidden="1" x14ac:dyDescent="0.35">
      <c r="B112" s="10" t="str">
        <f t="shared" si="7"/>
        <v/>
      </c>
      <c r="C112" s="10" t="str">
        <f t="shared" si="8"/>
        <v/>
      </c>
      <c r="P112" s="10">
        <f>ROW(WORLD!A27)</f>
        <v>27</v>
      </c>
      <c r="Q112" s="10" t="str">
        <f>WORLD!$A$19</f>
        <v>Cement  - final energy consumption (PJ)</v>
      </c>
      <c r="R112" s="10" t="str">
        <f>WORLD!B27</f>
        <v>Other renewables</v>
      </c>
    </row>
    <row r="113" spans="2:18" hidden="1" x14ac:dyDescent="0.35">
      <c r="B113" s="10" t="str">
        <f t="shared" si="7"/>
        <v/>
      </c>
      <c r="C113" s="10" t="str">
        <f t="shared" si="8"/>
        <v/>
      </c>
      <c r="P113" s="10">
        <f>ROW(WORLD!A28)</f>
        <v>28</v>
      </c>
      <c r="Q113" s="10" t="str">
        <f>WORLD!$A$19</f>
        <v>Cement  - final energy consumption (PJ)</v>
      </c>
      <c r="R113" s="10" t="str">
        <f>WORLD!B28</f>
        <v>Total</v>
      </c>
    </row>
    <row r="114" spans="2:18" hidden="1" x14ac:dyDescent="0.35">
      <c r="B114" s="10" t="str">
        <f t="shared" si="7"/>
        <v/>
      </c>
      <c r="C114" s="10" t="str">
        <f t="shared" si="8"/>
        <v/>
      </c>
      <c r="P114" s="10">
        <f>ROW(WORLD!A31)</f>
        <v>31</v>
      </c>
      <c r="Q114" s="10" t="str">
        <f>WORLD!$A$30</f>
        <v>Chemicals and petrochemicals - final energy consumption and chemical feedstock (PJ)</v>
      </c>
      <c r="R114" s="10" t="str">
        <f>WORLD!B31</f>
        <v>Coal</v>
      </c>
    </row>
    <row r="115" spans="2:18" hidden="1" x14ac:dyDescent="0.35">
      <c r="B115" s="10" t="str">
        <f t="shared" si="7"/>
        <v/>
      </c>
      <c r="C115" s="10" t="str">
        <f t="shared" si="8"/>
        <v/>
      </c>
      <c r="P115" s="10">
        <f>ROW(WORLD!A32)</f>
        <v>32</v>
      </c>
      <c r="Q115" s="10" t="str">
        <f>WORLD!$A$30</f>
        <v>Chemicals and petrochemicals - final energy consumption and chemical feedstock (PJ)</v>
      </c>
      <c r="R115" s="10" t="str">
        <f>WORLD!B32</f>
        <v>Oil</v>
      </c>
    </row>
    <row r="116" spans="2:18" hidden="1" x14ac:dyDescent="0.35">
      <c r="B116" s="10" t="str">
        <f t="shared" si="7"/>
        <v/>
      </c>
      <c r="C116" s="10" t="str">
        <f t="shared" si="8"/>
        <v/>
      </c>
      <c r="P116" s="10">
        <f>ROW(WORLD!A33)</f>
        <v>33</v>
      </c>
      <c r="Q116" s="10" t="str">
        <f>WORLD!$A$30</f>
        <v>Chemicals and petrochemicals - final energy consumption and chemical feedstock (PJ)</v>
      </c>
      <c r="R116" s="10" t="str">
        <f>WORLD!B33</f>
        <v>Natural gas</v>
      </c>
    </row>
    <row r="117" spans="2:18" hidden="1" x14ac:dyDescent="0.35">
      <c r="B117" s="10" t="str">
        <f t="shared" si="7"/>
        <v/>
      </c>
      <c r="C117" s="10" t="str">
        <f t="shared" si="8"/>
        <v/>
      </c>
      <c r="P117" s="10">
        <f>ROW(WORLD!A34)</f>
        <v>34</v>
      </c>
      <c r="Q117" s="10" t="str">
        <f>WORLD!$A$30</f>
        <v>Chemicals and petrochemicals - final energy consumption and chemical feedstock (PJ)</v>
      </c>
      <c r="R117" s="10" t="str">
        <f>WORLD!B34</f>
        <v>Electricity</v>
      </c>
    </row>
    <row r="118" spans="2:18" hidden="1" x14ac:dyDescent="0.35">
      <c r="B118" s="10" t="str">
        <f t="shared" si="7"/>
        <v/>
      </c>
      <c r="C118" s="10" t="str">
        <f t="shared" si="8"/>
        <v/>
      </c>
      <c r="P118" s="10">
        <f>ROW(WORLD!A35)</f>
        <v>35</v>
      </c>
      <c r="Q118" s="10" t="str">
        <f>WORLD!$A$30</f>
        <v>Chemicals and petrochemicals - final energy consumption and chemical feedstock (PJ)</v>
      </c>
      <c r="R118" s="10" t="str">
        <f>WORLD!B35</f>
        <v>Heat</v>
      </c>
    </row>
    <row r="119" spans="2:18" hidden="1" x14ac:dyDescent="0.35">
      <c r="B119" s="10" t="str">
        <f t="shared" si="7"/>
        <v/>
      </c>
      <c r="C119" s="10" t="str">
        <f t="shared" si="8"/>
        <v/>
      </c>
      <c r="P119" s="10">
        <f>ROW(WORLD!A36)</f>
        <v>36</v>
      </c>
      <c r="Q119" s="10" t="str">
        <f>WORLD!$A$30</f>
        <v>Chemicals and petrochemicals - final energy consumption and chemical feedstock (PJ)</v>
      </c>
      <c r="R119" s="10" t="str">
        <f>WORLD!B36</f>
        <v>Biomass</v>
      </c>
    </row>
    <row r="120" spans="2:18" hidden="1" x14ac:dyDescent="0.35">
      <c r="B120" s="10" t="str">
        <f t="shared" si="7"/>
        <v/>
      </c>
      <c r="C120" s="10" t="str">
        <f t="shared" si="8"/>
        <v/>
      </c>
      <c r="P120" s="10">
        <f>ROW(WORLD!A37)</f>
        <v>37</v>
      </c>
      <c r="Q120" s="10" t="str">
        <f>WORLD!$A$30</f>
        <v>Chemicals and petrochemicals - final energy consumption and chemical feedstock (PJ)</v>
      </c>
      <c r="R120" s="10" t="str">
        <f>WORLD!B37</f>
        <v>Waste</v>
      </c>
    </row>
    <row r="121" spans="2:18" hidden="1" x14ac:dyDescent="0.35">
      <c r="B121" s="10" t="str">
        <f t="shared" si="7"/>
        <v/>
      </c>
      <c r="C121" s="10" t="str">
        <f t="shared" si="8"/>
        <v/>
      </c>
      <c r="P121" s="10">
        <f>ROW(WORLD!A38)</f>
        <v>38</v>
      </c>
      <c r="Q121" s="10" t="str">
        <f>WORLD!$A$30</f>
        <v>Chemicals and petrochemicals - final energy consumption and chemical feedstock (PJ)</v>
      </c>
      <c r="R121" s="10" t="str">
        <f>WORLD!B38</f>
        <v>Other renewables</v>
      </c>
    </row>
    <row r="122" spans="2:18" hidden="1" x14ac:dyDescent="0.35">
      <c r="B122" s="10" t="str">
        <f t="shared" si="7"/>
        <v/>
      </c>
      <c r="C122" s="10" t="str">
        <f t="shared" si="8"/>
        <v/>
      </c>
      <c r="P122" s="10">
        <f>ROW(WORLD!A39)</f>
        <v>39</v>
      </c>
      <c r="Q122" s="10" t="str">
        <f>WORLD!$A$30</f>
        <v>Chemicals and petrochemicals - final energy consumption and chemical feedstock (PJ)</v>
      </c>
      <c r="R122" s="10" t="str">
        <f>WORLD!B39</f>
        <v>Total</v>
      </c>
    </row>
    <row r="123" spans="2:18" hidden="1" x14ac:dyDescent="0.35">
      <c r="B123" s="10" t="str">
        <f t="shared" si="7"/>
        <v/>
      </c>
      <c r="C123" s="10" t="str">
        <f t="shared" si="8"/>
        <v/>
      </c>
      <c r="P123" s="10">
        <f>ROW(WORLD!A42)</f>
        <v>42</v>
      </c>
      <c r="Q123" s="10" t="str">
        <f>WORLD!$A$41</f>
        <v>Chemicals and petrochemicals - feedstocks (PJ)</v>
      </c>
      <c r="R123" s="10" t="str">
        <f>WORLD!B42</f>
        <v>Coal</v>
      </c>
    </row>
    <row r="124" spans="2:18" hidden="1" x14ac:dyDescent="0.35">
      <c r="B124" s="10" t="str">
        <f t="shared" si="7"/>
        <v/>
      </c>
      <c r="C124" s="10" t="str">
        <f t="shared" si="8"/>
        <v/>
      </c>
      <c r="P124" s="10">
        <f>ROW(WORLD!A43)</f>
        <v>43</v>
      </c>
      <c r="Q124" s="10" t="str">
        <f>WORLD!$A$41</f>
        <v>Chemicals and petrochemicals - feedstocks (PJ)</v>
      </c>
      <c r="R124" s="10" t="str">
        <f>WORLD!B43</f>
        <v>Oil</v>
      </c>
    </row>
    <row r="125" spans="2:18" hidden="1" x14ac:dyDescent="0.35">
      <c r="B125" s="10" t="str">
        <f t="shared" si="7"/>
        <v/>
      </c>
      <c r="C125" s="10" t="str">
        <f t="shared" si="8"/>
        <v/>
      </c>
      <c r="P125" s="10">
        <f>ROW(WORLD!A44)</f>
        <v>44</v>
      </c>
      <c r="Q125" s="10" t="str">
        <f>WORLD!$A$41</f>
        <v>Chemicals and petrochemicals - feedstocks (PJ)</v>
      </c>
      <c r="R125" s="10" t="str">
        <f>WORLD!B44</f>
        <v>Natural gas</v>
      </c>
    </row>
    <row r="126" spans="2:18" hidden="1" x14ac:dyDescent="0.35">
      <c r="B126" s="10" t="str">
        <f t="shared" si="7"/>
        <v/>
      </c>
      <c r="C126" s="10" t="str">
        <f t="shared" si="8"/>
        <v/>
      </c>
      <c r="P126" s="10">
        <f>ROW(WORLD!A45)</f>
        <v>45</v>
      </c>
      <c r="Q126" s="10" t="str">
        <f>WORLD!$A$41</f>
        <v>Chemicals and petrochemicals - feedstocks (PJ)</v>
      </c>
      <c r="R126" s="10" t="str">
        <f>WORLD!B45</f>
        <v>Electricity</v>
      </c>
    </row>
    <row r="127" spans="2:18" hidden="1" x14ac:dyDescent="0.35">
      <c r="B127" s="10" t="str">
        <f t="shared" si="7"/>
        <v/>
      </c>
      <c r="C127" s="10" t="str">
        <f t="shared" si="8"/>
        <v/>
      </c>
      <c r="P127" s="10">
        <f>ROW(WORLD!A46)</f>
        <v>46</v>
      </c>
      <c r="Q127" s="10" t="str">
        <f>WORLD!$A$41</f>
        <v>Chemicals and petrochemicals - feedstocks (PJ)</v>
      </c>
      <c r="R127" s="10" t="str">
        <f>WORLD!B46</f>
        <v>Heat</v>
      </c>
    </row>
    <row r="128" spans="2:18" hidden="1" x14ac:dyDescent="0.35">
      <c r="B128" s="10" t="str">
        <f t="shared" si="7"/>
        <v/>
      </c>
      <c r="C128" s="10" t="str">
        <f t="shared" si="8"/>
        <v/>
      </c>
      <c r="P128" s="10">
        <f>ROW(WORLD!A47)</f>
        <v>47</v>
      </c>
      <c r="Q128" s="10" t="str">
        <f>WORLD!$A$41</f>
        <v>Chemicals and petrochemicals - feedstocks (PJ)</v>
      </c>
      <c r="R128" s="10" t="str">
        <f>WORLD!B47</f>
        <v>Biomass</v>
      </c>
    </row>
    <row r="129" spans="2:18" hidden="1" x14ac:dyDescent="0.35">
      <c r="B129" s="10" t="str">
        <f t="shared" si="7"/>
        <v/>
      </c>
      <c r="C129" s="10" t="str">
        <f t="shared" si="8"/>
        <v/>
      </c>
      <c r="P129" s="10">
        <f>ROW(WORLD!A48)</f>
        <v>48</v>
      </c>
      <c r="Q129" s="10" t="str">
        <f>WORLD!$A$41</f>
        <v>Chemicals and petrochemicals - feedstocks (PJ)</v>
      </c>
      <c r="R129" s="10" t="str">
        <f>WORLD!B48</f>
        <v>Waste</v>
      </c>
    </row>
    <row r="130" spans="2:18" hidden="1" x14ac:dyDescent="0.35">
      <c r="B130" s="10" t="str">
        <f t="shared" si="7"/>
        <v/>
      </c>
      <c r="C130" s="10" t="str">
        <f t="shared" si="8"/>
        <v/>
      </c>
      <c r="P130" s="10">
        <f>ROW(WORLD!A49)</f>
        <v>49</v>
      </c>
      <c r="Q130" s="10" t="str">
        <f>WORLD!$A$41</f>
        <v>Chemicals and petrochemicals - feedstocks (PJ)</v>
      </c>
      <c r="R130" s="10" t="str">
        <f>WORLD!B49</f>
        <v>Other renewables</v>
      </c>
    </row>
    <row r="131" spans="2:18" hidden="1" x14ac:dyDescent="0.35">
      <c r="B131" s="10" t="str">
        <f t="shared" si="7"/>
        <v/>
      </c>
      <c r="C131" s="10" t="str">
        <f t="shared" si="8"/>
        <v/>
      </c>
      <c r="P131" s="10">
        <f>ROW(WORLD!A50)</f>
        <v>50</v>
      </c>
      <c r="Q131" s="10" t="str">
        <f>WORLD!$A$41</f>
        <v>Chemicals and petrochemicals - feedstocks (PJ)</v>
      </c>
      <c r="R131" s="10" t="str">
        <f>WORLD!B50</f>
        <v>Total</v>
      </c>
    </row>
    <row r="132" spans="2:18" hidden="1" x14ac:dyDescent="0.35">
      <c r="B132" s="10" t="str">
        <f t="shared" si="7"/>
        <v/>
      </c>
      <c r="C132" s="10" t="str">
        <f t="shared" si="8"/>
        <v/>
      </c>
      <c r="P132" s="10">
        <f>ROW(WORLD!A53)</f>
        <v>53</v>
      </c>
      <c r="Q132" s="10" t="str">
        <f>WORLD!$A$52</f>
        <v>Iron and steel - final energy consumption incl. blast furnaces and coke ovens (PJ)</v>
      </c>
      <c r="R132" s="10" t="str">
        <f>WORLD!B53</f>
        <v>Coal</v>
      </c>
    </row>
    <row r="133" spans="2:18" hidden="1" x14ac:dyDescent="0.35">
      <c r="B133" s="10" t="str">
        <f t="shared" si="7"/>
        <v/>
      </c>
      <c r="C133" s="10" t="str">
        <f t="shared" si="8"/>
        <v/>
      </c>
      <c r="P133" s="10">
        <f>ROW(WORLD!A54)</f>
        <v>54</v>
      </c>
      <c r="Q133" s="10" t="str">
        <f>WORLD!$A$52</f>
        <v>Iron and steel - final energy consumption incl. blast furnaces and coke ovens (PJ)</v>
      </c>
      <c r="R133" s="10" t="str">
        <f>WORLD!B54</f>
        <v>Oil</v>
      </c>
    </row>
    <row r="134" spans="2:18" hidden="1" x14ac:dyDescent="0.35">
      <c r="B134" s="10" t="str">
        <f t="shared" si="7"/>
        <v/>
      </c>
      <c r="C134" s="10" t="str">
        <f t="shared" si="8"/>
        <v/>
      </c>
      <c r="P134" s="10">
        <f>ROW(WORLD!A55)</f>
        <v>55</v>
      </c>
      <c r="Q134" s="10" t="str">
        <f>WORLD!$A$52</f>
        <v>Iron and steel - final energy consumption incl. blast furnaces and coke ovens (PJ)</v>
      </c>
      <c r="R134" s="10" t="str">
        <f>WORLD!B55</f>
        <v>Natural gas</v>
      </c>
    </row>
    <row r="135" spans="2:18" hidden="1" x14ac:dyDescent="0.35">
      <c r="B135" s="10" t="str">
        <f t="shared" si="7"/>
        <v/>
      </c>
      <c r="C135" s="10" t="str">
        <f t="shared" si="8"/>
        <v/>
      </c>
      <c r="P135" s="10">
        <f>ROW(WORLD!A56)</f>
        <v>56</v>
      </c>
      <c r="Q135" s="10" t="str">
        <f>WORLD!$A$52</f>
        <v>Iron and steel - final energy consumption incl. blast furnaces and coke ovens (PJ)</v>
      </c>
      <c r="R135" s="10" t="str">
        <f>WORLD!B56</f>
        <v>Electricity</v>
      </c>
    </row>
    <row r="136" spans="2:18" hidden="1" x14ac:dyDescent="0.35">
      <c r="B136" s="10" t="str">
        <f t="shared" si="7"/>
        <v/>
      </c>
      <c r="C136" s="10" t="str">
        <f t="shared" si="8"/>
        <v/>
      </c>
      <c r="P136" s="10">
        <f>ROW(WORLD!A57)</f>
        <v>57</v>
      </c>
      <c r="Q136" s="10" t="str">
        <f>WORLD!$A$52</f>
        <v>Iron and steel - final energy consumption incl. blast furnaces and coke ovens (PJ)</v>
      </c>
      <c r="R136" s="10" t="str">
        <f>WORLD!B57</f>
        <v>Heat</v>
      </c>
    </row>
    <row r="137" spans="2:18" hidden="1" x14ac:dyDescent="0.35">
      <c r="B137" s="10" t="str">
        <f t="shared" si="7"/>
        <v/>
      </c>
      <c r="C137" s="10" t="str">
        <f t="shared" si="8"/>
        <v/>
      </c>
      <c r="P137" s="10">
        <f>ROW(WORLD!A58)</f>
        <v>58</v>
      </c>
      <c r="Q137" s="10" t="str">
        <f>WORLD!$A$52</f>
        <v>Iron and steel - final energy consumption incl. blast furnaces and coke ovens (PJ)</v>
      </c>
      <c r="R137" s="10" t="str">
        <f>WORLD!B58</f>
        <v>Biomass</v>
      </c>
    </row>
    <row r="138" spans="2:18" hidden="1" x14ac:dyDescent="0.35">
      <c r="B138" s="10" t="str">
        <f t="shared" si="7"/>
        <v/>
      </c>
      <c r="C138" s="10" t="str">
        <f t="shared" si="8"/>
        <v/>
      </c>
      <c r="P138" s="10">
        <f>ROW(WORLD!A59)</f>
        <v>59</v>
      </c>
      <c r="Q138" s="10" t="str">
        <f>WORLD!$A$52</f>
        <v>Iron and steel - final energy consumption incl. blast furnaces and coke ovens (PJ)</v>
      </c>
      <c r="R138" s="10" t="str">
        <f>WORLD!B59</f>
        <v>Waste</v>
      </c>
    </row>
    <row r="139" spans="2:18" hidden="1" x14ac:dyDescent="0.35">
      <c r="B139" s="10" t="str">
        <f t="shared" si="7"/>
        <v/>
      </c>
      <c r="C139" s="10" t="str">
        <f t="shared" si="8"/>
        <v/>
      </c>
      <c r="P139" s="10">
        <f>ROW(WORLD!A60)</f>
        <v>60</v>
      </c>
      <c r="Q139" s="10" t="str">
        <f>WORLD!$A$52</f>
        <v>Iron and steel - final energy consumption incl. blast furnaces and coke ovens (PJ)</v>
      </c>
      <c r="R139" s="10" t="str">
        <f>WORLD!B60</f>
        <v>Other renewables</v>
      </c>
    </row>
    <row r="140" spans="2:18" hidden="1" x14ac:dyDescent="0.35">
      <c r="B140" s="10" t="str">
        <f t="shared" si="7"/>
        <v/>
      </c>
      <c r="C140" s="10" t="str">
        <f t="shared" si="8"/>
        <v/>
      </c>
      <c r="P140" s="10">
        <f>ROW(WORLD!A61)</f>
        <v>61</v>
      </c>
      <c r="Q140" s="10" t="str">
        <f>WORLD!$A$52</f>
        <v>Iron and steel - final energy consumption incl. blast furnaces and coke ovens (PJ)</v>
      </c>
      <c r="R140" s="10" t="str">
        <f>WORLD!B61</f>
        <v>Total</v>
      </c>
    </row>
    <row r="141" spans="2:18" hidden="1" x14ac:dyDescent="0.35">
      <c r="B141" s="10" t="str">
        <f t="shared" si="7"/>
        <v/>
      </c>
      <c r="C141" s="10" t="str">
        <f t="shared" si="8"/>
        <v/>
      </c>
      <c r="P141" s="10">
        <f>ROW(WORLD!A64)</f>
        <v>64</v>
      </c>
      <c r="Q141" s="10" t="str">
        <f>WORLD!$A$63</f>
        <v>Iron and steel - blast furnaces and coke ovens (PJ)</v>
      </c>
      <c r="R141" s="10" t="str">
        <f>WORLD!B64</f>
        <v>Coal</v>
      </c>
    </row>
    <row r="142" spans="2:18" hidden="1" x14ac:dyDescent="0.35">
      <c r="B142" s="10" t="str">
        <f t="shared" si="7"/>
        <v/>
      </c>
      <c r="C142" s="10" t="str">
        <f t="shared" si="8"/>
        <v/>
      </c>
      <c r="P142" s="10">
        <f>ROW(WORLD!A65)</f>
        <v>65</v>
      </c>
      <c r="Q142" s="10" t="str">
        <f>WORLD!$A$63</f>
        <v>Iron and steel - blast furnaces and coke ovens (PJ)</v>
      </c>
      <c r="R142" s="10" t="str">
        <f>WORLD!B65</f>
        <v>Oil</v>
      </c>
    </row>
    <row r="143" spans="2:18" hidden="1" x14ac:dyDescent="0.35">
      <c r="B143" s="10" t="str">
        <f t="shared" si="7"/>
        <v/>
      </c>
      <c r="C143" s="10" t="str">
        <f t="shared" si="8"/>
        <v/>
      </c>
      <c r="P143" s="10">
        <f>ROW(WORLD!A66)</f>
        <v>66</v>
      </c>
      <c r="Q143" s="10" t="str">
        <f>WORLD!$A$63</f>
        <v>Iron and steel - blast furnaces and coke ovens (PJ)</v>
      </c>
      <c r="R143" s="10" t="str">
        <f>WORLD!B66</f>
        <v>Natural gas</v>
      </c>
    </row>
    <row r="144" spans="2:18" hidden="1" x14ac:dyDescent="0.35">
      <c r="B144" s="10" t="str">
        <f t="shared" si="7"/>
        <v/>
      </c>
      <c r="C144" s="10" t="str">
        <f t="shared" si="8"/>
        <v/>
      </c>
      <c r="P144" s="10">
        <f>ROW(WORLD!A67)</f>
        <v>67</v>
      </c>
      <c r="Q144" s="10" t="str">
        <f>WORLD!$A$63</f>
        <v>Iron and steel - blast furnaces and coke ovens (PJ)</v>
      </c>
      <c r="R144" s="10" t="str">
        <f>WORLD!B67</f>
        <v>Electricity</v>
      </c>
    </row>
    <row r="145" spans="2:18" hidden="1" x14ac:dyDescent="0.35">
      <c r="B145" s="10" t="str">
        <f t="shared" si="7"/>
        <v/>
      </c>
      <c r="C145" s="10" t="str">
        <f t="shared" si="8"/>
        <v/>
      </c>
      <c r="P145" s="10">
        <f>ROW(WORLD!A68)</f>
        <v>68</v>
      </c>
      <c r="Q145" s="10" t="str">
        <f>WORLD!$A$63</f>
        <v>Iron and steel - blast furnaces and coke ovens (PJ)</v>
      </c>
      <c r="R145" s="10" t="str">
        <f>WORLD!B68</f>
        <v>Heat</v>
      </c>
    </row>
    <row r="146" spans="2:18" hidden="1" x14ac:dyDescent="0.35">
      <c r="B146" s="10" t="str">
        <f t="shared" si="7"/>
        <v/>
      </c>
      <c r="C146" s="10" t="str">
        <f t="shared" si="8"/>
        <v/>
      </c>
      <c r="P146" s="10">
        <f>ROW(WORLD!A69)</f>
        <v>69</v>
      </c>
      <c r="Q146" s="10" t="str">
        <f>WORLD!$A$63</f>
        <v>Iron and steel - blast furnaces and coke ovens (PJ)</v>
      </c>
      <c r="R146" s="10" t="str">
        <f>WORLD!B69</f>
        <v>Biomass</v>
      </c>
    </row>
    <row r="147" spans="2:18" hidden="1" x14ac:dyDescent="0.35">
      <c r="B147" s="10" t="str">
        <f t="shared" si="7"/>
        <v/>
      </c>
      <c r="C147" s="10" t="str">
        <f t="shared" si="8"/>
        <v/>
      </c>
      <c r="P147" s="10">
        <f>ROW(WORLD!A70)</f>
        <v>70</v>
      </c>
      <c r="Q147" s="10" t="str">
        <f>WORLD!$A$63</f>
        <v>Iron and steel - blast furnaces and coke ovens (PJ)</v>
      </c>
      <c r="R147" s="10" t="str">
        <f>WORLD!B70</f>
        <v>Waste</v>
      </c>
    </row>
    <row r="148" spans="2:18" hidden="1" x14ac:dyDescent="0.35">
      <c r="B148" s="10" t="str">
        <f t="shared" si="7"/>
        <v/>
      </c>
      <c r="C148" s="10" t="str">
        <f t="shared" si="8"/>
        <v/>
      </c>
      <c r="P148" s="10">
        <f>ROW(WORLD!A71)</f>
        <v>71</v>
      </c>
      <c r="Q148" s="10" t="str">
        <f>WORLD!$A$63</f>
        <v>Iron and steel - blast furnaces and coke ovens (PJ)</v>
      </c>
      <c r="R148" s="10" t="str">
        <f>WORLD!B71</f>
        <v>Other renewables</v>
      </c>
    </row>
    <row r="149" spans="2:18" hidden="1" x14ac:dyDescent="0.35">
      <c r="B149" s="10" t="str">
        <f t="shared" si="7"/>
        <v/>
      </c>
      <c r="C149" s="10" t="str">
        <f t="shared" si="8"/>
        <v/>
      </c>
      <c r="P149" s="10">
        <f>ROW(WORLD!A72)</f>
        <v>72</v>
      </c>
      <c r="Q149" s="10" t="str">
        <f>WORLD!$A$63</f>
        <v>Iron and steel - blast furnaces and coke ovens (PJ)</v>
      </c>
      <c r="R149" s="10" t="str">
        <f>WORLD!B72</f>
        <v>Total</v>
      </c>
    </row>
    <row r="150" spans="2:18" hidden="1" x14ac:dyDescent="0.35">
      <c r="B150" s="10" t="str">
        <f t="shared" si="7"/>
        <v/>
      </c>
      <c r="C150" s="10" t="str">
        <f t="shared" si="8"/>
        <v/>
      </c>
      <c r="P150" s="10">
        <f>ROW(WORLD!A75)</f>
        <v>75</v>
      </c>
      <c r="Q150" s="10" t="str">
        <f>WORLD!$A$74</f>
        <v>Pulp and paper - final energy consumption (PJ)</v>
      </c>
      <c r="R150" s="10" t="str">
        <f>WORLD!B75</f>
        <v>Coal</v>
      </c>
    </row>
    <row r="151" spans="2:18" hidden="1" x14ac:dyDescent="0.35">
      <c r="B151" s="10" t="str">
        <f t="shared" si="7"/>
        <v/>
      </c>
      <c r="C151" s="10" t="str">
        <f t="shared" si="8"/>
        <v/>
      </c>
      <c r="P151" s="10">
        <f>ROW(WORLD!A76)</f>
        <v>76</v>
      </c>
      <c r="Q151" s="10" t="str">
        <f>WORLD!$A$74</f>
        <v>Pulp and paper - final energy consumption (PJ)</v>
      </c>
      <c r="R151" s="10" t="str">
        <f>WORLD!B76</f>
        <v>Oil</v>
      </c>
    </row>
    <row r="152" spans="2:18" hidden="1" x14ac:dyDescent="0.35">
      <c r="B152" s="10" t="str">
        <f t="shared" si="7"/>
        <v/>
      </c>
      <c r="C152" s="10" t="str">
        <f t="shared" si="8"/>
        <v/>
      </c>
      <c r="P152" s="10">
        <f>ROW(WORLD!A77)</f>
        <v>77</v>
      </c>
      <c r="Q152" s="10" t="str">
        <f>WORLD!$A$74</f>
        <v>Pulp and paper - final energy consumption (PJ)</v>
      </c>
      <c r="R152" s="10" t="str">
        <f>WORLD!B77</f>
        <v>Natural gas</v>
      </c>
    </row>
    <row r="153" spans="2:18" hidden="1" x14ac:dyDescent="0.35">
      <c r="B153" s="10" t="str">
        <f t="shared" si="7"/>
        <v/>
      </c>
      <c r="C153" s="10" t="str">
        <f t="shared" si="8"/>
        <v/>
      </c>
      <c r="P153" s="10">
        <f>ROW(WORLD!A78)</f>
        <v>78</v>
      </c>
      <c r="Q153" s="10" t="str">
        <f>WORLD!$A$74</f>
        <v>Pulp and paper - final energy consumption (PJ)</v>
      </c>
      <c r="R153" s="10" t="str">
        <f>WORLD!B78</f>
        <v>Electricity</v>
      </c>
    </row>
    <row r="154" spans="2:18" hidden="1" x14ac:dyDescent="0.35">
      <c r="B154" s="10" t="str">
        <f t="shared" si="7"/>
        <v/>
      </c>
      <c r="C154" s="10" t="str">
        <f t="shared" si="8"/>
        <v/>
      </c>
      <c r="P154" s="10">
        <f>ROW(WORLD!A79)</f>
        <v>79</v>
      </c>
      <c r="Q154" s="10" t="str">
        <f>WORLD!$A$74</f>
        <v>Pulp and paper - final energy consumption (PJ)</v>
      </c>
      <c r="R154" s="10" t="str">
        <f>WORLD!B79</f>
        <v>Heat</v>
      </c>
    </row>
    <row r="155" spans="2:18" hidden="1" x14ac:dyDescent="0.35">
      <c r="B155" s="10" t="str">
        <f t="shared" si="7"/>
        <v/>
      </c>
      <c r="C155" s="10" t="str">
        <f t="shared" si="8"/>
        <v/>
      </c>
      <c r="P155" s="10">
        <f>ROW(WORLD!A80)</f>
        <v>80</v>
      </c>
      <c r="Q155" s="10" t="str">
        <f>WORLD!$A$74</f>
        <v>Pulp and paper - final energy consumption (PJ)</v>
      </c>
      <c r="R155" s="10" t="str">
        <f>WORLD!B80</f>
        <v>Biomass</v>
      </c>
    </row>
    <row r="156" spans="2:18" hidden="1" x14ac:dyDescent="0.35">
      <c r="B156" s="10" t="str">
        <f t="shared" si="7"/>
        <v/>
      </c>
      <c r="C156" s="10" t="str">
        <f t="shared" si="8"/>
        <v/>
      </c>
      <c r="P156" s="10">
        <f>ROW(WORLD!A81)</f>
        <v>81</v>
      </c>
      <c r="Q156" s="10" t="str">
        <f>WORLD!$A$74</f>
        <v>Pulp and paper - final energy consumption (PJ)</v>
      </c>
      <c r="R156" s="10" t="str">
        <f>WORLD!B81</f>
        <v>Waste</v>
      </c>
    </row>
    <row r="157" spans="2:18" hidden="1" x14ac:dyDescent="0.35">
      <c r="B157" s="10" t="str">
        <f t="shared" si="7"/>
        <v/>
      </c>
      <c r="C157" s="10" t="str">
        <f t="shared" si="8"/>
        <v/>
      </c>
      <c r="P157" s="10">
        <f>ROW(WORLD!A82)</f>
        <v>82</v>
      </c>
      <c r="Q157" s="10" t="str">
        <f>WORLD!$A$74</f>
        <v>Pulp and paper - final energy consumption (PJ)</v>
      </c>
      <c r="R157" s="10" t="str">
        <f>WORLD!B82</f>
        <v>Other renewables</v>
      </c>
    </row>
    <row r="158" spans="2:18" hidden="1" x14ac:dyDescent="0.35">
      <c r="B158" s="10" t="str">
        <f t="shared" si="7"/>
        <v/>
      </c>
      <c r="C158" s="10" t="str">
        <f t="shared" si="8"/>
        <v/>
      </c>
      <c r="P158" s="10">
        <f>ROW(WORLD!A83)</f>
        <v>83</v>
      </c>
      <c r="Q158" s="10" t="str">
        <f>WORLD!$A$74</f>
        <v>Pulp and paper - final energy consumption (PJ)</v>
      </c>
      <c r="R158" s="10" t="str">
        <f>WORLD!B83</f>
        <v>Total</v>
      </c>
    </row>
    <row r="159" spans="2:18" hidden="1" x14ac:dyDescent="0.35">
      <c r="B159" s="10" t="str">
        <f t="shared" si="7"/>
        <v/>
      </c>
      <c r="C159" s="10" t="str">
        <f t="shared" si="8"/>
        <v/>
      </c>
      <c r="P159" s="10">
        <f>ROW(WORLD!A86)</f>
        <v>86</v>
      </c>
      <c r="Q159" s="10" t="str">
        <f>WORLD!$A$85</f>
        <v>Aluminium - final energy consumption (PJ)</v>
      </c>
      <c r="R159" s="10" t="str">
        <f>WORLD!B86</f>
        <v>Coal</v>
      </c>
    </row>
    <row r="160" spans="2:18" hidden="1" x14ac:dyDescent="0.35">
      <c r="B160" s="10" t="str">
        <f t="shared" si="7"/>
        <v/>
      </c>
      <c r="C160" s="10" t="str">
        <f t="shared" si="8"/>
        <v/>
      </c>
      <c r="P160" s="10">
        <f>ROW(WORLD!A87)</f>
        <v>87</v>
      </c>
      <c r="Q160" s="10" t="str">
        <f>WORLD!$A$85</f>
        <v>Aluminium - final energy consumption (PJ)</v>
      </c>
      <c r="R160" s="10" t="str">
        <f>WORLD!B87</f>
        <v>Oil</v>
      </c>
    </row>
    <row r="161" spans="2:18" hidden="1" x14ac:dyDescent="0.35">
      <c r="B161" s="10" t="str">
        <f t="shared" si="7"/>
        <v/>
      </c>
      <c r="C161" s="10" t="str">
        <f t="shared" si="8"/>
        <v/>
      </c>
      <c r="P161" s="10">
        <f>ROW(WORLD!A88)</f>
        <v>88</v>
      </c>
      <c r="Q161" s="10" t="str">
        <f>WORLD!$A$85</f>
        <v>Aluminium - final energy consumption (PJ)</v>
      </c>
      <c r="R161" s="10" t="str">
        <f>WORLD!B88</f>
        <v>Natural gas</v>
      </c>
    </row>
    <row r="162" spans="2:18" hidden="1" x14ac:dyDescent="0.35">
      <c r="B162" s="10" t="str">
        <f t="shared" si="7"/>
        <v/>
      </c>
      <c r="C162" s="10" t="str">
        <f t="shared" si="8"/>
        <v/>
      </c>
      <c r="P162" s="10">
        <f>ROW(WORLD!A89)</f>
        <v>89</v>
      </c>
      <c r="Q162" s="10" t="str">
        <f>WORLD!$A$85</f>
        <v>Aluminium - final energy consumption (PJ)</v>
      </c>
      <c r="R162" s="10" t="str">
        <f>WORLD!B89</f>
        <v>Electricity</v>
      </c>
    </row>
    <row r="163" spans="2:18" hidden="1" x14ac:dyDescent="0.35">
      <c r="B163" s="10" t="str">
        <f t="shared" si="7"/>
        <v/>
      </c>
      <c r="C163" s="10" t="str">
        <f t="shared" si="8"/>
        <v/>
      </c>
      <c r="P163" s="10">
        <f>ROW(WORLD!A90)</f>
        <v>90</v>
      </c>
      <c r="Q163" s="10" t="str">
        <f>WORLD!$A$85</f>
        <v>Aluminium - final energy consumption (PJ)</v>
      </c>
      <c r="R163" s="10" t="str">
        <f>WORLD!B90</f>
        <v>Heat</v>
      </c>
    </row>
    <row r="164" spans="2:18" hidden="1" x14ac:dyDescent="0.35">
      <c r="B164" s="10" t="str">
        <f t="shared" si="7"/>
        <v/>
      </c>
      <c r="C164" s="10" t="str">
        <f t="shared" si="8"/>
        <v/>
      </c>
      <c r="P164" s="10">
        <f>ROW(WORLD!A91)</f>
        <v>91</v>
      </c>
      <c r="Q164" s="10" t="str">
        <f>WORLD!$A$85</f>
        <v>Aluminium - final energy consumption (PJ)</v>
      </c>
      <c r="R164" s="10" t="str">
        <f>WORLD!B91</f>
        <v>Biomass</v>
      </c>
    </row>
    <row r="165" spans="2:18" hidden="1" x14ac:dyDescent="0.35">
      <c r="B165" s="10" t="str">
        <f t="shared" si="7"/>
        <v/>
      </c>
      <c r="C165" s="10" t="str">
        <f t="shared" si="8"/>
        <v/>
      </c>
      <c r="P165" s="10">
        <f>ROW(WORLD!A92)</f>
        <v>92</v>
      </c>
      <c r="Q165" s="10" t="str">
        <f>WORLD!$A$85</f>
        <v>Aluminium - final energy consumption (PJ)</v>
      </c>
      <c r="R165" s="10" t="str">
        <f>WORLD!B92</f>
        <v>Waste</v>
      </c>
    </row>
    <row r="166" spans="2:18" hidden="1" x14ac:dyDescent="0.35">
      <c r="B166" s="10" t="str">
        <f t="shared" si="7"/>
        <v/>
      </c>
      <c r="C166" s="10" t="str">
        <f t="shared" si="8"/>
        <v/>
      </c>
      <c r="P166" s="10">
        <f>ROW(WORLD!A93)</f>
        <v>93</v>
      </c>
      <c r="Q166" s="10" t="str">
        <f>WORLD!$A$85</f>
        <v>Aluminium - final energy consumption (PJ)</v>
      </c>
      <c r="R166" s="10" t="str">
        <f>WORLD!B93</f>
        <v>Other renewables</v>
      </c>
    </row>
    <row r="167" spans="2:18" hidden="1" x14ac:dyDescent="0.35">
      <c r="B167" s="10" t="str">
        <f t="shared" si="7"/>
        <v/>
      </c>
      <c r="C167" s="10" t="str">
        <f t="shared" si="8"/>
        <v/>
      </c>
      <c r="P167" s="10">
        <f>ROW(WORLD!A94)</f>
        <v>94</v>
      </c>
      <c r="Q167" s="10" t="str">
        <f>WORLD!$A$85</f>
        <v>Aluminium - final energy consumption (PJ)</v>
      </c>
      <c r="R167" s="10" t="str">
        <f>WORLD!B94</f>
        <v>Total</v>
      </c>
    </row>
    <row r="168" spans="2:18" hidden="1" x14ac:dyDescent="0.35">
      <c r="B168" s="10" t="str">
        <f t="shared" ref="B168:B179" si="9">IF(OR($A$71=1,$A$71=2,$A$71=3),P168,"")</f>
        <v/>
      </c>
      <c r="C168" s="10" t="str">
        <f t="shared" ref="C168:C179" si="10">IF(OR($A$71=1,$A$71=2,$A$71=3),CONCATENATE(Q168," - ",R168),"")</f>
        <v/>
      </c>
      <c r="P168" s="10">
        <f>ROW(WORLD!A97)</f>
        <v>97</v>
      </c>
      <c r="Q168" s="10" t="str">
        <f>WORLD!$A$96</f>
        <v>Sub-sector CO2 emissions (MtCO2)</v>
      </c>
      <c r="R168" s="10" t="str">
        <f>WORLD!B97</f>
        <v xml:space="preserve">Cement </v>
      </c>
    </row>
    <row r="169" spans="2:18" hidden="1" x14ac:dyDescent="0.35">
      <c r="B169" s="10" t="str">
        <f t="shared" si="9"/>
        <v/>
      </c>
      <c r="C169" s="10" t="str">
        <f t="shared" si="10"/>
        <v/>
      </c>
      <c r="P169" s="10">
        <f>ROW(WORLD!A98)</f>
        <v>98</v>
      </c>
      <c r="Q169" s="10" t="str">
        <f>WORLD!$A$96</f>
        <v>Sub-sector CO2 emissions (MtCO2)</v>
      </c>
      <c r="R169" s="10" t="str">
        <f>WORLD!B98</f>
        <v>Chemicals and petrochemicals</v>
      </c>
    </row>
    <row r="170" spans="2:18" hidden="1" x14ac:dyDescent="0.35">
      <c r="B170" s="10" t="str">
        <f t="shared" si="9"/>
        <v/>
      </c>
      <c r="C170" s="10" t="str">
        <f t="shared" si="10"/>
        <v/>
      </c>
      <c r="P170" s="10">
        <f>ROW(WORLD!A99)</f>
        <v>99</v>
      </c>
      <c r="Q170" s="10" t="str">
        <f>WORLD!$A$96</f>
        <v>Sub-sector CO2 emissions (MtCO2)</v>
      </c>
      <c r="R170" s="10" t="str">
        <f>WORLD!B99</f>
        <v>Iron and steel</v>
      </c>
    </row>
    <row r="171" spans="2:18" hidden="1" x14ac:dyDescent="0.35">
      <c r="B171" s="10" t="str">
        <f t="shared" si="9"/>
        <v/>
      </c>
      <c r="C171" s="10" t="str">
        <f t="shared" si="10"/>
        <v/>
      </c>
      <c r="P171" s="10">
        <f>ROW(WORLD!A100)</f>
        <v>100</v>
      </c>
      <c r="Q171" s="10" t="str">
        <f>WORLD!$A$96</f>
        <v>Sub-sector CO2 emissions (MtCO2)</v>
      </c>
      <c r="R171" s="10" t="str">
        <f>WORLD!B100</f>
        <v>Pulp and paper</v>
      </c>
    </row>
    <row r="172" spans="2:18" hidden="1" x14ac:dyDescent="0.35">
      <c r="B172" s="10" t="str">
        <f t="shared" si="9"/>
        <v/>
      </c>
      <c r="C172" s="10" t="str">
        <f t="shared" si="10"/>
        <v/>
      </c>
      <c r="P172" s="10">
        <f>ROW(WORLD!A101)</f>
        <v>101</v>
      </c>
      <c r="Q172" s="10" t="str">
        <f>WORLD!$A$96</f>
        <v>Sub-sector CO2 emissions (MtCO2)</v>
      </c>
      <c r="R172" s="10" t="str">
        <f>WORLD!B101</f>
        <v>Aluminium</v>
      </c>
    </row>
    <row r="173" spans="2:18" hidden="1" x14ac:dyDescent="0.35">
      <c r="B173" s="10" t="str">
        <f t="shared" si="9"/>
        <v/>
      </c>
      <c r="C173" s="10" t="str">
        <f t="shared" si="10"/>
        <v/>
      </c>
      <c r="P173" s="10">
        <f>ROW(WORLD!A104)</f>
        <v>104</v>
      </c>
      <c r="Q173" s="10" t="str">
        <f>WORLD!$A$103</f>
        <v>Materials production (Mt)</v>
      </c>
      <c r="R173" s="10" t="str">
        <f>WORLD!B104</f>
        <v xml:space="preserve">Cement </v>
      </c>
    </row>
    <row r="174" spans="2:18" hidden="1" x14ac:dyDescent="0.35">
      <c r="B174" s="10" t="str">
        <f t="shared" si="9"/>
        <v/>
      </c>
      <c r="C174" s="10" t="str">
        <f t="shared" si="10"/>
        <v/>
      </c>
      <c r="P174" s="10">
        <f>ROW(WORLD!A105)</f>
        <v>105</v>
      </c>
      <c r="Q174" s="10" t="str">
        <f>WORLD!$A$103</f>
        <v>Materials production (Mt)</v>
      </c>
      <c r="R174" s="10" t="str">
        <f>WORLD!B105</f>
        <v>High value chemicals</v>
      </c>
    </row>
    <row r="175" spans="2:18" hidden="1" x14ac:dyDescent="0.35">
      <c r="B175" s="10" t="str">
        <f t="shared" si="9"/>
        <v/>
      </c>
      <c r="C175" s="10" t="str">
        <f t="shared" si="10"/>
        <v/>
      </c>
      <c r="P175" s="10">
        <f>ROW(WORLD!A106)</f>
        <v>106</v>
      </c>
      <c r="Q175" s="10" t="str">
        <f>WORLD!$A$103</f>
        <v>Materials production (Mt)</v>
      </c>
      <c r="R175" s="10" t="str">
        <f>WORLD!B106</f>
        <v>Ammonia</v>
      </c>
    </row>
    <row r="176" spans="2:18" hidden="1" x14ac:dyDescent="0.35">
      <c r="B176" s="10" t="str">
        <f t="shared" si="9"/>
        <v/>
      </c>
      <c r="C176" s="10" t="str">
        <f t="shared" si="10"/>
        <v/>
      </c>
      <c r="P176" s="10">
        <f>ROW(WORLD!A107)</f>
        <v>107</v>
      </c>
      <c r="Q176" s="10" t="str">
        <f>WORLD!$A$103</f>
        <v>Materials production (Mt)</v>
      </c>
      <c r="R176" s="10" t="str">
        <f>WORLD!B107</f>
        <v>Methanol</v>
      </c>
    </row>
    <row r="177" spans="2:18" hidden="1" x14ac:dyDescent="0.35">
      <c r="B177" s="10" t="str">
        <f t="shared" si="9"/>
        <v/>
      </c>
      <c r="C177" s="10" t="str">
        <f t="shared" si="10"/>
        <v/>
      </c>
      <c r="P177" s="10">
        <f>ROW(WORLD!A108)</f>
        <v>108</v>
      </c>
      <c r="Q177" s="10" t="str">
        <f>WORLD!$A$103</f>
        <v>Materials production (Mt)</v>
      </c>
      <c r="R177" s="10" t="str">
        <f>WORLD!B108</f>
        <v>Crude steel</v>
      </c>
    </row>
    <row r="178" spans="2:18" hidden="1" x14ac:dyDescent="0.35">
      <c r="B178" s="10" t="str">
        <f t="shared" si="9"/>
        <v/>
      </c>
      <c r="C178" s="10" t="str">
        <f t="shared" si="10"/>
        <v/>
      </c>
      <c r="P178" s="10">
        <f>ROW(WORLD!A109)</f>
        <v>109</v>
      </c>
      <c r="Q178" s="10" t="str">
        <f>WORLD!$A$103</f>
        <v>Materials production (Mt)</v>
      </c>
      <c r="R178" s="10" t="str">
        <f>WORLD!B109</f>
        <v>Paper and paperboard (excl. recovered paper)</v>
      </c>
    </row>
    <row r="179" spans="2:18" hidden="1" x14ac:dyDescent="0.35">
      <c r="B179" s="10" t="str">
        <f t="shared" si="9"/>
        <v/>
      </c>
      <c r="C179" s="10" t="str">
        <f t="shared" si="10"/>
        <v/>
      </c>
      <c r="P179" s="10">
        <f>ROW(WORLD!A110)</f>
        <v>110</v>
      </c>
      <c r="Q179" s="10" t="str">
        <f>WORLD!$A$103</f>
        <v>Materials production (Mt)</v>
      </c>
      <c r="R179" s="10" t="str">
        <f>WORLD!B110</f>
        <v>Total aluminium (primary and secondary)</v>
      </c>
    </row>
    <row r="180" spans="2:18" hidden="1" x14ac:dyDescent="0.35"/>
    <row r="181" spans="2:18" hidden="1" x14ac:dyDescent="0.35"/>
    <row r="182" spans="2:18" hidden="1" x14ac:dyDescent="0.35"/>
    <row r="183" spans="2:18" hidden="1" x14ac:dyDescent="0.35"/>
    <row r="184" spans="2:18" hidden="1" x14ac:dyDescent="0.35"/>
    <row r="185" spans="2:18" hidden="1" x14ac:dyDescent="0.35"/>
    <row r="186" spans="2:18" hidden="1" x14ac:dyDescent="0.35"/>
    <row r="187" spans="2:18" hidden="1" x14ac:dyDescent="0.35"/>
    <row r="188" spans="2:18" hidden="1" x14ac:dyDescent="0.35"/>
    <row r="189" spans="2:18" hidden="1" x14ac:dyDescent="0.35"/>
    <row r="190" spans="2:18" hidden="1" x14ac:dyDescent="0.35"/>
    <row r="191" spans="2:18" hidden="1" x14ac:dyDescent="0.35"/>
    <row r="192" spans="2:18" hidden="1" x14ac:dyDescent="0.35"/>
    <row r="193" hidden="1" x14ac:dyDescent="0.35"/>
    <row r="194" hidden="1" x14ac:dyDescent="0.35"/>
    <row r="195" hidden="1" x14ac:dyDescent="0.35"/>
    <row r="196" hidden="1" x14ac:dyDescent="0.35"/>
    <row r="197" hidden="1" x14ac:dyDescent="0.35"/>
    <row r="198" hidden="1" x14ac:dyDescent="0.35"/>
    <row r="199" hidden="1" x14ac:dyDescent="0.35"/>
    <row r="200" hidden="1" x14ac:dyDescent="0.35"/>
    <row r="201" hidden="1" x14ac:dyDescent="0.35"/>
    <row r="202" hidden="1" x14ac:dyDescent="0.35"/>
    <row r="203" hidden="1" x14ac:dyDescent="0.35"/>
    <row r="204" hidden="1" x14ac:dyDescent="0.35"/>
    <row r="205" hidden="1" x14ac:dyDescent="0.35"/>
    <row r="206" hidden="1" x14ac:dyDescent="0.35"/>
    <row r="207" hidden="1" x14ac:dyDescent="0.35"/>
    <row r="208" hidden="1" x14ac:dyDescent="0.35"/>
    <row r="209" hidden="1" x14ac:dyDescent="0.35"/>
    <row r="210" hidden="1" x14ac:dyDescent="0.35"/>
    <row r="211" hidden="1" x14ac:dyDescent="0.35"/>
    <row r="212" hidden="1" x14ac:dyDescent="0.35"/>
    <row r="213" hidden="1" x14ac:dyDescent="0.35"/>
    <row r="214" hidden="1" x14ac:dyDescent="0.35"/>
    <row r="215" hidden="1" x14ac:dyDescent="0.35"/>
    <row r="216" hidden="1" x14ac:dyDescent="0.35"/>
    <row r="217" hidden="1" x14ac:dyDescent="0.35"/>
    <row r="218" hidden="1" x14ac:dyDescent="0.35"/>
    <row r="219" hidden="1" x14ac:dyDescent="0.35"/>
    <row r="220" hidden="1" x14ac:dyDescent="0.35"/>
    <row r="221" hidden="1" x14ac:dyDescent="0.35"/>
    <row r="222" hidden="1" x14ac:dyDescent="0.35"/>
    <row r="223" hidden="1" x14ac:dyDescent="0.35"/>
    <row r="224" hidden="1" x14ac:dyDescent="0.35"/>
    <row r="225" hidden="1" x14ac:dyDescent="0.35"/>
    <row r="226" hidden="1" x14ac:dyDescent="0.35"/>
    <row r="227" hidden="1" x14ac:dyDescent="0.35"/>
    <row r="228" hidden="1" x14ac:dyDescent="0.35"/>
    <row r="229" hidden="1" x14ac:dyDescent="0.35"/>
    <row r="230" hidden="1" x14ac:dyDescent="0.35"/>
    <row r="231" hidden="1" x14ac:dyDescent="0.35"/>
    <row r="232" hidden="1" x14ac:dyDescent="0.35"/>
    <row r="233" hidden="1" x14ac:dyDescent="0.35"/>
    <row r="234" hidden="1" x14ac:dyDescent="0.35"/>
  </sheetData>
  <mergeCells count="1">
    <mergeCell ref="B10:O10"/>
  </mergeCells>
  <pageMargins left="0.7" right="0.7" top="0.75" bottom="0.75" header="0.3" footer="0.3"/>
  <pageSetup orientation="portrait" horizontalDpi="200" verticalDpi="200"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anchor moveWithCells="1">
                  <from>
                    <xdr:col>1</xdr:col>
                    <xdr:colOff>44450</xdr:colOff>
                    <xdr:row>3</xdr:row>
                    <xdr:rowOff>101600</xdr:rowOff>
                  </from>
                  <to>
                    <xdr:col>2</xdr:col>
                    <xdr:colOff>571500</xdr:colOff>
                    <xdr:row>4</xdr:row>
                    <xdr:rowOff>107950</xdr:rowOff>
                  </to>
                </anchor>
              </controlPr>
            </control>
          </mc:Choice>
        </mc:AlternateContent>
        <mc:AlternateContent xmlns:mc="http://schemas.openxmlformats.org/markup-compatibility/2006">
          <mc:Choice Requires="x14">
            <control shapeId="1031" r:id="rId5" name="Spinner 7">
              <controlPr defaultSize="0" autoPict="0">
                <anchor moveWithCells="1" sizeWithCells="1">
                  <from>
                    <xdr:col>9</xdr:col>
                    <xdr:colOff>120650</xdr:colOff>
                    <xdr:row>6</xdr:row>
                    <xdr:rowOff>38100</xdr:rowOff>
                  </from>
                  <to>
                    <xdr:col>9</xdr:col>
                    <xdr:colOff>342900</xdr:colOff>
                    <xdr:row>7</xdr:row>
                    <xdr:rowOff>146050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1</xdr:col>
                    <xdr:colOff>69850</xdr:colOff>
                    <xdr:row>6</xdr:row>
                    <xdr:rowOff>82550</xdr:rowOff>
                  </from>
                  <to>
                    <xdr:col>9</xdr:col>
                    <xdr:colOff>69850</xdr:colOff>
                    <xdr:row>7</xdr:row>
                    <xdr:rowOff>101600</xdr:rowOff>
                  </to>
                </anchor>
              </controlPr>
            </control>
          </mc:Choice>
        </mc:AlternateContent>
        <mc:AlternateContent xmlns:mc="http://schemas.openxmlformats.org/markup-compatibility/2006">
          <mc:Choice Requires="x14">
            <control shapeId="1033" r:id="rId7" name="Drop Down 9">
              <controlPr defaultSize="0" autoLine="0" autoPict="0">
                <anchor moveWithCells="1">
                  <from>
                    <xdr:col>1</xdr:col>
                    <xdr:colOff>44450</xdr:colOff>
                    <xdr:row>65552</xdr:row>
                    <xdr:rowOff>38100</xdr:rowOff>
                  </from>
                  <to>
                    <xdr:col>2</xdr:col>
                    <xdr:colOff>571500</xdr:colOff>
                    <xdr:row>65553</xdr:row>
                    <xdr:rowOff>44450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3"/>
  </sheetPr>
  <dimension ref="A1:AL158"/>
  <sheetViews>
    <sheetView topLeftCell="O1" zoomScale="80" zoomScaleNormal="80" workbookViewId="0">
      <pane ySplit="2" topLeftCell="A43" activePane="bottomLeft" state="frozen"/>
      <selection activeCell="N1" sqref="N1"/>
      <selection pane="bottomLeft" activeCell="AC56" sqref="AC56:AK56"/>
    </sheetView>
  </sheetViews>
  <sheetFormatPr defaultColWidth="9.08984375" defaultRowHeight="14.5" x14ac:dyDescent="0.35"/>
  <cols>
    <col min="1" max="1" width="4" style="1" customWidth="1"/>
    <col min="2" max="2" width="35.453125" style="1" customWidth="1"/>
    <col min="3" max="3" width="9.6328125" style="1" bestFit="1" customWidth="1"/>
    <col min="4" max="6" width="10.6328125" style="1" bestFit="1" customWidth="1"/>
    <col min="7" max="9" width="9.6328125" style="1" bestFit="1" customWidth="1"/>
    <col min="10" max="11" width="9.6328125" style="1" customWidth="1"/>
    <col min="12" max="12" width="4" style="1" customWidth="1"/>
    <col min="13" max="13" width="12.36328125" style="1" customWidth="1"/>
    <col min="14" max="14" width="4" style="1" customWidth="1"/>
    <col min="15" max="15" width="27" style="1" customWidth="1"/>
    <col min="16" max="16" width="8.90625" style="1" bestFit="1" customWidth="1"/>
    <col min="17" max="17" width="13.08984375" style="1" bestFit="1" customWidth="1"/>
    <col min="18" max="19" width="10.6328125" style="1" bestFit="1" customWidth="1"/>
    <col min="20" max="22" width="9.6328125" style="1" bestFit="1" customWidth="1"/>
    <col min="23" max="24" width="9.6328125" style="1" customWidth="1"/>
    <col min="25" max="25" width="4" style="1" customWidth="1"/>
    <col min="26" max="26" width="12.36328125" style="1" customWidth="1"/>
    <col min="27" max="27" width="4" style="1" customWidth="1"/>
    <col min="28" max="28" width="27" style="1" customWidth="1"/>
    <col min="29" max="29" width="8.90625" style="1" bestFit="1" customWidth="1"/>
    <col min="30" max="35" width="9.6328125" style="1" bestFit="1" customWidth="1"/>
    <col min="36" max="37" width="9.6328125" style="1" customWidth="1"/>
    <col min="38" max="38" width="4" style="1" customWidth="1"/>
    <col min="39" max="16384" width="9.08984375" style="1"/>
  </cols>
  <sheetData>
    <row r="1" spans="1:38" s="4" customFormat="1" ht="45.75" customHeight="1" x14ac:dyDescent="0.35">
      <c r="D1" s="4" t="s">
        <v>59</v>
      </c>
      <c r="Q1" s="4" t="s">
        <v>60</v>
      </c>
      <c r="AD1" s="4" t="s">
        <v>61</v>
      </c>
    </row>
    <row r="2" spans="1:38" s="8" customFormat="1" ht="29.25" customHeight="1" x14ac:dyDescent="0.35">
      <c r="C2" s="9">
        <v>2014</v>
      </c>
      <c r="D2" s="9">
        <v>2025</v>
      </c>
      <c r="E2" s="9">
        <v>2030</v>
      </c>
      <c r="F2" s="9">
        <v>2035</v>
      </c>
      <c r="G2" s="9">
        <v>2040</v>
      </c>
      <c r="H2" s="9">
        <v>2045</v>
      </c>
      <c r="I2" s="9">
        <v>2050</v>
      </c>
      <c r="J2" s="9">
        <v>2055</v>
      </c>
      <c r="K2" s="9">
        <v>2060</v>
      </c>
      <c r="P2" s="9">
        <v>2014</v>
      </c>
      <c r="Q2" s="9">
        <v>2025</v>
      </c>
      <c r="R2" s="9">
        <v>2030</v>
      </c>
      <c r="S2" s="9">
        <v>2035</v>
      </c>
      <c r="T2" s="9">
        <v>2040</v>
      </c>
      <c r="U2" s="9">
        <v>2045</v>
      </c>
      <c r="V2" s="9">
        <v>2050</v>
      </c>
      <c r="W2" s="9">
        <v>2055</v>
      </c>
      <c r="X2" s="9">
        <v>2060</v>
      </c>
      <c r="AC2" s="9">
        <v>2014</v>
      </c>
      <c r="AD2" s="9">
        <v>2025</v>
      </c>
      <c r="AE2" s="9">
        <v>2030</v>
      </c>
      <c r="AF2" s="9">
        <v>2035</v>
      </c>
      <c r="AG2" s="9">
        <v>2040</v>
      </c>
      <c r="AH2" s="9">
        <v>2045</v>
      </c>
      <c r="AI2" s="9">
        <v>2050</v>
      </c>
      <c r="AJ2" s="9">
        <v>2055</v>
      </c>
      <c r="AK2" s="9">
        <v>2060</v>
      </c>
    </row>
    <row r="3" spans="1:38" s="21" customFormat="1" x14ac:dyDescent="0.35">
      <c r="C3" s="20"/>
      <c r="D3" s="20"/>
      <c r="E3" s="20"/>
      <c r="F3" s="20"/>
      <c r="G3" s="20"/>
      <c r="H3" s="20"/>
      <c r="I3" s="20"/>
      <c r="J3" s="20"/>
      <c r="K3" s="20"/>
      <c r="P3" s="20"/>
      <c r="Q3" s="20"/>
      <c r="R3" s="20"/>
      <c r="S3" s="20"/>
      <c r="T3" s="20"/>
      <c r="U3" s="20"/>
      <c r="V3" s="20"/>
      <c r="W3" s="20"/>
      <c r="X3" s="20"/>
      <c r="AC3" s="20"/>
      <c r="AD3" s="20"/>
      <c r="AE3" s="20"/>
      <c r="AF3" s="20"/>
      <c r="AG3" s="20"/>
      <c r="AH3" s="20"/>
      <c r="AI3" s="20"/>
      <c r="AJ3" s="20"/>
      <c r="AK3" s="20"/>
    </row>
    <row r="4" spans="1:38" s="7" customFormat="1" x14ac:dyDescent="0.35">
      <c r="A4" s="5" t="s">
        <v>62</v>
      </c>
      <c r="B4" s="6"/>
      <c r="C4" s="6"/>
      <c r="D4" s="6"/>
      <c r="E4" s="6"/>
      <c r="F4" s="6"/>
      <c r="G4" s="6"/>
      <c r="H4" s="6"/>
      <c r="I4" s="6"/>
      <c r="J4" s="6"/>
      <c r="K4" s="6"/>
      <c r="L4" s="5"/>
      <c r="N4" s="5" t="s">
        <v>62</v>
      </c>
      <c r="O4" s="6"/>
      <c r="P4" s="6"/>
      <c r="Q4" s="6"/>
      <c r="R4" s="6"/>
      <c r="S4" s="6"/>
      <c r="T4" s="6"/>
      <c r="U4" s="6"/>
      <c r="V4" s="6"/>
      <c r="W4" s="6"/>
      <c r="X4" s="6"/>
      <c r="Y4" s="5"/>
      <c r="AA4" s="5" t="s">
        <v>62</v>
      </c>
      <c r="AB4" s="6"/>
      <c r="AC4" s="6"/>
      <c r="AD4" s="6"/>
      <c r="AE4" s="6"/>
      <c r="AF4" s="6"/>
      <c r="AG4" s="6"/>
      <c r="AH4" s="6"/>
      <c r="AI4" s="6"/>
      <c r="AJ4" s="6"/>
      <c r="AK4" s="6"/>
      <c r="AL4" s="5"/>
    </row>
    <row r="5" spans="1:38" x14ac:dyDescent="0.35">
      <c r="B5" s="10" t="s">
        <v>0</v>
      </c>
      <c r="C5" s="1">
        <v>49944.464394984003</v>
      </c>
      <c r="D5" s="1">
        <v>56328.908303693875</v>
      </c>
      <c r="E5" s="1">
        <v>57892.524040967241</v>
      </c>
      <c r="F5" s="1">
        <v>59753.404026419899</v>
      </c>
      <c r="G5" s="1">
        <v>62503.959671750032</v>
      </c>
      <c r="H5" s="1">
        <v>60575.644444217374</v>
      </c>
      <c r="I5" s="1">
        <v>59870.759022973463</v>
      </c>
      <c r="J5" s="1">
        <v>59674.170919105505</v>
      </c>
      <c r="K5" s="1">
        <v>59140.12528513337</v>
      </c>
      <c r="O5" s="1" t="s">
        <v>0</v>
      </c>
      <c r="P5" s="1">
        <v>49944.464394984003</v>
      </c>
      <c r="Q5" s="1">
        <v>48979.929720578824</v>
      </c>
      <c r="R5" s="1">
        <v>44705.779326568263</v>
      </c>
      <c r="S5" s="1">
        <v>40535.596486716109</v>
      </c>
      <c r="T5" s="1">
        <v>36489.075792449643</v>
      </c>
      <c r="U5" s="1">
        <v>31737.43185339067</v>
      </c>
      <c r="V5" s="1">
        <v>29230.289195743484</v>
      </c>
      <c r="W5" s="1">
        <v>27942.198145034999</v>
      </c>
      <c r="X5" s="1">
        <v>26453.901337883672</v>
      </c>
      <c r="AB5" s="1" t="s">
        <v>0</v>
      </c>
      <c r="AC5" s="1">
        <v>49946.302777771947</v>
      </c>
      <c r="AD5" s="1">
        <v>40079.046756984142</v>
      </c>
      <c r="AE5" s="1">
        <v>35331.593313805221</v>
      </c>
      <c r="AF5" s="1">
        <v>32097.812838595586</v>
      </c>
      <c r="AG5" s="1">
        <v>29083.810726385174</v>
      </c>
      <c r="AH5" s="1">
        <v>26006.6947316472</v>
      </c>
      <c r="AI5" s="1">
        <v>24197.704942558645</v>
      </c>
      <c r="AJ5" s="1">
        <v>22500.923406115868</v>
      </c>
      <c r="AK5" s="1">
        <v>19951.987066649493</v>
      </c>
    </row>
    <row r="6" spans="1:38" x14ac:dyDescent="0.35">
      <c r="B6" s="10" t="s">
        <v>1</v>
      </c>
      <c r="C6" s="1">
        <v>30535.861972377224</v>
      </c>
      <c r="D6" s="1">
        <v>37813.667509526029</v>
      </c>
      <c r="E6" s="1">
        <v>39133.089430417698</v>
      </c>
      <c r="F6" s="1">
        <v>40569.800218475924</v>
      </c>
      <c r="G6" s="1">
        <v>42077.003912651446</v>
      </c>
      <c r="H6" s="1">
        <v>45443.067632880251</v>
      </c>
      <c r="I6" s="1">
        <v>49216.333916873482</v>
      </c>
      <c r="J6" s="1">
        <v>50598.559291394071</v>
      </c>
      <c r="K6" s="1">
        <v>53593.007771014971</v>
      </c>
      <c r="O6" s="1" t="s">
        <v>1</v>
      </c>
      <c r="P6" s="1">
        <v>30535.861972377224</v>
      </c>
      <c r="Q6" s="1">
        <v>34529.534768073296</v>
      </c>
      <c r="R6" s="1">
        <v>34474.252996575422</v>
      </c>
      <c r="S6" s="1">
        <v>34621.730266983781</v>
      </c>
      <c r="T6" s="1">
        <v>33859.701477557712</v>
      </c>
      <c r="U6" s="1">
        <v>33843.078997008524</v>
      </c>
      <c r="V6" s="1">
        <v>33493.751513997107</v>
      </c>
      <c r="W6" s="1">
        <v>33088.141442709501</v>
      </c>
      <c r="X6" s="1">
        <v>33047.384085670506</v>
      </c>
      <c r="AB6" s="1" t="s">
        <v>1</v>
      </c>
      <c r="AC6" s="1">
        <v>30537.346551679475</v>
      </c>
      <c r="AD6" s="1">
        <v>34120.493952089906</v>
      </c>
      <c r="AE6" s="1">
        <v>34369.196955104024</v>
      </c>
      <c r="AF6" s="1">
        <v>34398.067263051613</v>
      </c>
      <c r="AG6" s="1">
        <v>34149.550914804182</v>
      </c>
      <c r="AH6" s="1">
        <v>32893.845766906546</v>
      </c>
      <c r="AI6" s="1">
        <v>31855.934058465627</v>
      </c>
      <c r="AJ6" s="1">
        <v>31070.389118787069</v>
      </c>
      <c r="AK6" s="1">
        <v>29888.598634079066</v>
      </c>
    </row>
    <row r="7" spans="1:38" x14ac:dyDescent="0.35">
      <c r="B7" s="10" t="s">
        <v>3</v>
      </c>
      <c r="C7" s="1">
        <v>29691.143997587991</v>
      </c>
      <c r="D7" s="1">
        <v>39002.494456401961</v>
      </c>
      <c r="E7" s="1">
        <v>41591.767901950858</v>
      </c>
      <c r="F7" s="1">
        <v>44126.626577338677</v>
      </c>
      <c r="G7" s="1">
        <v>45490.294757418153</v>
      </c>
      <c r="H7" s="1">
        <v>47361.966833620609</v>
      </c>
      <c r="I7" s="1">
        <v>48957.236055087604</v>
      </c>
      <c r="J7" s="1">
        <v>49926.475639750606</v>
      </c>
      <c r="K7" s="1">
        <v>51031.191869463059</v>
      </c>
      <c r="O7" s="1" t="s">
        <v>3</v>
      </c>
      <c r="P7" s="1">
        <v>29691.143997587991</v>
      </c>
      <c r="Q7" s="1">
        <v>37809.999368623168</v>
      </c>
      <c r="R7" s="1">
        <v>38163.914985534335</v>
      </c>
      <c r="S7" s="1">
        <v>39244.017263190181</v>
      </c>
      <c r="T7" s="1">
        <v>38688.527255687433</v>
      </c>
      <c r="U7" s="1">
        <v>39048.761620419806</v>
      </c>
      <c r="V7" s="1">
        <v>39114.581441994043</v>
      </c>
      <c r="W7" s="1">
        <v>39267.273026615716</v>
      </c>
      <c r="X7" s="1">
        <v>39389.310499756546</v>
      </c>
      <c r="AB7" s="1" t="s">
        <v>3</v>
      </c>
      <c r="AC7" s="1">
        <v>29691.502980558045</v>
      </c>
      <c r="AD7" s="1">
        <v>35006.972651681928</v>
      </c>
      <c r="AE7" s="1">
        <v>34390.703778053212</v>
      </c>
      <c r="AF7" s="1">
        <v>34929.745011208972</v>
      </c>
      <c r="AG7" s="1">
        <v>34827.850851228293</v>
      </c>
      <c r="AH7" s="1">
        <v>35344.224779131851</v>
      </c>
      <c r="AI7" s="1">
        <v>35425.145390755286</v>
      </c>
      <c r="AJ7" s="1">
        <v>36654.045941247896</v>
      </c>
      <c r="AK7" s="1">
        <v>36105.933049225016</v>
      </c>
    </row>
    <row r="8" spans="1:38" x14ac:dyDescent="0.35">
      <c r="B8" s="10" t="s">
        <v>2</v>
      </c>
      <c r="C8" s="1">
        <v>30132.319380911988</v>
      </c>
      <c r="D8" s="1">
        <v>38628.396933158561</v>
      </c>
      <c r="E8" s="1">
        <v>42325.946498777434</v>
      </c>
      <c r="F8" s="1">
        <v>45658.361411356702</v>
      </c>
      <c r="G8" s="1">
        <v>48476.70060677822</v>
      </c>
      <c r="H8" s="1">
        <v>51641.609624657707</v>
      </c>
      <c r="I8" s="1">
        <v>54021.931178445753</v>
      </c>
      <c r="J8" s="1">
        <v>57207.755441435547</v>
      </c>
      <c r="K8" s="1">
        <v>59650.792784437501</v>
      </c>
      <c r="O8" s="1" t="s">
        <v>2</v>
      </c>
      <c r="P8" s="1">
        <v>30132.319380911988</v>
      </c>
      <c r="Q8" s="1">
        <v>36715.813214779031</v>
      </c>
      <c r="R8" s="1">
        <v>38027.580614400453</v>
      </c>
      <c r="S8" s="1">
        <v>38920.573318144037</v>
      </c>
      <c r="T8" s="1">
        <v>39971.56889381737</v>
      </c>
      <c r="U8" s="1">
        <v>42054.296409981922</v>
      </c>
      <c r="V8" s="1">
        <v>43576.539341814569</v>
      </c>
      <c r="W8" s="1">
        <v>45456.03704260596</v>
      </c>
      <c r="X8" s="1">
        <v>47640.32493931373</v>
      </c>
      <c r="AB8" s="1" t="s">
        <v>2</v>
      </c>
      <c r="AC8" s="1">
        <v>30134.40878709458</v>
      </c>
      <c r="AD8" s="1">
        <v>33886.588709316646</v>
      </c>
      <c r="AE8" s="1">
        <v>34971.006074372832</v>
      </c>
      <c r="AF8" s="1">
        <v>36122.988987739482</v>
      </c>
      <c r="AG8" s="1">
        <v>37088.892573130943</v>
      </c>
      <c r="AH8" s="1">
        <v>37824.207842900811</v>
      </c>
      <c r="AI8" s="1">
        <v>39376.61204787196</v>
      </c>
      <c r="AJ8" s="1">
        <v>41728.927351580809</v>
      </c>
      <c r="AK8" s="1">
        <v>45899.336458001962</v>
      </c>
    </row>
    <row r="9" spans="1:38" x14ac:dyDescent="0.35">
      <c r="B9" s="10" t="s">
        <v>13</v>
      </c>
      <c r="C9" s="1">
        <v>5164.3282443480011</v>
      </c>
      <c r="D9" s="1">
        <v>7895.7154024537567</v>
      </c>
      <c r="E9" s="1">
        <v>8054.6508964465411</v>
      </c>
      <c r="F9" s="1">
        <v>8137.6946237076263</v>
      </c>
      <c r="G9" s="1">
        <v>8015.4083730652192</v>
      </c>
      <c r="H9" s="1">
        <v>8387.6463432328037</v>
      </c>
      <c r="I9" s="1">
        <v>8505.992399665347</v>
      </c>
      <c r="J9" s="1">
        <v>8739.532647499298</v>
      </c>
      <c r="K9" s="1">
        <v>8842.2734707841792</v>
      </c>
      <c r="O9" s="1" t="s">
        <v>13</v>
      </c>
      <c r="P9" s="1">
        <v>5164.3282443480011</v>
      </c>
      <c r="Q9" s="1">
        <v>6806.1749895003786</v>
      </c>
      <c r="R9" s="1">
        <v>6296.9356637727124</v>
      </c>
      <c r="S9" s="1">
        <v>5985.5955896086552</v>
      </c>
      <c r="T9" s="1">
        <v>5526.6887196755615</v>
      </c>
      <c r="U9" s="1">
        <v>5900.0386340913728</v>
      </c>
      <c r="V9" s="1">
        <v>5746.4399764219434</v>
      </c>
      <c r="W9" s="1">
        <v>5991.4733358468729</v>
      </c>
      <c r="X9" s="1">
        <v>6250.9420472193915</v>
      </c>
      <c r="AB9" s="1" t="s">
        <v>13</v>
      </c>
      <c r="AC9" s="1">
        <v>5164.3178118490941</v>
      </c>
      <c r="AD9" s="1">
        <v>6730.8210251766714</v>
      </c>
      <c r="AE9" s="1">
        <v>6098.3552040426557</v>
      </c>
      <c r="AF9" s="1">
        <v>5813.2419483112326</v>
      </c>
      <c r="AG9" s="1">
        <v>5153.8711708120109</v>
      </c>
      <c r="AH9" s="1">
        <v>5176.7613313841221</v>
      </c>
      <c r="AI9" s="1">
        <v>5071.56735599273</v>
      </c>
      <c r="AJ9" s="1">
        <v>5407.5955465458919</v>
      </c>
      <c r="AK9" s="1">
        <v>5936.6060405232474</v>
      </c>
    </row>
    <row r="10" spans="1:38" x14ac:dyDescent="0.35">
      <c r="B10" s="10" t="s">
        <v>48</v>
      </c>
      <c r="C10" s="1">
        <v>7904.5588857343782</v>
      </c>
      <c r="D10" s="1">
        <v>8295.8504297763011</v>
      </c>
      <c r="E10" s="1">
        <v>9183.3754204337329</v>
      </c>
      <c r="F10" s="1">
        <v>10225.822708776002</v>
      </c>
      <c r="G10" s="1">
        <v>11489.297485588662</v>
      </c>
      <c r="H10" s="1">
        <v>12655.399137405688</v>
      </c>
      <c r="I10" s="1">
        <v>14262.833531591841</v>
      </c>
      <c r="J10" s="1">
        <v>15648.863927128183</v>
      </c>
      <c r="K10" s="1">
        <v>17838.744610396312</v>
      </c>
      <c r="O10" s="1" t="s">
        <v>48</v>
      </c>
      <c r="P10" s="1">
        <v>7904.5588857343782</v>
      </c>
      <c r="Q10" s="1">
        <v>8614.6748370436708</v>
      </c>
      <c r="R10" s="1">
        <v>9480.9058166373397</v>
      </c>
      <c r="S10" s="1">
        <v>10360.54398501707</v>
      </c>
      <c r="T10" s="1">
        <v>11470.783564293126</v>
      </c>
      <c r="U10" s="1">
        <v>12874.465861136794</v>
      </c>
      <c r="V10" s="1">
        <v>14456.54653088275</v>
      </c>
      <c r="W10" s="1">
        <v>16199.392410842192</v>
      </c>
      <c r="X10" s="1">
        <v>18086.217255544183</v>
      </c>
      <c r="AB10" s="1" t="s">
        <v>48</v>
      </c>
      <c r="AC10" s="1">
        <v>7866.212421809746</v>
      </c>
      <c r="AD10" s="1">
        <v>9029.837151603786</v>
      </c>
      <c r="AE10" s="1">
        <v>10027.739627171903</v>
      </c>
      <c r="AF10" s="1">
        <v>11260.206286427076</v>
      </c>
      <c r="AG10" s="1">
        <v>12376.633480211078</v>
      </c>
      <c r="AH10" s="1">
        <v>13608.072134029182</v>
      </c>
      <c r="AI10" s="1">
        <v>14756.945514392482</v>
      </c>
      <c r="AJ10" s="1">
        <v>16607.95056482626</v>
      </c>
      <c r="AK10" s="1">
        <v>18581.125961592934</v>
      </c>
    </row>
    <row r="11" spans="1:38" x14ac:dyDescent="0.35">
      <c r="B11" s="10" t="s">
        <v>49</v>
      </c>
      <c r="C11" s="1">
        <v>247.15002343774793</v>
      </c>
      <c r="D11" s="1">
        <v>597.75309580076669</v>
      </c>
      <c r="E11" s="1">
        <v>755.5649438109042</v>
      </c>
      <c r="F11" s="1">
        <v>904.91478538808906</v>
      </c>
      <c r="G11" s="1">
        <v>1057.4403473383463</v>
      </c>
      <c r="H11" s="1">
        <v>1201.7879032497435</v>
      </c>
      <c r="I11" s="1">
        <v>1409.8230321694668</v>
      </c>
      <c r="J11" s="1">
        <v>1545.166296672111</v>
      </c>
      <c r="K11" s="1">
        <v>1580.9362463224597</v>
      </c>
      <c r="O11" s="1" t="s">
        <v>49</v>
      </c>
      <c r="P11" s="1">
        <v>247.15002343774793</v>
      </c>
      <c r="Q11" s="1">
        <v>705.7381340180857</v>
      </c>
      <c r="R11" s="1">
        <v>967.31856351136412</v>
      </c>
      <c r="S11" s="1">
        <v>1217.0153205357644</v>
      </c>
      <c r="T11" s="1">
        <v>1453.7840166846927</v>
      </c>
      <c r="U11" s="1">
        <v>1688.2910633659314</v>
      </c>
      <c r="V11" s="1">
        <v>2056.4572112685205</v>
      </c>
      <c r="W11" s="1">
        <v>2268.8560676940301</v>
      </c>
      <c r="X11" s="1">
        <v>2283.1240722606435</v>
      </c>
      <c r="AB11" s="1" t="s">
        <v>49</v>
      </c>
      <c r="AC11" s="1">
        <v>247.15002343774793</v>
      </c>
      <c r="AD11" s="1">
        <v>718.75426474885205</v>
      </c>
      <c r="AE11" s="1">
        <v>1130.8453258741556</v>
      </c>
      <c r="AF11" s="1">
        <v>1746.1315083485626</v>
      </c>
      <c r="AG11" s="1">
        <v>2274.1034526666531</v>
      </c>
      <c r="AH11" s="1">
        <v>2485.936952462725</v>
      </c>
      <c r="AI11" s="1">
        <v>3168.2130117855927</v>
      </c>
      <c r="AJ11" s="1">
        <v>3720.9706087174382</v>
      </c>
      <c r="AK11" s="1">
        <v>3735.2099757811966</v>
      </c>
    </row>
    <row r="12" spans="1:38" x14ac:dyDescent="0.35">
      <c r="B12" s="10" t="s">
        <v>27</v>
      </c>
      <c r="C12" s="1">
        <v>33.201934504626685</v>
      </c>
      <c r="D12" s="1">
        <v>172.48314521305718</v>
      </c>
      <c r="E12" s="1">
        <v>379.39866663211046</v>
      </c>
      <c r="F12" s="1">
        <v>667.5350670675906</v>
      </c>
      <c r="G12" s="1">
        <v>1382.0093430320269</v>
      </c>
      <c r="H12" s="1">
        <v>1904.7424278178328</v>
      </c>
      <c r="I12" s="1">
        <v>1011.9588525750781</v>
      </c>
      <c r="J12" s="1">
        <v>1596.8303590638068</v>
      </c>
      <c r="K12" s="1">
        <v>1622.63328588903</v>
      </c>
      <c r="O12" s="1" t="s">
        <v>27</v>
      </c>
      <c r="P12" s="1">
        <v>33.201934504626685</v>
      </c>
      <c r="Q12" s="1">
        <v>283.48254095354525</v>
      </c>
      <c r="R12" s="1">
        <v>595.23385642780681</v>
      </c>
      <c r="S12" s="1">
        <v>909.90341856082227</v>
      </c>
      <c r="T12" s="1">
        <v>1183.8833060166844</v>
      </c>
      <c r="U12" s="1">
        <v>1640.3485357365391</v>
      </c>
      <c r="V12" s="1">
        <v>1942.5897497554242</v>
      </c>
      <c r="W12" s="1">
        <v>2232.5952642388233</v>
      </c>
      <c r="X12" s="1">
        <v>2512.8625219079113</v>
      </c>
      <c r="AB12" s="1" t="s">
        <v>27</v>
      </c>
      <c r="AC12" s="1">
        <v>33.201934504626685</v>
      </c>
      <c r="AD12" s="1">
        <v>652.30879952783278</v>
      </c>
      <c r="AE12" s="1">
        <v>1415.9612513613486</v>
      </c>
      <c r="AF12" s="1">
        <v>2139.2696889648942</v>
      </c>
      <c r="AG12" s="1">
        <v>2760.621130991532</v>
      </c>
      <c r="AH12" s="1">
        <v>3235.8000082356266</v>
      </c>
      <c r="AI12" s="1">
        <v>3570.2357860563334</v>
      </c>
      <c r="AJ12" s="1">
        <v>4033.20738702792</v>
      </c>
      <c r="AK12" s="1">
        <v>4366.1298161111981</v>
      </c>
    </row>
    <row r="13" spans="1:38" x14ac:dyDescent="0.35">
      <c r="B13" s="2" t="s">
        <v>6</v>
      </c>
      <c r="C13" s="2">
        <v>153653.02883388594</v>
      </c>
      <c r="D13" s="2">
        <v>188735.26927602431</v>
      </c>
      <c r="E13" s="2">
        <v>199316.31779943651</v>
      </c>
      <c r="F13" s="2">
        <v>210044.15941853053</v>
      </c>
      <c r="G13" s="2">
        <v>220492.1144976221</v>
      </c>
      <c r="H13" s="2">
        <v>229171.86434708201</v>
      </c>
      <c r="I13" s="2">
        <v>237256.86798938204</v>
      </c>
      <c r="J13" s="2">
        <v>244937.35452204911</v>
      </c>
      <c r="K13" s="2">
        <v>253299.70532344087</v>
      </c>
      <c r="O13" s="2" t="s">
        <v>6</v>
      </c>
      <c r="P13" s="2">
        <v>153653.02883388594</v>
      </c>
      <c r="Q13" s="2">
        <v>174445.34757357003</v>
      </c>
      <c r="R13" s="2">
        <v>172711.92182342766</v>
      </c>
      <c r="S13" s="2">
        <v>171794.97564875646</v>
      </c>
      <c r="T13" s="2">
        <v>168644.01302618219</v>
      </c>
      <c r="U13" s="2">
        <v>168786.71297513155</v>
      </c>
      <c r="V13" s="2">
        <v>169617.1949618778</v>
      </c>
      <c r="W13" s="2">
        <v>172445.9667355881</v>
      </c>
      <c r="X13" s="2">
        <v>175664.06675955659</v>
      </c>
      <c r="AB13" s="2" t="s">
        <v>6</v>
      </c>
      <c r="AC13" s="2">
        <v>153620.44328870525</v>
      </c>
      <c r="AD13" s="2">
        <v>160224.82331112976</v>
      </c>
      <c r="AE13" s="2">
        <v>157735.40152978536</v>
      </c>
      <c r="AF13" s="2">
        <v>158507.46353264741</v>
      </c>
      <c r="AG13" s="2">
        <v>157715.33430022991</v>
      </c>
      <c r="AH13" s="2">
        <v>156575.54354669806</v>
      </c>
      <c r="AI13" s="2">
        <v>157422.35810787865</v>
      </c>
      <c r="AJ13" s="2">
        <v>161724.00992484915</v>
      </c>
      <c r="AK13" s="2">
        <v>164464.92700196413</v>
      </c>
    </row>
    <row r="14" spans="1:38" x14ac:dyDescent="0.35">
      <c r="B14" s="2"/>
      <c r="C14" s="2"/>
      <c r="D14" s="2"/>
      <c r="E14" s="2"/>
      <c r="F14" s="2"/>
      <c r="G14" s="2"/>
      <c r="H14" s="2"/>
      <c r="I14" s="2"/>
      <c r="J14" s="2"/>
      <c r="K14" s="2"/>
      <c r="O14" s="2"/>
      <c r="P14" s="2"/>
      <c r="Q14" s="2"/>
      <c r="R14" s="2"/>
      <c r="S14" s="2"/>
      <c r="T14" s="2"/>
      <c r="U14" s="2"/>
      <c r="V14" s="2"/>
      <c r="W14" s="2"/>
      <c r="X14" s="2"/>
      <c r="AB14" s="2"/>
      <c r="AC14" s="2"/>
      <c r="AD14" s="2"/>
      <c r="AE14" s="2"/>
      <c r="AF14" s="2"/>
      <c r="AG14" s="2"/>
      <c r="AH14" s="2"/>
      <c r="AI14" s="2"/>
      <c r="AJ14" s="2"/>
      <c r="AK14" s="2"/>
    </row>
    <row r="15" spans="1:38" s="7" customFormat="1" x14ac:dyDescent="0.35">
      <c r="A15" s="5" t="s">
        <v>63</v>
      </c>
      <c r="B15" s="6"/>
      <c r="C15" s="6"/>
      <c r="D15" s="6"/>
      <c r="E15" s="6"/>
      <c r="F15" s="6"/>
      <c r="G15" s="6"/>
      <c r="H15" s="6"/>
      <c r="I15" s="6"/>
      <c r="J15" s="6"/>
      <c r="K15" s="6"/>
      <c r="L15" s="5"/>
      <c r="N15" s="5" t="s">
        <v>63</v>
      </c>
      <c r="O15" s="6"/>
      <c r="P15" s="6"/>
      <c r="Q15" s="6"/>
      <c r="R15" s="6"/>
      <c r="S15" s="6"/>
      <c r="T15" s="6"/>
      <c r="U15" s="6"/>
      <c r="V15" s="6"/>
      <c r="W15" s="6"/>
      <c r="X15" s="6"/>
      <c r="Y15" s="5"/>
      <c r="AA15" s="5" t="s">
        <v>63</v>
      </c>
      <c r="AB15" s="6"/>
      <c r="AC15" s="6"/>
      <c r="AD15" s="6"/>
      <c r="AE15" s="6"/>
      <c r="AF15" s="6"/>
      <c r="AG15" s="6"/>
      <c r="AH15" s="6"/>
      <c r="AI15" s="6"/>
      <c r="AJ15" s="6"/>
      <c r="AK15" s="6"/>
      <c r="AL15" s="5"/>
    </row>
    <row r="16" spans="1:38" ht="16.5" x14ac:dyDescent="0.45">
      <c r="B16" s="10" t="s">
        <v>31</v>
      </c>
      <c r="C16" s="1">
        <v>8461.7487668994509</v>
      </c>
      <c r="D16" s="1">
        <v>9383.174788623257</v>
      </c>
      <c r="E16" s="1">
        <v>9778.8065780416073</v>
      </c>
      <c r="F16" s="1">
        <v>10048.890087158046</v>
      </c>
      <c r="G16" s="1">
        <v>10444.640686167473</v>
      </c>
      <c r="H16" s="1">
        <v>10479.168987625815</v>
      </c>
      <c r="I16" s="1">
        <v>10443.656385842854</v>
      </c>
      <c r="J16" s="1">
        <v>10504.902156340642</v>
      </c>
      <c r="K16" s="1">
        <v>10352.389456818732</v>
      </c>
      <c r="O16" s="10" t="s">
        <v>31</v>
      </c>
      <c r="P16" s="1">
        <v>8461.7487668994509</v>
      </c>
      <c r="Q16" s="1">
        <v>8436.1835072435679</v>
      </c>
      <c r="R16" s="1">
        <v>7835.4009172855176</v>
      </c>
      <c r="S16" s="1">
        <v>7376.494978242552</v>
      </c>
      <c r="T16" s="1">
        <v>6852.0050444156677</v>
      </c>
      <c r="U16" s="1">
        <v>6291.9744689157678</v>
      </c>
      <c r="V16" s="1">
        <v>5850.3151568187941</v>
      </c>
      <c r="W16" s="1">
        <v>5514.9821490394233</v>
      </c>
      <c r="X16" s="1">
        <v>5169.7448479966934</v>
      </c>
      <c r="AB16" s="10" t="s">
        <v>31</v>
      </c>
      <c r="AC16" s="1">
        <v>8461.7487668994509</v>
      </c>
      <c r="AD16" s="1">
        <v>7041.1857051212883</v>
      </c>
      <c r="AE16" s="1">
        <v>6074.915193660494</v>
      </c>
      <c r="AF16" s="1">
        <v>5304.0066346089234</v>
      </c>
      <c r="AG16" s="1">
        <v>4648.7828991461884</v>
      </c>
      <c r="AH16" s="1">
        <v>4044.969272294848</v>
      </c>
      <c r="AI16" s="1">
        <v>3258.488235107061</v>
      </c>
      <c r="AJ16" s="1">
        <v>2738.835947721579</v>
      </c>
      <c r="AK16" s="1">
        <v>2105.7667289193828</v>
      </c>
    </row>
    <row r="17" spans="1:38" ht="16.5" x14ac:dyDescent="0.45">
      <c r="B17" s="10" t="s">
        <v>33</v>
      </c>
      <c r="C17" s="1">
        <v>0</v>
      </c>
      <c r="D17" s="1">
        <v>289.17933860492309</v>
      </c>
      <c r="E17" s="1">
        <v>298.36406245247588</v>
      </c>
      <c r="F17" s="1">
        <v>367.41742162988521</v>
      </c>
      <c r="G17" s="1">
        <v>459.83906716319007</v>
      </c>
      <c r="H17" s="1">
        <v>509.2825022875702</v>
      </c>
      <c r="I17" s="1">
        <v>643.58920300128329</v>
      </c>
      <c r="J17" s="1">
        <v>590.64732610131966</v>
      </c>
      <c r="K17" s="1">
        <v>715.71615235948138</v>
      </c>
      <c r="O17" s="10" t="s">
        <v>33</v>
      </c>
      <c r="P17" s="1">
        <v>0</v>
      </c>
      <c r="Q17" s="1">
        <v>292.49556395517118</v>
      </c>
      <c r="R17" s="1">
        <v>527.75761296796645</v>
      </c>
      <c r="S17" s="1">
        <v>712.28694807232489</v>
      </c>
      <c r="T17" s="1">
        <v>980.30882710187939</v>
      </c>
      <c r="U17" s="1">
        <v>1178.0398848360114</v>
      </c>
      <c r="V17" s="1">
        <v>1375.9203640268661</v>
      </c>
      <c r="W17" s="1">
        <v>1437.4061334001881</v>
      </c>
      <c r="X17" s="1">
        <v>1616.1202019792086</v>
      </c>
      <c r="AB17" s="10" t="s">
        <v>33</v>
      </c>
      <c r="AC17" s="1">
        <v>0</v>
      </c>
      <c r="AD17" s="1">
        <v>763.9437178725525</v>
      </c>
      <c r="AE17" s="1">
        <v>1325.7685955650561</v>
      </c>
      <c r="AF17" s="1">
        <v>1871.0643202088663</v>
      </c>
      <c r="AG17" s="1">
        <v>2349.3811610807911</v>
      </c>
      <c r="AH17" s="1">
        <v>2676.1491166816027</v>
      </c>
      <c r="AI17" s="1">
        <v>3234.0115639148007</v>
      </c>
      <c r="AJ17" s="1">
        <v>3540.5909696556878</v>
      </c>
      <c r="AK17" s="1">
        <v>3845.0039223878016</v>
      </c>
    </row>
    <row r="18" spans="1:38" x14ac:dyDescent="0.35">
      <c r="A18" s="24"/>
    </row>
    <row r="19" spans="1:38" s="7" customFormat="1" x14ac:dyDescent="0.35">
      <c r="A19" s="5" t="s">
        <v>64</v>
      </c>
      <c r="B19" s="6"/>
      <c r="C19" s="6"/>
      <c r="D19" s="6"/>
      <c r="E19" s="6"/>
      <c r="F19" s="6"/>
      <c r="G19" s="6"/>
      <c r="H19" s="6"/>
      <c r="I19" s="6"/>
      <c r="J19" s="6"/>
      <c r="K19" s="6"/>
      <c r="L19" s="5"/>
      <c r="N19" s="5" t="s">
        <v>64</v>
      </c>
      <c r="O19" s="6"/>
      <c r="P19" s="6"/>
      <c r="Q19" s="6"/>
      <c r="R19" s="6"/>
      <c r="S19" s="6"/>
      <c r="T19" s="6"/>
      <c r="U19" s="6"/>
      <c r="V19" s="6"/>
      <c r="W19" s="6"/>
      <c r="X19" s="6"/>
      <c r="Y19" s="5"/>
      <c r="AA19" s="5" t="s">
        <v>64</v>
      </c>
      <c r="AB19" s="6"/>
      <c r="AC19" s="6"/>
      <c r="AD19" s="6"/>
      <c r="AE19" s="6"/>
      <c r="AF19" s="6"/>
      <c r="AG19" s="6"/>
      <c r="AH19" s="6"/>
      <c r="AI19" s="6"/>
      <c r="AJ19" s="6"/>
      <c r="AK19" s="6"/>
      <c r="AL19" s="5"/>
    </row>
    <row r="20" spans="1:38" x14ac:dyDescent="0.35">
      <c r="B20" s="10" t="s">
        <v>0</v>
      </c>
      <c r="C20" s="1">
        <v>6810.7939294044772</v>
      </c>
      <c r="D20" s="1">
        <v>7489.9286828856775</v>
      </c>
      <c r="E20" s="1">
        <v>7128.002024147494</v>
      </c>
      <c r="F20" s="1">
        <v>6724.0828196929042</v>
      </c>
      <c r="G20" s="1">
        <v>6603.933165246287</v>
      </c>
      <c r="H20" s="1">
        <v>6355.3543368618884</v>
      </c>
      <c r="I20" s="1">
        <v>6055.8343085964116</v>
      </c>
      <c r="J20" s="1">
        <v>5821.6769915357881</v>
      </c>
      <c r="K20" s="1">
        <v>5550.4212218702842</v>
      </c>
      <c r="O20" s="1" t="s">
        <v>0</v>
      </c>
      <c r="P20" s="1">
        <v>6810.7939294044772</v>
      </c>
      <c r="Q20" s="1">
        <v>7028.8431834189314</v>
      </c>
      <c r="R20" s="1">
        <v>6421.5236201790431</v>
      </c>
      <c r="S20" s="1">
        <v>5781.4879912561237</v>
      </c>
      <c r="T20" s="1">
        <v>5417.7123768715892</v>
      </c>
      <c r="U20" s="1">
        <v>4943.3288025789034</v>
      </c>
      <c r="V20" s="1">
        <v>4447.3483533955196</v>
      </c>
      <c r="W20" s="1">
        <v>4234.4911684455428</v>
      </c>
      <c r="X20" s="1">
        <v>4007.2022822357176</v>
      </c>
      <c r="AB20" s="1" t="s">
        <v>0</v>
      </c>
      <c r="AC20" s="1">
        <v>6810.7939294044772</v>
      </c>
      <c r="AD20" s="1">
        <v>7024.5288275592229</v>
      </c>
      <c r="AE20" s="1">
        <v>6380.3320317820171</v>
      </c>
      <c r="AF20" s="1">
        <v>5720.8378059609104</v>
      </c>
      <c r="AG20" s="1">
        <v>5331.3090721551716</v>
      </c>
      <c r="AH20" s="1">
        <v>4810.2751576759847</v>
      </c>
      <c r="AI20" s="1">
        <v>4277.8811998095707</v>
      </c>
      <c r="AJ20" s="1">
        <v>3948.8594798081458</v>
      </c>
      <c r="AK20" s="1">
        <v>3608.8537924160369</v>
      </c>
    </row>
    <row r="21" spans="1:38" x14ac:dyDescent="0.35">
      <c r="B21" s="10" t="s">
        <v>1</v>
      </c>
      <c r="C21" s="1">
        <v>1123.5748910229077</v>
      </c>
      <c r="D21" s="1">
        <v>1286.0575506139007</v>
      </c>
      <c r="E21" s="1">
        <v>1356.4694278862498</v>
      </c>
      <c r="F21" s="1">
        <v>1432.5533944331942</v>
      </c>
      <c r="G21" s="1">
        <v>1447.4275790557906</v>
      </c>
      <c r="H21" s="1">
        <v>1426.7586951221269</v>
      </c>
      <c r="I21" s="1">
        <v>1411.3360467515249</v>
      </c>
      <c r="J21" s="1">
        <v>1444.9747120244776</v>
      </c>
      <c r="K21" s="1">
        <v>1480.5709439196337</v>
      </c>
      <c r="O21" s="1" t="s">
        <v>1</v>
      </c>
      <c r="P21" s="1">
        <v>1123.5748910229077</v>
      </c>
      <c r="Q21" s="1">
        <v>1130.4697924942673</v>
      </c>
      <c r="R21" s="1">
        <v>1115.3195099819861</v>
      </c>
      <c r="S21" s="1">
        <v>1093.2579735337799</v>
      </c>
      <c r="T21" s="1">
        <v>1024.0844498627484</v>
      </c>
      <c r="U21" s="1">
        <v>919.54508176699062</v>
      </c>
      <c r="V21" s="1">
        <v>823.58494755997617</v>
      </c>
      <c r="W21" s="1">
        <v>838.20663596162888</v>
      </c>
      <c r="X21" s="1">
        <v>858.65919405999796</v>
      </c>
      <c r="AB21" s="1" t="s">
        <v>1</v>
      </c>
      <c r="AC21" s="1">
        <v>1123.5748910229077</v>
      </c>
      <c r="AD21" s="1">
        <v>1130.5076490546937</v>
      </c>
      <c r="AE21" s="1">
        <v>1115.142800182492</v>
      </c>
      <c r="AF21" s="1">
        <v>1093.2811070803969</v>
      </c>
      <c r="AG21" s="1">
        <v>1024.1153431825496</v>
      </c>
      <c r="AH21" s="1">
        <v>919.60900093508008</v>
      </c>
      <c r="AI21" s="1">
        <v>823.1517753975487</v>
      </c>
      <c r="AJ21" s="1">
        <v>837.49160346683527</v>
      </c>
      <c r="AK21" s="1">
        <v>857.04892867602769</v>
      </c>
    </row>
    <row r="22" spans="1:38" x14ac:dyDescent="0.35">
      <c r="B22" s="10" t="s">
        <v>3</v>
      </c>
      <c r="C22" s="1">
        <v>923.16719500969077</v>
      </c>
      <c r="D22" s="1">
        <v>1178.3925154678027</v>
      </c>
      <c r="E22" s="1">
        <v>1270.3131105665002</v>
      </c>
      <c r="F22" s="1">
        <v>1318.3640958475369</v>
      </c>
      <c r="G22" s="1">
        <v>1423.3457244236713</v>
      </c>
      <c r="H22" s="1">
        <v>1482.9593107642261</v>
      </c>
      <c r="I22" s="1">
        <v>1518.2129001092953</v>
      </c>
      <c r="J22" s="1">
        <v>1450.9088798641305</v>
      </c>
      <c r="K22" s="1">
        <v>1672.919443323379</v>
      </c>
      <c r="O22" s="1" t="s">
        <v>3</v>
      </c>
      <c r="P22" s="1">
        <v>923.16719500969077</v>
      </c>
      <c r="Q22" s="1">
        <v>1178.0495820179858</v>
      </c>
      <c r="R22" s="1">
        <v>1280.5009000582154</v>
      </c>
      <c r="S22" s="1">
        <v>1340.4101092533615</v>
      </c>
      <c r="T22" s="1">
        <v>1419.0079981843344</v>
      </c>
      <c r="U22" s="1">
        <v>1493.1075522546153</v>
      </c>
      <c r="V22" s="1">
        <v>1617.5386413909696</v>
      </c>
      <c r="W22" s="1">
        <v>1741.2716207456733</v>
      </c>
      <c r="X22" s="1">
        <v>2078.3585889792453</v>
      </c>
      <c r="AB22" s="1" t="s">
        <v>3</v>
      </c>
      <c r="AC22" s="1">
        <v>923.16719500969077</v>
      </c>
      <c r="AD22" s="1">
        <v>1196.180071119456</v>
      </c>
      <c r="AE22" s="1">
        <v>1302.2573459070209</v>
      </c>
      <c r="AF22" s="1">
        <v>1354.8386395284897</v>
      </c>
      <c r="AG22" s="1">
        <v>1621.8187837557036</v>
      </c>
      <c r="AH22" s="1">
        <v>1778.7434642034186</v>
      </c>
      <c r="AI22" s="1">
        <v>2286.7528628433838</v>
      </c>
      <c r="AJ22" s="1">
        <v>3034.8725179581279</v>
      </c>
      <c r="AK22" s="1">
        <v>3893.2602190266457</v>
      </c>
    </row>
    <row r="23" spans="1:38" x14ac:dyDescent="0.35">
      <c r="B23" s="10" t="s">
        <v>2</v>
      </c>
      <c r="C23" s="1">
        <v>1275.1759529988908</v>
      </c>
      <c r="D23" s="1">
        <v>1327.8895990589244</v>
      </c>
      <c r="E23" s="1">
        <v>1316.5598859417489</v>
      </c>
      <c r="F23" s="1">
        <v>1268.8658605948629</v>
      </c>
      <c r="G23" s="1">
        <v>1352.0601729180689</v>
      </c>
      <c r="H23" s="1">
        <v>1386.2441553607746</v>
      </c>
      <c r="I23" s="1">
        <v>1413.5770135364958</v>
      </c>
      <c r="J23" s="1">
        <v>1337.005304687036</v>
      </c>
      <c r="K23" s="1">
        <v>1333.094737566222</v>
      </c>
      <c r="O23" s="1" t="s">
        <v>2</v>
      </c>
      <c r="P23" s="1">
        <v>1275.1759529988908</v>
      </c>
      <c r="Q23" s="1">
        <v>1325.7821960991855</v>
      </c>
      <c r="R23" s="1">
        <v>1348.4510428765118</v>
      </c>
      <c r="S23" s="1">
        <v>1343.4452131212745</v>
      </c>
      <c r="T23" s="1">
        <v>1455.2778894377825</v>
      </c>
      <c r="U23" s="1">
        <v>1539.0757871618839</v>
      </c>
      <c r="V23" s="1">
        <v>1615.1165813711275</v>
      </c>
      <c r="W23" s="1">
        <v>1617.9386683474117</v>
      </c>
      <c r="X23" s="1">
        <v>1634.7074385885644</v>
      </c>
      <c r="AB23" s="1" t="s">
        <v>2</v>
      </c>
      <c r="AC23" s="1">
        <v>1275.1759529988908</v>
      </c>
      <c r="AD23" s="1">
        <v>1510.5856378617225</v>
      </c>
      <c r="AE23" s="1">
        <v>1589.9597119287432</v>
      </c>
      <c r="AF23" s="1">
        <v>1669.1449333464464</v>
      </c>
      <c r="AG23" s="1">
        <v>1875.0412722426395</v>
      </c>
      <c r="AH23" s="1">
        <v>1948.9658747677618</v>
      </c>
      <c r="AI23" s="1">
        <v>2165.8698197274689</v>
      </c>
      <c r="AJ23" s="1">
        <v>2326.962340729111</v>
      </c>
      <c r="AK23" s="1">
        <v>2507.1380712498731</v>
      </c>
    </row>
    <row r="24" spans="1:38" x14ac:dyDescent="0.35">
      <c r="B24" s="10" t="s">
        <v>13</v>
      </c>
      <c r="C24" s="1">
        <v>2.72244541120065E-2</v>
      </c>
      <c r="D24" s="1">
        <v>0</v>
      </c>
      <c r="E24" s="1">
        <v>0</v>
      </c>
      <c r="F24" s="1">
        <v>0</v>
      </c>
      <c r="G24" s="1">
        <v>0</v>
      </c>
      <c r="H24" s="1">
        <v>0</v>
      </c>
      <c r="I24" s="1">
        <v>0</v>
      </c>
      <c r="J24" s="1">
        <v>0</v>
      </c>
      <c r="K24" s="1">
        <v>0</v>
      </c>
      <c r="O24" s="1" t="s">
        <v>13</v>
      </c>
      <c r="P24" s="1">
        <v>2.72244541120065E-2</v>
      </c>
      <c r="Q24" s="1">
        <v>1.8413488967691159E-2</v>
      </c>
      <c r="R24" s="1">
        <v>1.4123635098713188E-2</v>
      </c>
      <c r="S24" s="1">
        <v>1.0211444380876414E-2</v>
      </c>
      <c r="T24" s="1">
        <v>6.446619996325351E-3</v>
      </c>
      <c r="U24" s="1">
        <v>3.0103598381605681E-3</v>
      </c>
      <c r="V24" s="1">
        <v>0</v>
      </c>
      <c r="W24" s="1">
        <v>0</v>
      </c>
      <c r="X24" s="1">
        <v>0</v>
      </c>
      <c r="AB24" s="1" t="s">
        <v>13</v>
      </c>
      <c r="AC24" s="1">
        <v>2.72244541120065E-2</v>
      </c>
      <c r="AD24" s="1">
        <v>1.8413488967691159E-2</v>
      </c>
      <c r="AE24" s="1">
        <v>1.4123635098713188E-2</v>
      </c>
      <c r="AF24" s="1">
        <v>1.0211444380876414E-2</v>
      </c>
      <c r="AG24" s="1">
        <v>6.446619996325351E-3</v>
      </c>
      <c r="AH24" s="1">
        <v>3.0103598381605681E-3</v>
      </c>
      <c r="AI24" s="1">
        <v>0</v>
      </c>
      <c r="AJ24" s="1">
        <v>0</v>
      </c>
      <c r="AK24" s="1">
        <v>0</v>
      </c>
    </row>
    <row r="25" spans="1:38" x14ac:dyDescent="0.35">
      <c r="B25" s="10" t="s">
        <v>48</v>
      </c>
      <c r="C25" s="1">
        <v>187.7723220968364</v>
      </c>
      <c r="D25" s="1">
        <v>266.9462591891911</v>
      </c>
      <c r="E25" s="1">
        <v>344.80368549361793</v>
      </c>
      <c r="F25" s="1">
        <v>421.45231216942506</v>
      </c>
      <c r="G25" s="1">
        <v>498.26559089191909</v>
      </c>
      <c r="H25" s="1">
        <v>573.979031289251</v>
      </c>
      <c r="I25" s="1">
        <v>643.84696569627533</v>
      </c>
      <c r="J25" s="1">
        <v>712.46152676862732</v>
      </c>
      <c r="K25" s="1">
        <v>713.88063928815041</v>
      </c>
      <c r="O25" s="1" t="s">
        <v>48</v>
      </c>
      <c r="P25" s="1">
        <v>187.7723220968364</v>
      </c>
      <c r="Q25" s="1">
        <v>349.5715244418916</v>
      </c>
      <c r="R25" s="1">
        <v>506.43697251650258</v>
      </c>
      <c r="S25" s="1">
        <v>657.31152934870067</v>
      </c>
      <c r="T25" s="1">
        <v>798.23794104130388</v>
      </c>
      <c r="U25" s="1">
        <v>938.72280106937012</v>
      </c>
      <c r="V25" s="1">
        <v>1056.9373591473216</v>
      </c>
      <c r="W25" s="1">
        <v>1165.5990914728015</v>
      </c>
      <c r="X25" s="1">
        <v>1141.1872895283971</v>
      </c>
      <c r="AB25" s="1" t="s">
        <v>48</v>
      </c>
      <c r="AC25" s="1">
        <v>187.7723220968364</v>
      </c>
      <c r="AD25" s="1">
        <v>349.57001916344308</v>
      </c>
      <c r="AE25" s="1">
        <v>506.20743259826725</v>
      </c>
      <c r="AF25" s="1">
        <v>694.7196004293869</v>
      </c>
      <c r="AG25" s="1">
        <v>849.87488932342762</v>
      </c>
      <c r="AH25" s="1">
        <v>1018.252349298563</v>
      </c>
      <c r="AI25" s="1">
        <v>1184.4400885147463</v>
      </c>
      <c r="AJ25" s="1">
        <v>1329.6113426405109</v>
      </c>
      <c r="AK25" s="1">
        <v>1427.7541266236117</v>
      </c>
    </row>
    <row r="26" spans="1:38" x14ac:dyDescent="0.35">
      <c r="B26" s="10" t="s">
        <v>49</v>
      </c>
      <c r="C26" s="1">
        <v>312.86513096742624</v>
      </c>
      <c r="D26" s="1">
        <v>440.80725539809538</v>
      </c>
      <c r="E26" s="1">
        <v>569.98219019081944</v>
      </c>
      <c r="F26" s="1">
        <v>696.22064658644365</v>
      </c>
      <c r="G26" s="1">
        <v>821.09800879883755</v>
      </c>
      <c r="H26" s="1">
        <v>940.91885673752506</v>
      </c>
      <c r="I26" s="1">
        <v>1046.211440373344</v>
      </c>
      <c r="J26" s="1">
        <v>1145.2024653332317</v>
      </c>
      <c r="K26" s="1">
        <v>1146.1155954656433</v>
      </c>
      <c r="O26" s="1" t="s">
        <v>49</v>
      </c>
      <c r="P26" s="1">
        <v>312.86513096742624</v>
      </c>
      <c r="Q26" s="1">
        <v>563.1246081035714</v>
      </c>
      <c r="R26" s="1">
        <v>808.53665487888782</v>
      </c>
      <c r="S26" s="1">
        <v>1044.4563647805737</v>
      </c>
      <c r="T26" s="1">
        <v>1262.2060919846094</v>
      </c>
      <c r="U26" s="1">
        <v>1476.3368483564809</v>
      </c>
      <c r="V26" s="1">
        <v>1652.443961819328</v>
      </c>
      <c r="W26" s="1">
        <v>1811.7028326282525</v>
      </c>
      <c r="X26" s="1">
        <v>1774.8399016643932</v>
      </c>
      <c r="AB26" s="1" t="s">
        <v>49</v>
      </c>
      <c r="AC26" s="1">
        <v>312.86513096742624</v>
      </c>
      <c r="AD26" s="1">
        <v>563.1222997945373</v>
      </c>
      <c r="AE26" s="1">
        <v>808.18817358185981</v>
      </c>
      <c r="AF26" s="1">
        <v>1039.0235290871638</v>
      </c>
      <c r="AG26" s="1">
        <v>1258.8012951970009</v>
      </c>
      <c r="AH26" s="1">
        <v>1472.7228204892976</v>
      </c>
      <c r="AI26" s="1">
        <v>1648.4262151982634</v>
      </c>
      <c r="AJ26" s="1">
        <v>1806.343006615788</v>
      </c>
      <c r="AK26" s="1">
        <v>1762.8790912231646</v>
      </c>
    </row>
    <row r="27" spans="1:38" x14ac:dyDescent="0.35">
      <c r="B27" s="10" t="s">
        <v>27</v>
      </c>
      <c r="C27" s="1">
        <v>0</v>
      </c>
      <c r="D27" s="1">
        <v>0</v>
      </c>
      <c r="E27" s="1">
        <v>0</v>
      </c>
      <c r="F27" s="1">
        <v>0</v>
      </c>
      <c r="G27" s="1">
        <v>0</v>
      </c>
      <c r="H27" s="1">
        <v>0</v>
      </c>
      <c r="I27" s="1">
        <v>0</v>
      </c>
      <c r="J27" s="1">
        <v>0</v>
      </c>
      <c r="K27" s="1">
        <v>0</v>
      </c>
      <c r="O27" s="1" t="s">
        <v>27</v>
      </c>
      <c r="P27" s="1">
        <v>0</v>
      </c>
      <c r="Q27" s="1">
        <v>0</v>
      </c>
      <c r="R27" s="1">
        <v>0</v>
      </c>
      <c r="S27" s="1">
        <v>0</v>
      </c>
      <c r="T27" s="1">
        <v>0</v>
      </c>
      <c r="U27" s="1">
        <v>0</v>
      </c>
      <c r="V27" s="1">
        <v>0</v>
      </c>
      <c r="W27" s="1">
        <v>0</v>
      </c>
      <c r="X27" s="1">
        <v>0</v>
      </c>
      <c r="AB27" s="1" t="s">
        <v>27</v>
      </c>
      <c r="AC27" s="1">
        <v>0</v>
      </c>
      <c r="AD27" s="1">
        <v>0</v>
      </c>
      <c r="AE27" s="1">
        <v>0</v>
      </c>
      <c r="AF27" s="1">
        <v>0</v>
      </c>
      <c r="AG27" s="1">
        <v>0</v>
      </c>
      <c r="AH27" s="1">
        <v>0</v>
      </c>
      <c r="AI27" s="1">
        <v>0</v>
      </c>
      <c r="AJ27" s="1">
        <v>0</v>
      </c>
      <c r="AK27" s="1">
        <v>0</v>
      </c>
    </row>
    <row r="28" spans="1:38" x14ac:dyDescent="0.35">
      <c r="B28" s="2" t="s">
        <v>6</v>
      </c>
      <c r="C28" s="2">
        <v>10633.37664595434</v>
      </c>
      <c r="D28" s="2">
        <v>11990.021862613592</v>
      </c>
      <c r="E28" s="2">
        <v>11986.130324226431</v>
      </c>
      <c r="F28" s="2">
        <v>11861.539129324367</v>
      </c>
      <c r="G28" s="2">
        <v>12146.130241334573</v>
      </c>
      <c r="H28" s="2">
        <v>12166.214386135794</v>
      </c>
      <c r="I28" s="2">
        <v>12089.018675063347</v>
      </c>
      <c r="J28" s="2">
        <v>11912.229880213292</v>
      </c>
      <c r="K28" s="2">
        <v>11897.002581433313</v>
      </c>
      <c r="O28" s="2" t="s">
        <v>6</v>
      </c>
      <c r="P28" s="2">
        <v>10633.37664595434</v>
      </c>
      <c r="Q28" s="2">
        <v>11575.859300064802</v>
      </c>
      <c r="R28" s="2">
        <v>11480.782824126247</v>
      </c>
      <c r="S28" s="2">
        <v>11260.379392738196</v>
      </c>
      <c r="T28" s="2">
        <v>11376.533194002364</v>
      </c>
      <c r="U28" s="2">
        <v>11310.119883548083</v>
      </c>
      <c r="V28" s="2">
        <v>11212.969844684241</v>
      </c>
      <c r="W28" s="2">
        <v>11409.21001760131</v>
      </c>
      <c r="X28" s="2">
        <v>11494.954695056316</v>
      </c>
      <c r="AB28" s="2" t="s">
        <v>6</v>
      </c>
      <c r="AC28" s="2">
        <v>10633.37664595434</v>
      </c>
      <c r="AD28" s="2">
        <v>11774.512918042043</v>
      </c>
      <c r="AE28" s="2">
        <v>11702.1016196155</v>
      </c>
      <c r="AF28" s="2">
        <v>11571.855826877178</v>
      </c>
      <c r="AG28" s="2">
        <v>11960.96710247649</v>
      </c>
      <c r="AH28" s="2">
        <v>11948.571677729946</v>
      </c>
      <c r="AI28" s="2">
        <v>12386.521961490982</v>
      </c>
      <c r="AJ28" s="2">
        <v>13284.140291218519</v>
      </c>
      <c r="AK28" s="2">
        <v>14056.934229215361</v>
      </c>
    </row>
    <row r="29" spans="1:38" x14ac:dyDescent="0.35">
      <c r="P29" s="3"/>
      <c r="Q29" s="3"/>
      <c r="R29" s="3"/>
      <c r="S29" s="3"/>
      <c r="T29" s="3"/>
      <c r="U29" s="3"/>
      <c r="V29" s="3"/>
      <c r="W29" s="3"/>
      <c r="X29" s="3"/>
      <c r="AC29" s="3"/>
      <c r="AD29" s="3"/>
      <c r="AE29" s="3"/>
      <c r="AF29" s="3"/>
      <c r="AG29" s="3"/>
      <c r="AH29" s="3"/>
      <c r="AI29" s="3"/>
      <c r="AJ29" s="3"/>
      <c r="AK29" s="3"/>
    </row>
    <row r="30" spans="1:38" s="7" customFormat="1" x14ac:dyDescent="0.35">
      <c r="A30" s="5" t="s">
        <v>65</v>
      </c>
      <c r="B30" s="6"/>
      <c r="C30" s="6"/>
      <c r="D30" s="6"/>
      <c r="E30" s="6"/>
      <c r="F30" s="6"/>
      <c r="G30" s="6"/>
      <c r="H30" s="6"/>
      <c r="I30" s="6"/>
      <c r="J30" s="6"/>
      <c r="K30" s="6"/>
      <c r="L30" s="5"/>
      <c r="N30" s="5" t="s">
        <v>65</v>
      </c>
      <c r="O30" s="6"/>
      <c r="P30" s="6"/>
      <c r="Q30" s="6"/>
      <c r="R30" s="6"/>
      <c r="S30" s="6"/>
      <c r="T30" s="6"/>
      <c r="U30" s="6"/>
      <c r="V30" s="6"/>
      <c r="W30" s="6"/>
      <c r="X30" s="6"/>
      <c r="Y30" s="5"/>
      <c r="AA30" s="5" t="s">
        <v>65</v>
      </c>
      <c r="AB30" s="5"/>
      <c r="AC30" s="6"/>
      <c r="AD30" s="6"/>
      <c r="AE30" s="6"/>
      <c r="AF30" s="6"/>
      <c r="AG30" s="6"/>
      <c r="AH30" s="6"/>
      <c r="AI30" s="6"/>
      <c r="AJ30" s="6"/>
      <c r="AK30" s="6"/>
      <c r="AL30" s="5"/>
    </row>
    <row r="31" spans="1:38" x14ac:dyDescent="0.35">
      <c r="B31" s="10" t="s">
        <v>0</v>
      </c>
      <c r="C31" s="1">
        <v>4294.3998807720009</v>
      </c>
      <c r="D31" s="1">
        <v>10760.89618353609</v>
      </c>
      <c r="E31" s="1">
        <v>11922.605122662602</v>
      </c>
      <c r="F31" s="1">
        <v>12434.588843499176</v>
      </c>
      <c r="G31" s="1">
        <v>12436.251571231103</v>
      </c>
      <c r="H31" s="1">
        <v>11158.665117760576</v>
      </c>
      <c r="I31" s="1">
        <v>9443.2227890419708</v>
      </c>
      <c r="J31" s="1">
        <v>9773.9853715532954</v>
      </c>
      <c r="K31" s="1">
        <v>10097.811543156708</v>
      </c>
      <c r="O31" s="1" t="s">
        <v>0</v>
      </c>
      <c r="P31" s="1">
        <v>4294.3998807720009</v>
      </c>
      <c r="Q31" s="1">
        <v>9571.5264765730699</v>
      </c>
      <c r="R31" s="1">
        <v>9267.9797751856495</v>
      </c>
      <c r="S31" s="1">
        <v>8402.7519849670698</v>
      </c>
      <c r="T31" s="1">
        <v>7637.4718285643348</v>
      </c>
      <c r="U31" s="1">
        <v>6263.115332003651</v>
      </c>
      <c r="V31" s="1">
        <v>5272.7185568958812</v>
      </c>
      <c r="W31" s="1">
        <v>4987.49705878852</v>
      </c>
      <c r="X31" s="1">
        <v>4808.1387266453048</v>
      </c>
      <c r="AB31" s="1" t="s">
        <v>0</v>
      </c>
      <c r="AC31" s="1">
        <v>4294.3998807720009</v>
      </c>
      <c r="AD31" s="1">
        <v>8013.4443858130826</v>
      </c>
      <c r="AE31" s="1">
        <v>7034.6695832979258</v>
      </c>
      <c r="AF31" s="1">
        <v>6002.1917062925968</v>
      </c>
      <c r="AG31" s="1">
        <v>4929.8258221908136</v>
      </c>
      <c r="AH31" s="1">
        <v>3762.1078059484707</v>
      </c>
      <c r="AI31" s="1">
        <v>4119.2642623002803</v>
      </c>
      <c r="AJ31" s="1">
        <v>4044.0322948396324</v>
      </c>
      <c r="AK31" s="1">
        <v>3976.2398205689465</v>
      </c>
    </row>
    <row r="32" spans="1:38" x14ac:dyDescent="0.35">
      <c r="B32" s="10" t="s">
        <v>1</v>
      </c>
      <c r="C32" s="1">
        <v>20084.087554919999</v>
      </c>
      <c r="D32" s="1">
        <v>27436.267019950665</v>
      </c>
      <c r="E32" s="1">
        <v>28760.212155262139</v>
      </c>
      <c r="F32" s="1">
        <v>30065.042552589752</v>
      </c>
      <c r="G32" s="1">
        <v>31507.688771870486</v>
      </c>
      <c r="H32" s="1">
        <v>34675.104915198528</v>
      </c>
      <c r="I32" s="1">
        <v>38312.142316807171</v>
      </c>
      <c r="J32" s="1">
        <v>40678.562246013156</v>
      </c>
      <c r="K32" s="1">
        <v>44038.414887533057</v>
      </c>
      <c r="O32" s="1" t="s">
        <v>1</v>
      </c>
      <c r="P32" s="1">
        <v>20084.087554919999</v>
      </c>
      <c r="Q32" s="1">
        <v>25227.311162531281</v>
      </c>
      <c r="R32" s="1">
        <v>26044.294965104018</v>
      </c>
      <c r="S32" s="1">
        <v>26594.394418294352</v>
      </c>
      <c r="T32" s="1">
        <v>26140.041436504529</v>
      </c>
      <c r="U32" s="1">
        <v>26881.936521843505</v>
      </c>
      <c r="V32" s="1">
        <v>27638.541526470013</v>
      </c>
      <c r="W32" s="1">
        <v>28269.637401137596</v>
      </c>
      <c r="X32" s="1">
        <v>29292.994809599448</v>
      </c>
      <c r="AB32" s="1" t="s">
        <v>1</v>
      </c>
      <c r="AC32" s="1">
        <v>20084.087554919999</v>
      </c>
      <c r="AD32" s="1">
        <v>25780.465512339011</v>
      </c>
      <c r="AE32" s="1">
        <v>26888.646043396042</v>
      </c>
      <c r="AF32" s="1">
        <v>27412.382988589812</v>
      </c>
      <c r="AG32" s="1">
        <v>27444.806444406469</v>
      </c>
      <c r="AH32" s="1">
        <v>27090.784651223854</v>
      </c>
      <c r="AI32" s="1">
        <v>26991.029865516499</v>
      </c>
      <c r="AJ32" s="1">
        <v>27053.401764641745</v>
      </c>
      <c r="AK32" s="1">
        <v>26828.81760649736</v>
      </c>
    </row>
    <row r="33" spans="1:38" x14ac:dyDescent="0.35">
      <c r="B33" s="10" t="s">
        <v>3</v>
      </c>
      <c r="C33" s="1">
        <v>11707.597993032001</v>
      </c>
      <c r="D33" s="1">
        <v>15893.011715939057</v>
      </c>
      <c r="E33" s="1">
        <v>16466.260977129172</v>
      </c>
      <c r="F33" s="1">
        <v>16964.070214701453</v>
      </c>
      <c r="G33" s="1">
        <v>17323.159985656293</v>
      </c>
      <c r="H33" s="1">
        <v>17900.280495662864</v>
      </c>
      <c r="I33" s="1">
        <v>18420.275469903307</v>
      </c>
      <c r="J33" s="1">
        <v>18830.703050506134</v>
      </c>
      <c r="K33" s="1">
        <v>19255.264372277081</v>
      </c>
      <c r="O33" s="1" t="s">
        <v>3</v>
      </c>
      <c r="P33" s="1">
        <v>11707.597993032001</v>
      </c>
      <c r="Q33" s="1">
        <v>15768.172062461777</v>
      </c>
      <c r="R33" s="1">
        <v>15712.323438644637</v>
      </c>
      <c r="S33" s="1">
        <v>16363.503260488053</v>
      </c>
      <c r="T33" s="1">
        <v>16534.098581309885</v>
      </c>
      <c r="U33" s="1">
        <v>16984.158020979954</v>
      </c>
      <c r="V33" s="1">
        <v>17535.6498297172</v>
      </c>
      <c r="W33" s="1">
        <v>17994.566560419342</v>
      </c>
      <c r="X33" s="1">
        <v>18294.674908912937</v>
      </c>
      <c r="AB33" s="1" t="s">
        <v>3</v>
      </c>
      <c r="AC33" s="1">
        <v>11707.597993032001</v>
      </c>
      <c r="AD33" s="1">
        <v>15085.454145944008</v>
      </c>
      <c r="AE33" s="1">
        <v>15558.581691153602</v>
      </c>
      <c r="AF33" s="1">
        <v>16485.621415930116</v>
      </c>
      <c r="AG33" s="1">
        <v>17052.879810577317</v>
      </c>
      <c r="AH33" s="1">
        <v>18041.702368824059</v>
      </c>
      <c r="AI33" s="1">
        <v>17709.456105739639</v>
      </c>
      <c r="AJ33" s="1">
        <v>18468.994240935564</v>
      </c>
      <c r="AK33" s="1">
        <v>17227.592703951057</v>
      </c>
    </row>
    <row r="34" spans="1:38" x14ac:dyDescent="0.35">
      <c r="B34" s="10" t="s">
        <v>2</v>
      </c>
      <c r="C34" s="1">
        <v>4220.7515985600003</v>
      </c>
      <c r="D34" s="1">
        <v>6862.2547553885352</v>
      </c>
      <c r="E34" s="1">
        <v>7577.5500062510682</v>
      </c>
      <c r="F34" s="1">
        <v>7963.4835063408254</v>
      </c>
      <c r="G34" s="1">
        <v>7988.7133690761248</v>
      </c>
      <c r="H34" s="1">
        <v>8505.8066044883271</v>
      </c>
      <c r="I34" s="1">
        <v>8799.3544345687187</v>
      </c>
      <c r="J34" s="1">
        <v>9764.5632270600145</v>
      </c>
      <c r="K34" s="1">
        <v>10927.649571943013</v>
      </c>
      <c r="O34" s="1" t="s">
        <v>2</v>
      </c>
      <c r="P34" s="1">
        <v>4220.7515985600003</v>
      </c>
      <c r="Q34" s="1">
        <v>6807.511091929312</v>
      </c>
      <c r="R34" s="1">
        <v>7214.8102172503832</v>
      </c>
      <c r="S34" s="1">
        <v>6997.9814536835966</v>
      </c>
      <c r="T34" s="1">
        <v>6298.6220638430186</v>
      </c>
      <c r="U34" s="1">
        <v>6065.7208671753733</v>
      </c>
      <c r="V34" s="1">
        <v>5879.7247924762387</v>
      </c>
      <c r="W34" s="1">
        <v>6186.3076301971805</v>
      </c>
      <c r="X34" s="1">
        <v>6704.0946070950158</v>
      </c>
      <c r="AB34" s="1" t="s">
        <v>2</v>
      </c>
      <c r="AC34" s="1">
        <v>4220.7515985600003</v>
      </c>
      <c r="AD34" s="1">
        <v>6913.4592464139405</v>
      </c>
      <c r="AE34" s="1">
        <v>7304.1760394011535</v>
      </c>
      <c r="AF34" s="1">
        <v>7088.3030475465002</v>
      </c>
      <c r="AG34" s="1">
        <v>6368.0522214114953</v>
      </c>
      <c r="AH34" s="1">
        <v>6178.408663462661</v>
      </c>
      <c r="AI34" s="1">
        <v>6147.6195996734696</v>
      </c>
      <c r="AJ34" s="1">
        <v>6646.6556780167402</v>
      </c>
      <c r="AK34" s="1">
        <v>8596.8262689774256</v>
      </c>
    </row>
    <row r="35" spans="1:38" x14ac:dyDescent="0.35">
      <c r="B35" s="10" t="s">
        <v>13</v>
      </c>
      <c r="C35" s="1">
        <v>2103.2857465560005</v>
      </c>
      <c r="D35" s="1">
        <v>2715.2558294521104</v>
      </c>
      <c r="E35" s="1">
        <v>2731.3601664271005</v>
      </c>
      <c r="F35" s="1">
        <v>2674.7922998516779</v>
      </c>
      <c r="G35" s="1">
        <v>2569.781836909563</v>
      </c>
      <c r="H35" s="1">
        <v>2707.5587753768796</v>
      </c>
      <c r="I35" s="1">
        <v>2861.545178145157</v>
      </c>
      <c r="J35" s="1">
        <v>3049.1472709724994</v>
      </c>
      <c r="K35" s="1">
        <v>3258.0509633268271</v>
      </c>
      <c r="O35" s="1" t="s">
        <v>13</v>
      </c>
      <c r="P35" s="1">
        <v>2103.2857465560005</v>
      </c>
      <c r="Q35" s="1">
        <v>2006.00208985323</v>
      </c>
      <c r="R35" s="1">
        <v>1637.1545281906699</v>
      </c>
      <c r="S35" s="1">
        <v>1447.5750819043053</v>
      </c>
      <c r="T35" s="1">
        <v>1244.8352461387346</v>
      </c>
      <c r="U35" s="1">
        <v>1169.7470422961687</v>
      </c>
      <c r="V35" s="1">
        <v>1088.8474214437317</v>
      </c>
      <c r="W35" s="1">
        <v>1143.5019449265717</v>
      </c>
      <c r="X35" s="1">
        <v>1204.1552475111846</v>
      </c>
      <c r="AB35" s="1" t="s">
        <v>13</v>
      </c>
      <c r="AC35" s="1">
        <v>2103.2857465560005</v>
      </c>
      <c r="AD35" s="1">
        <v>2007.3141105734142</v>
      </c>
      <c r="AE35" s="1">
        <v>1637.1545281906699</v>
      </c>
      <c r="AF35" s="1">
        <v>1447.5750819043053</v>
      </c>
      <c r="AG35" s="1">
        <v>1244.8352461387346</v>
      </c>
      <c r="AH35" s="1">
        <v>1169.7470422961687</v>
      </c>
      <c r="AI35" s="1">
        <v>1091.7518144316723</v>
      </c>
      <c r="AJ35" s="1">
        <v>1161.9052390541112</v>
      </c>
      <c r="AK35" s="1">
        <v>1366.6290326975295</v>
      </c>
    </row>
    <row r="36" spans="1:38" x14ac:dyDescent="0.35">
      <c r="B36" s="10" t="s">
        <v>48</v>
      </c>
      <c r="C36" s="1">
        <v>68.376682331999987</v>
      </c>
      <c r="D36" s="1">
        <v>131.43198864579421</v>
      </c>
      <c r="E36" s="1">
        <v>171.8791420559692</v>
      </c>
      <c r="F36" s="1">
        <v>233.07322759738446</v>
      </c>
      <c r="G36" s="1">
        <v>259.90315981234147</v>
      </c>
      <c r="H36" s="1">
        <v>283.02901318081899</v>
      </c>
      <c r="I36" s="1">
        <v>380.69283357814044</v>
      </c>
      <c r="J36" s="1">
        <v>627.35304685851099</v>
      </c>
      <c r="K36" s="1">
        <v>1192.233356605499</v>
      </c>
      <c r="O36" s="1" t="s">
        <v>48</v>
      </c>
      <c r="P36" s="1">
        <v>68.376682331999987</v>
      </c>
      <c r="Q36" s="1">
        <v>153.55753040822484</v>
      </c>
      <c r="R36" s="1">
        <v>221.62451738331322</v>
      </c>
      <c r="S36" s="1">
        <v>289.84443978275124</v>
      </c>
      <c r="T36" s="1">
        <v>352.34893053093526</v>
      </c>
      <c r="U36" s="1">
        <v>409.58056058758444</v>
      </c>
      <c r="V36" s="1">
        <v>580.2043723447332</v>
      </c>
      <c r="W36" s="1">
        <v>889.35437151899316</v>
      </c>
      <c r="X36" s="1">
        <v>1551.9067329932188</v>
      </c>
      <c r="AB36" s="1" t="s">
        <v>48</v>
      </c>
      <c r="AC36" s="1">
        <v>68.376682331999987</v>
      </c>
      <c r="AD36" s="1">
        <v>205.15019614995742</v>
      </c>
      <c r="AE36" s="1">
        <v>329.33321954969455</v>
      </c>
      <c r="AF36" s="1">
        <v>459.07527027008967</v>
      </c>
      <c r="AG36" s="1">
        <v>575.15376497117506</v>
      </c>
      <c r="AH36" s="1">
        <v>683.43829874281607</v>
      </c>
      <c r="AI36" s="1">
        <v>904.73786165407716</v>
      </c>
      <c r="AJ36" s="1">
        <v>1260.8839956834518</v>
      </c>
      <c r="AK36" s="1">
        <v>1980.4033118186421</v>
      </c>
    </row>
    <row r="37" spans="1:38" x14ac:dyDescent="0.35">
      <c r="B37" s="10" t="s">
        <v>49</v>
      </c>
      <c r="C37" s="1">
        <v>0</v>
      </c>
      <c r="D37" s="1">
        <v>0</v>
      </c>
      <c r="E37" s="1">
        <v>0</v>
      </c>
      <c r="F37" s="1">
        <v>0</v>
      </c>
      <c r="G37" s="1">
        <v>0</v>
      </c>
      <c r="H37" s="1">
        <v>0</v>
      </c>
      <c r="I37" s="1">
        <v>0</v>
      </c>
      <c r="J37" s="1">
        <v>0</v>
      </c>
      <c r="K37" s="1">
        <v>0</v>
      </c>
      <c r="O37" s="1" t="s">
        <v>49</v>
      </c>
      <c r="P37" s="1">
        <v>0</v>
      </c>
      <c r="Q37" s="1">
        <v>0</v>
      </c>
      <c r="R37" s="1">
        <v>0</v>
      </c>
      <c r="S37" s="1">
        <v>0</v>
      </c>
      <c r="T37" s="1">
        <v>0</v>
      </c>
      <c r="U37" s="1">
        <v>0</v>
      </c>
      <c r="V37" s="1">
        <v>0</v>
      </c>
      <c r="W37" s="1">
        <v>0</v>
      </c>
      <c r="X37" s="1">
        <v>0</v>
      </c>
      <c r="AB37" s="1" t="s">
        <v>49</v>
      </c>
      <c r="AC37" s="1">
        <v>0</v>
      </c>
      <c r="AD37" s="1">
        <v>0</v>
      </c>
      <c r="AE37" s="1">
        <v>0</v>
      </c>
      <c r="AF37" s="1">
        <v>0</v>
      </c>
      <c r="AG37" s="1">
        <v>0</v>
      </c>
      <c r="AH37" s="1">
        <v>0</v>
      </c>
      <c r="AI37" s="1">
        <v>0</v>
      </c>
      <c r="AJ37" s="1">
        <v>0</v>
      </c>
      <c r="AK37" s="1">
        <v>0</v>
      </c>
    </row>
    <row r="38" spans="1:38" x14ac:dyDescent="0.35">
      <c r="B38" s="10" t="s">
        <v>27</v>
      </c>
      <c r="C38" s="1">
        <v>0</v>
      </c>
      <c r="D38" s="1">
        <v>0</v>
      </c>
      <c r="E38" s="1">
        <v>0</v>
      </c>
      <c r="F38" s="1">
        <v>0</v>
      </c>
      <c r="G38" s="1">
        <v>0</v>
      </c>
      <c r="H38" s="1">
        <v>0</v>
      </c>
      <c r="I38" s="1">
        <v>0</v>
      </c>
      <c r="J38" s="1">
        <v>0</v>
      </c>
      <c r="K38" s="1">
        <v>0</v>
      </c>
      <c r="O38" s="1" t="s">
        <v>27</v>
      </c>
      <c r="P38" s="1">
        <v>0</v>
      </c>
      <c r="Q38" s="1">
        <v>0</v>
      </c>
      <c r="R38" s="1">
        <v>0</v>
      </c>
      <c r="S38" s="1">
        <v>0</v>
      </c>
      <c r="T38" s="1">
        <v>0</v>
      </c>
      <c r="U38" s="1">
        <v>0</v>
      </c>
      <c r="V38" s="1">
        <v>0</v>
      </c>
      <c r="W38" s="1">
        <v>0</v>
      </c>
      <c r="X38" s="1">
        <v>0</v>
      </c>
      <c r="AB38" s="1" t="s">
        <v>27</v>
      </c>
      <c r="AC38" s="1">
        <v>0</v>
      </c>
      <c r="AD38" s="1">
        <v>0</v>
      </c>
      <c r="AE38" s="1">
        <v>0</v>
      </c>
      <c r="AF38" s="1">
        <v>0</v>
      </c>
      <c r="AG38" s="1">
        <v>0</v>
      </c>
      <c r="AH38" s="1">
        <v>0</v>
      </c>
      <c r="AI38" s="1">
        <v>0</v>
      </c>
      <c r="AJ38" s="1">
        <v>0</v>
      </c>
      <c r="AK38" s="1">
        <v>0</v>
      </c>
    </row>
    <row r="39" spans="1:38" x14ac:dyDescent="0.35">
      <c r="B39" s="2" t="s">
        <v>6</v>
      </c>
      <c r="C39" s="2">
        <v>42478.499456171994</v>
      </c>
      <c r="D39" s="2">
        <v>63799.11749291225</v>
      </c>
      <c r="E39" s="2">
        <v>67629.867569788054</v>
      </c>
      <c r="F39" s="2">
        <v>70335.05064458026</v>
      </c>
      <c r="G39" s="2">
        <v>72085.498694555907</v>
      </c>
      <c r="H39" s="2">
        <v>75230.444921667993</v>
      </c>
      <c r="I39" s="2">
        <v>78217.233022044471</v>
      </c>
      <c r="J39" s="2">
        <v>82724.314212963611</v>
      </c>
      <c r="K39" s="2">
        <v>88769.424694842179</v>
      </c>
      <c r="O39" s="2" t="s">
        <v>6</v>
      </c>
      <c r="P39" s="2">
        <v>42478.499456171994</v>
      </c>
      <c r="Q39" s="2">
        <v>59534.080413756899</v>
      </c>
      <c r="R39" s="2">
        <v>60098.187441758673</v>
      </c>
      <c r="S39" s="2">
        <v>60096.050639120127</v>
      </c>
      <c r="T39" s="2">
        <v>58207.418086891426</v>
      </c>
      <c r="U39" s="2">
        <v>57774.258344886242</v>
      </c>
      <c r="V39" s="2">
        <v>57995.686499347801</v>
      </c>
      <c r="W39" s="2">
        <v>59470.864966988207</v>
      </c>
      <c r="X39" s="2">
        <v>61855.965032757107</v>
      </c>
      <c r="AB39" s="2" t="s">
        <v>6</v>
      </c>
      <c r="AC39" s="2">
        <v>42478.499456171994</v>
      </c>
      <c r="AD39" s="2">
        <v>58005.287597233422</v>
      </c>
      <c r="AE39" s="2">
        <v>58752.561104989087</v>
      </c>
      <c r="AF39" s="2">
        <v>58895.149510533418</v>
      </c>
      <c r="AG39" s="2">
        <v>57615.553309696006</v>
      </c>
      <c r="AH39" s="2">
        <v>56926.188830498031</v>
      </c>
      <c r="AI39" s="2">
        <v>56963.859509315633</v>
      </c>
      <c r="AJ39" s="2">
        <v>58635.873213171239</v>
      </c>
      <c r="AK39" s="2">
        <v>59976.50874451096</v>
      </c>
    </row>
    <row r="41" spans="1:38" s="7" customFormat="1" x14ac:dyDescent="0.35">
      <c r="A41" s="5" t="s">
        <v>66</v>
      </c>
      <c r="B41" s="6"/>
      <c r="C41" s="6"/>
      <c r="D41" s="6"/>
      <c r="E41" s="6"/>
      <c r="F41" s="6"/>
      <c r="G41" s="6"/>
      <c r="H41" s="6"/>
      <c r="I41" s="6"/>
      <c r="J41" s="6"/>
      <c r="K41" s="6"/>
      <c r="L41" s="5"/>
      <c r="N41" s="5" t="s">
        <v>66</v>
      </c>
      <c r="O41" s="6"/>
      <c r="P41" s="6"/>
      <c r="Q41" s="6"/>
      <c r="R41" s="6"/>
      <c r="S41" s="6"/>
      <c r="T41" s="6"/>
      <c r="U41" s="6"/>
      <c r="V41" s="6"/>
      <c r="W41" s="6"/>
      <c r="X41" s="6"/>
      <c r="Y41" s="5"/>
      <c r="AA41" s="5" t="s">
        <v>66</v>
      </c>
      <c r="AB41" s="5"/>
      <c r="AC41" s="6"/>
      <c r="AD41" s="6"/>
      <c r="AE41" s="6"/>
      <c r="AF41" s="6"/>
      <c r="AG41" s="6"/>
      <c r="AH41" s="6"/>
      <c r="AI41" s="6"/>
      <c r="AJ41" s="6"/>
      <c r="AK41" s="6"/>
      <c r="AL41" s="5"/>
    </row>
    <row r="42" spans="1:38" x14ac:dyDescent="0.35">
      <c r="B42" s="10" t="s">
        <v>0</v>
      </c>
      <c r="C42" s="1">
        <v>132.87885807599937</v>
      </c>
      <c r="D42" s="1">
        <v>2955.8566319669635</v>
      </c>
      <c r="E42" s="1">
        <v>3601.0042015561885</v>
      </c>
      <c r="F42" s="1">
        <v>4091.938239464047</v>
      </c>
      <c r="G42" s="1">
        <v>4355.2878323449204</v>
      </c>
      <c r="H42" s="1">
        <v>4437.896840051867</v>
      </c>
      <c r="I42" s="1">
        <v>3866.0336765335019</v>
      </c>
      <c r="J42" s="1">
        <v>3102.3755329880746</v>
      </c>
      <c r="K42" s="1">
        <v>3164.7101172339258</v>
      </c>
      <c r="O42" s="1" t="s">
        <v>0</v>
      </c>
      <c r="P42" s="1">
        <v>132.87885807599937</v>
      </c>
      <c r="Q42" s="1">
        <v>2926.8808950995453</v>
      </c>
      <c r="R42" s="1">
        <v>3380.9167378001016</v>
      </c>
      <c r="S42" s="1">
        <v>3450.8487525661549</v>
      </c>
      <c r="T42" s="1">
        <v>3176.8806921109162</v>
      </c>
      <c r="U42" s="1">
        <v>2937.4480690421051</v>
      </c>
      <c r="V42" s="1">
        <v>2345.3991961261686</v>
      </c>
      <c r="W42" s="1">
        <v>1988.6689025880532</v>
      </c>
      <c r="X42" s="1">
        <v>1852.569030909164</v>
      </c>
      <c r="AB42" s="1" t="s">
        <v>0</v>
      </c>
      <c r="AC42" s="1">
        <v>132.87885807599937</v>
      </c>
      <c r="AD42" s="1">
        <v>2607.4427902079951</v>
      </c>
      <c r="AE42" s="1">
        <v>2832.6778200079225</v>
      </c>
      <c r="AF42" s="1">
        <v>2564.6106189586844</v>
      </c>
      <c r="AG42" s="1">
        <v>2190.8872691125389</v>
      </c>
      <c r="AH42" s="1">
        <v>1804.3044179091783</v>
      </c>
      <c r="AI42" s="1">
        <v>1309.2807827288207</v>
      </c>
      <c r="AJ42" s="1">
        <v>1548.9341840782688</v>
      </c>
      <c r="AK42" s="1">
        <v>1547.7554614343157</v>
      </c>
    </row>
    <row r="43" spans="1:38" x14ac:dyDescent="0.35">
      <c r="B43" s="10" t="s">
        <v>1</v>
      </c>
      <c r="C43" s="1">
        <v>17778.721803299995</v>
      </c>
      <c r="D43" s="1">
        <v>22528.701503246215</v>
      </c>
      <c r="E43" s="1">
        <v>23932.390294870351</v>
      </c>
      <c r="F43" s="1">
        <v>25104.771800445204</v>
      </c>
      <c r="G43" s="1">
        <v>26328.63229774114</v>
      </c>
      <c r="H43" s="1">
        <v>27701.834977646431</v>
      </c>
      <c r="I43" s="1">
        <v>30700.246866637128</v>
      </c>
      <c r="J43" s="1">
        <v>34110.698204729197</v>
      </c>
      <c r="K43" s="1">
        <v>36069.940003107287</v>
      </c>
      <c r="O43" s="1" t="s">
        <v>1</v>
      </c>
      <c r="P43" s="1">
        <v>17778.721803299995</v>
      </c>
      <c r="Q43" s="1">
        <v>21976.68306169389</v>
      </c>
      <c r="R43" s="1">
        <v>22295.134554868149</v>
      </c>
      <c r="S43" s="1">
        <v>23102.160595909245</v>
      </c>
      <c r="T43" s="1">
        <v>23584.89526044354</v>
      </c>
      <c r="U43" s="1">
        <v>22954.396790170122</v>
      </c>
      <c r="V43" s="1">
        <v>23554.364493491354</v>
      </c>
      <c r="W43" s="1">
        <v>24249.894091857408</v>
      </c>
      <c r="X43" s="1">
        <v>24704.247660896301</v>
      </c>
      <c r="AB43" s="1" t="s">
        <v>1</v>
      </c>
      <c r="AC43" s="1">
        <v>17778.721803299995</v>
      </c>
      <c r="AD43" s="1">
        <v>22478.3992143986</v>
      </c>
      <c r="AE43" s="1">
        <v>22936.47805074132</v>
      </c>
      <c r="AF43" s="1">
        <v>24061.477730725132</v>
      </c>
      <c r="AG43" s="1">
        <v>24543.190373525071</v>
      </c>
      <c r="AH43" s="1">
        <v>24493.157335184042</v>
      </c>
      <c r="AI43" s="1">
        <v>23973.008074770834</v>
      </c>
      <c r="AJ43" s="1">
        <v>23764.112731664129</v>
      </c>
      <c r="AK43" s="1">
        <v>23808.034118061536</v>
      </c>
    </row>
    <row r="44" spans="1:38" x14ac:dyDescent="0.35">
      <c r="B44" s="10" t="s">
        <v>3</v>
      </c>
      <c r="C44" s="1">
        <v>6638.9470884360026</v>
      </c>
      <c r="D44" s="1">
        <v>5886.0439712921425</v>
      </c>
      <c r="E44" s="1">
        <v>6516.1965965246063</v>
      </c>
      <c r="F44" s="1">
        <v>6984.800400235149</v>
      </c>
      <c r="G44" s="1">
        <v>7379.6942947949037</v>
      </c>
      <c r="H44" s="1">
        <v>7708.4866381733682</v>
      </c>
      <c r="I44" s="1">
        <v>7957.1229441137793</v>
      </c>
      <c r="J44" s="1">
        <v>8140.7442094306552</v>
      </c>
      <c r="K44" s="1">
        <v>8503.6677883635657</v>
      </c>
      <c r="O44" s="1" t="s">
        <v>3</v>
      </c>
      <c r="P44" s="1">
        <v>6638.9470884360026</v>
      </c>
      <c r="Q44" s="1">
        <v>6457.190558326376</v>
      </c>
      <c r="R44" s="1">
        <v>6862.8517205271282</v>
      </c>
      <c r="S44" s="1">
        <v>7052.5061783720648</v>
      </c>
      <c r="T44" s="1">
        <v>7616.838004702643</v>
      </c>
      <c r="U44" s="1">
        <v>8035.8489614751097</v>
      </c>
      <c r="V44" s="1">
        <v>8490.9386510089425</v>
      </c>
      <c r="W44" s="1">
        <v>8973.7994275337132</v>
      </c>
      <c r="X44" s="1">
        <v>9405.92859180292</v>
      </c>
      <c r="AB44" s="1" t="s">
        <v>3</v>
      </c>
      <c r="AC44" s="1">
        <v>6638.9470884360026</v>
      </c>
      <c r="AD44" s="1">
        <v>5601.9702790751489</v>
      </c>
      <c r="AE44" s="1">
        <v>6067.9422275216411</v>
      </c>
      <c r="AF44" s="1">
        <v>6419.1019224012744</v>
      </c>
      <c r="AG44" s="1">
        <v>7127.5451860278663</v>
      </c>
      <c r="AH44" s="1">
        <v>7728.465595911608</v>
      </c>
      <c r="AI44" s="1">
        <v>8689.6904702467818</v>
      </c>
      <c r="AJ44" s="1">
        <v>8661.4233570874967</v>
      </c>
      <c r="AK44" s="1">
        <v>8888.1359644406748</v>
      </c>
    </row>
    <row r="45" spans="1:38" x14ac:dyDescent="0.35">
      <c r="B45" s="10" t="s">
        <v>2</v>
      </c>
      <c r="C45" s="1">
        <v>0</v>
      </c>
      <c r="D45" s="1">
        <v>0</v>
      </c>
      <c r="E45" s="1">
        <v>0</v>
      </c>
      <c r="F45" s="1">
        <v>0</v>
      </c>
      <c r="G45" s="1">
        <v>0</v>
      </c>
      <c r="H45" s="1">
        <v>0</v>
      </c>
      <c r="I45" s="1">
        <v>0</v>
      </c>
      <c r="J45" s="1">
        <v>0</v>
      </c>
      <c r="K45" s="1">
        <v>0</v>
      </c>
      <c r="O45" s="1" t="s">
        <v>2</v>
      </c>
      <c r="P45" s="1">
        <v>0</v>
      </c>
      <c r="Q45" s="1">
        <v>0</v>
      </c>
      <c r="R45" s="1">
        <v>0</v>
      </c>
      <c r="S45" s="1">
        <v>0</v>
      </c>
      <c r="T45" s="1">
        <v>0</v>
      </c>
      <c r="U45" s="1">
        <v>0</v>
      </c>
      <c r="V45" s="1">
        <v>0</v>
      </c>
      <c r="W45" s="1">
        <v>0</v>
      </c>
      <c r="X45" s="1">
        <v>0</v>
      </c>
      <c r="AB45" s="1" t="s">
        <v>2</v>
      </c>
      <c r="AC45" s="1">
        <v>0</v>
      </c>
      <c r="AD45" s="1">
        <v>0</v>
      </c>
      <c r="AE45" s="1">
        <v>0</v>
      </c>
      <c r="AF45" s="1">
        <v>0</v>
      </c>
      <c r="AG45" s="1">
        <v>0</v>
      </c>
      <c r="AH45" s="1">
        <v>0</v>
      </c>
      <c r="AI45" s="1">
        <v>0</v>
      </c>
      <c r="AJ45" s="1">
        <v>0</v>
      </c>
      <c r="AK45" s="1">
        <v>0</v>
      </c>
    </row>
    <row r="46" spans="1:38" x14ac:dyDescent="0.35">
      <c r="B46" s="10" t="s">
        <v>13</v>
      </c>
      <c r="C46" s="1">
        <v>0</v>
      </c>
      <c r="D46" s="1">
        <v>0</v>
      </c>
      <c r="E46" s="1">
        <v>0</v>
      </c>
      <c r="F46" s="1">
        <v>0</v>
      </c>
      <c r="G46" s="1">
        <v>0</v>
      </c>
      <c r="H46" s="1">
        <v>0</v>
      </c>
      <c r="I46" s="1">
        <v>0</v>
      </c>
      <c r="J46" s="1">
        <v>0</v>
      </c>
      <c r="K46" s="1">
        <v>0</v>
      </c>
      <c r="O46" s="1" t="s">
        <v>13</v>
      </c>
      <c r="P46" s="1">
        <v>0</v>
      </c>
      <c r="Q46" s="1">
        <v>0</v>
      </c>
      <c r="R46" s="1">
        <v>0</v>
      </c>
      <c r="S46" s="1">
        <v>0</v>
      </c>
      <c r="T46" s="1">
        <v>0</v>
      </c>
      <c r="U46" s="1">
        <v>0</v>
      </c>
      <c r="V46" s="1">
        <v>0</v>
      </c>
      <c r="W46" s="1">
        <v>0</v>
      </c>
      <c r="X46" s="1">
        <v>0</v>
      </c>
      <c r="AB46" s="1" t="s">
        <v>13</v>
      </c>
      <c r="AC46" s="1">
        <v>0</v>
      </c>
      <c r="AD46" s="1">
        <v>0</v>
      </c>
      <c r="AE46" s="1">
        <v>0</v>
      </c>
      <c r="AF46" s="1">
        <v>0</v>
      </c>
      <c r="AG46" s="1">
        <v>0</v>
      </c>
      <c r="AH46" s="1">
        <v>0</v>
      </c>
      <c r="AI46" s="1">
        <v>0</v>
      </c>
      <c r="AJ46" s="1">
        <v>0</v>
      </c>
      <c r="AK46" s="1">
        <v>0</v>
      </c>
    </row>
    <row r="47" spans="1:38" x14ac:dyDescent="0.35">
      <c r="B47" s="10" t="s">
        <v>48</v>
      </c>
      <c r="C47" s="1">
        <v>45.2175844783795</v>
      </c>
      <c r="D47" s="1">
        <v>9.4689945507676896</v>
      </c>
      <c r="E47" s="1">
        <v>11.456014939910313</v>
      </c>
      <c r="F47" s="1">
        <v>13.671055502448876</v>
      </c>
      <c r="G47" s="1">
        <v>15.128779793705647</v>
      </c>
      <c r="H47" s="1">
        <v>17.164442775929434</v>
      </c>
      <c r="I47" s="1">
        <v>19.276100800662991</v>
      </c>
      <c r="J47" s="1">
        <v>20.889916331004901</v>
      </c>
      <c r="K47" s="1">
        <v>22.472351634900296</v>
      </c>
      <c r="O47" s="1" t="s">
        <v>48</v>
      </c>
      <c r="P47" s="1">
        <v>45.2175844783795</v>
      </c>
      <c r="Q47" s="1">
        <v>39.65573779638131</v>
      </c>
      <c r="R47" s="1">
        <v>65.111799935497302</v>
      </c>
      <c r="S47" s="1">
        <v>92.824011158412404</v>
      </c>
      <c r="T47" s="1">
        <v>121.29173925867526</v>
      </c>
      <c r="U47" s="1">
        <v>149.94328940780116</v>
      </c>
      <c r="V47" s="1">
        <v>179.25115936346629</v>
      </c>
      <c r="W47" s="1">
        <v>207.92663277177567</v>
      </c>
      <c r="X47" s="1">
        <v>234.30823366590161</v>
      </c>
      <c r="AB47" s="1" t="s">
        <v>48</v>
      </c>
      <c r="AC47" s="1">
        <v>9.2965635190012113E-15</v>
      </c>
      <c r="AD47" s="1">
        <v>90.881844379806111</v>
      </c>
      <c r="AE47" s="1">
        <v>170.95990188908402</v>
      </c>
      <c r="AF47" s="1">
        <v>258.91421638548104</v>
      </c>
      <c r="AG47" s="1">
        <v>339.47542987346986</v>
      </c>
      <c r="AH47" s="1">
        <v>417.56973305471803</v>
      </c>
      <c r="AI47" s="1">
        <v>492.55795870933434</v>
      </c>
      <c r="AJ47" s="1">
        <v>557.65056929632317</v>
      </c>
      <c r="AK47" s="1">
        <v>615.37126651554127</v>
      </c>
    </row>
    <row r="48" spans="1:38" x14ac:dyDescent="0.35">
      <c r="B48" s="10" t="s">
        <v>49</v>
      </c>
      <c r="C48" s="1">
        <v>0</v>
      </c>
      <c r="D48" s="1">
        <v>0</v>
      </c>
      <c r="E48" s="1">
        <v>0</v>
      </c>
      <c r="F48" s="1">
        <v>0</v>
      </c>
      <c r="G48" s="1">
        <v>0</v>
      </c>
      <c r="H48" s="1">
        <v>0</v>
      </c>
      <c r="I48" s="1">
        <v>0</v>
      </c>
      <c r="J48" s="1">
        <v>0</v>
      </c>
      <c r="K48" s="1">
        <v>0</v>
      </c>
      <c r="O48" s="1" t="s">
        <v>49</v>
      </c>
      <c r="P48" s="1">
        <v>0</v>
      </c>
      <c r="Q48" s="1">
        <v>0</v>
      </c>
      <c r="R48" s="1">
        <v>0</v>
      </c>
      <c r="S48" s="1">
        <v>0</v>
      </c>
      <c r="T48" s="1">
        <v>0</v>
      </c>
      <c r="U48" s="1">
        <v>0</v>
      </c>
      <c r="V48" s="1">
        <v>0</v>
      </c>
      <c r="W48" s="1">
        <v>0</v>
      </c>
      <c r="X48" s="1">
        <v>0</v>
      </c>
      <c r="AB48" s="1" t="s">
        <v>49</v>
      </c>
      <c r="AC48" s="1">
        <v>0</v>
      </c>
      <c r="AD48" s="1">
        <v>0</v>
      </c>
      <c r="AE48" s="1">
        <v>0</v>
      </c>
      <c r="AF48" s="1">
        <v>0</v>
      </c>
      <c r="AG48" s="1">
        <v>0</v>
      </c>
      <c r="AH48" s="1">
        <v>0</v>
      </c>
      <c r="AI48" s="1">
        <v>0</v>
      </c>
      <c r="AJ48" s="1">
        <v>0</v>
      </c>
      <c r="AK48" s="1">
        <v>0</v>
      </c>
    </row>
    <row r="49" spans="1:38" x14ac:dyDescent="0.35">
      <c r="B49" s="10" t="s">
        <v>27</v>
      </c>
      <c r="C49" s="1">
        <v>0</v>
      </c>
      <c r="D49" s="1">
        <v>0</v>
      </c>
      <c r="E49" s="1">
        <v>0</v>
      </c>
      <c r="F49" s="1">
        <v>0</v>
      </c>
      <c r="G49" s="1">
        <v>0</v>
      </c>
      <c r="H49" s="1">
        <v>0</v>
      </c>
      <c r="I49" s="1">
        <v>0</v>
      </c>
      <c r="J49" s="1">
        <v>0</v>
      </c>
      <c r="K49" s="1">
        <v>0</v>
      </c>
      <c r="O49" s="1" t="s">
        <v>27</v>
      </c>
      <c r="P49" s="1">
        <v>0</v>
      </c>
      <c r="Q49" s="1">
        <v>0</v>
      </c>
      <c r="R49" s="1">
        <v>0</v>
      </c>
      <c r="S49" s="1">
        <v>0</v>
      </c>
      <c r="T49" s="1">
        <v>0</v>
      </c>
      <c r="U49" s="1">
        <v>0</v>
      </c>
      <c r="V49" s="1">
        <v>0</v>
      </c>
      <c r="W49" s="1">
        <v>0</v>
      </c>
      <c r="X49" s="1">
        <v>0</v>
      </c>
      <c r="AB49" s="1" t="s">
        <v>27</v>
      </c>
      <c r="AC49" s="1">
        <v>0</v>
      </c>
      <c r="AD49" s="1">
        <v>0</v>
      </c>
      <c r="AE49" s="1">
        <v>0</v>
      </c>
      <c r="AF49" s="1">
        <v>0</v>
      </c>
      <c r="AG49" s="1">
        <v>0</v>
      </c>
      <c r="AH49" s="1">
        <v>0</v>
      </c>
      <c r="AI49" s="1">
        <v>0</v>
      </c>
      <c r="AJ49" s="1">
        <v>0</v>
      </c>
      <c r="AK49" s="1">
        <v>0</v>
      </c>
    </row>
    <row r="50" spans="1:38" x14ac:dyDescent="0.35">
      <c r="B50" s="2" t="s">
        <v>6</v>
      </c>
      <c r="C50" s="2">
        <v>24595.765334290376</v>
      </c>
      <c r="D50" s="2">
        <v>31380.071101056088</v>
      </c>
      <c r="E50" s="2">
        <v>34061.047107891056</v>
      </c>
      <c r="F50" s="2">
        <v>36195.181495646852</v>
      </c>
      <c r="G50" s="2">
        <v>38078.743204674669</v>
      </c>
      <c r="H50" s="2">
        <v>39865.3828986476</v>
      </c>
      <c r="I50" s="2">
        <v>42542.67958808507</v>
      </c>
      <c r="J50" s="2">
        <v>45374.707863478929</v>
      </c>
      <c r="K50" s="2">
        <v>47760.790260339672</v>
      </c>
      <c r="O50" s="2" t="s">
        <v>6</v>
      </c>
      <c r="P50" s="2">
        <v>24595.765334290376</v>
      </c>
      <c r="Q50" s="2">
        <v>31400.41025291619</v>
      </c>
      <c r="R50" s="2">
        <v>32604.014813130874</v>
      </c>
      <c r="S50" s="2">
        <v>33698.339538005872</v>
      </c>
      <c r="T50" s="2">
        <v>34499.905696515772</v>
      </c>
      <c r="U50" s="2">
        <v>34077.637110095136</v>
      </c>
      <c r="V50" s="2">
        <v>34569.953499989933</v>
      </c>
      <c r="W50" s="2">
        <v>35420.289054750952</v>
      </c>
      <c r="X50" s="2">
        <v>36197.053517274282</v>
      </c>
      <c r="AB50" s="2" t="s">
        <v>6</v>
      </c>
      <c r="AC50" s="2">
        <v>24550.547749811998</v>
      </c>
      <c r="AD50" s="2">
        <v>30778.694128061547</v>
      </c>
      <c r="AE50" s="2">
        <v>32008.05800015997</v>
      </c>
      <c r="AF50" s="2">
        <v>33304.10448847057</v>
      </c>
      <c r="AG50" s="2">
        <v>34201.09825853895</v>
      </c>
      <c r="AH50" s="2">
        <v>34443.497082059548</v>
      </c>
      <c r="AI50" s="2">
        <v>34464.537286455772</v>
      </c>
      <c r="AJ50" s="2">
        <v>34532.12084212622</v>
      </c>
      <c r="AK50" s="2">
        <v>34859.29681045207</v>
      </c>
    </row>
    <row r="52" spans="1:38" s="7" customFormat="1" x14ac:dyDescent="0.35">
      <c r="A52" s="5" t="s">
        <v>67</v>
      </c>
      <c r="B52" s="6"/>
      <c r="C52" s="6"/>
      <c r="D52" s="6"/>
      <c r="E52" s="6"/>
      <c r="F52" s="6"/>
      <c r="G52" s="6"/>
      <c r="H52" s="6"/>
      <c r="I52" s="6"/>
      <c r="J52" s="6"/>
      <c r="K52" s="6"/>
      <c r="L52" s="5"/>
      <c r="N52" s="5" t="s">
        <v>67</v>
      </c>
      <c r="O52" s="6"/>
      <c r="P52" s="6"/>
      <c r="Q52" s="6"/>
      <c r="R52" s="6"/>
      <c r="S52" s="6"/>
      <c r="T52" s="6"/>
      <c r="U52" s="6"/>
      <c r="V52" s="6"/>
      <c r="W52" s="6"/>
      <c r="X52" s="6"/>
      <c r="Y52" s="5"/>
      <c r="AA52" s="5" t="s">
        <v>67</v>
      </c>
      <c r="AB52" s="6"/>
      <c r="AC52" s="6"/>
      <c r="AD52" s="6"/>
      <c r="AE52" s="6"/>
      <c r="AF52" s="6"/>
      <c r="AG52" s="6"/>
      <c r="AH52" s="6"/>
      <c r="AI52" s="6"/>
      <c r="AJ52" s="6"/>
      <c r="AK52" s="6"/>
      <c r="AL52" s="5"/>
    </row>
    <row r="53" spans="1:38" x14ac:dyDescent="0.35">
      <c r="B53" s="10" t="s">
        <v>0</v>
      </c>
      <c r="C53" s="1">
        <v>27670.598336916006</v>
      </c>
      <c r="D53" s="1">
        <v>27536.659232844118</v>
      </c>
      <c r="E53" s="1">
        <v>28649.887190109173</v>
      </c>
      <c r="F53" s="1">
        <v>30774.59644901588</v>
      </c>
      <c r="G53" s="1">
        <v>34627.138783003647</v>
      </c>
      <c r="H53" s="1">
        <v>34742.811194599344</v>
      </c>
      <c r="I53" s="1">
        <v>34626.764527702384</v>
      </c>
      <c r="J53" s="1">
        <v>34521.955821263509</v>
      </c>
      <c r="K53" s="1">
        <v>34186.774623889192</v>
      </c>
      <c r="O53" s="1" t="s">
        <v>0</v>
      </c>
      <c r="P53" s="1">
        <v>27670.598336916006</v>
      </c>
      <c r="Q53" s="1">
        <v>23121.081384080109</v>
      </c>
      <c r="R53" s="1">
        <v>20760.829486990166</v>
      </c>
      <c r="S53" s="1">
        <v>19155.265876201582</v>
      </c>
      <c r="T53" s="1">
        <v>16910.954944163554</v>
      </c>
      <c r="U53" s="1">
        <v>14593.701947570913</v>
      </c>
      <c r="V53" s="1">
        <v>14134.089518463416</v>
      </c>
      <c r="W53" s="1">
        <v>13969.396872605897</v>
      </c>
      <c r="X53" s="1">
        <v>13578.601574599381</v>
      </c>
      <c r="AB53" s="1" t="s">
        <v>0</v>
      </c>
      <c r="AC53" s="1">
        <v>27670.598336916006</v>
      </c>
      <c r="AD53" s="1">
        <v>16238.71943987982</v>
      </c>
      <c r="AE53" s="1">
        <v>14270.850150405744</v>
      </c>
      <c r="AF53" s="1">
        <v>13580.682838566911</v>
      </c>
      <c r="AG53" s="1">
        <v>12807.277818293958</v>
      </c>
      <c r="AH53" s="1">
        <v>12545.098958101324</v>
      </c>
      <c r="AI53" s="1">
        <v>11661.772127031889</v>
      </c>
      <c r="AJ53" s="1">
        <v>10988.75341893153</v>
      </c>
      <c r="AK53" s="1">
        <v>9429.2073349658967</v>
      </c>
    </row>
    <row r="54" spans="1:38" x14ac:dyDescent="0.35">
      <c r="B54" s="10" t="s">
        <v>1</v>
      </c>
      <c r="C54" s="1">
        <v>456.18112573200005</v>
      </c>
      <c r="D54" s="1">
        <v>543.607004366664</v>
      </c>
      <c r="E54" s="1">
        <v>518.13119291919202</v>
      </c>
      <c r="F54" s="1">
        <v>479.36833849122593</v>
      </c>
      <c r="G54" s="1">
        <v>434.80135129722987</v>
      </c>
      <c r="H54" s="1">
        <v>409.71830870616861</v>
      </c>
      <c r="I54" s="1">
        <v>391.35751068671868</v>
      </c>
      <c r="J54" s="1">
        <v>367.91217787783233</v>
      </c>
      <c r="K54" s="1">
        <v>340.56622901910902</v>
      </c>
      <c r="O54" s="1" t="s">
        <v>1</v>
      </c>
      <c r="P54" s="1">
        <v>456.18112573200005</v>
      </c>
      <c r="Q54" s="1">
        <v>436.86818186465734</v>
      </c>
      <c r="R54" s="1">
        <v>348.02135788850939</v>
      </c>
      <c r="S54" s="1">
        <v>289.2554885823817</v>
      </c>
      <c r="T54" s="1">
        <v>243.39969555678348</v>
      </c>
      <c r="U54" s="1">
        <v>230.11739751300635</v>
      </c>
      <c r="V54" s="1">
        <v>225.88798147360657</v>
      </c>
      <c r="W54" s="1">
        <v>239.80936505839375</v>
      </c>
      <c r="X54" s="1">
        <v>259.67492394644427</v>
      </c>
      <c r="AB54" s="1" t="s">
        <v>1</v>
      </c>
      <c r="AC54" s="1">
        <v>456.18112573200005</v>
      </c>
      <c r="AD54" s="1">
        <v>357.31650150391641</v>
      </c>
      <c r="AE54" s="1">
        <v>264.13037053645473</v>
      </c>
      <c r="AF54" s="1">
        <v>197.40723248272758</v>
      </c>
      <c r="AG54" s="1">
        <v>141.99158300983774</v>
      </c>
      <c r="AH54" s="1">
        <v>102.26469616393572</v>
      </c>
      <c r="AI54" s="1">
        <v>67.259180213478245</v>
      </c>
      <c r="AJ54" s="1">
        <v>47.84189794676594</v>
      </c>
      <c r="AK54" s="1">
        <v>0</v>
      </c>
    </row>
    <row r="55" spans="1:38" x14ac:dyDescent="0.35">
      <c r="B55" s="10" t="s">
        <v>3</v>
      </c>
      <c r="C55" s="1">
        <v>2403.1738376279995</v>
      </c>
      <c r="D55" s="1">
        <v>4870.4407164003633</v>
      </c>
      <c r="E55" s="1">
        <v>5130.5529856522799</v>
      </c>
      <c r="F55" s="1">
        <v>5533.7924110628701</v>
      </c>
      <c r="G55" s="1">
        <v>5921.8631569128902</v>
      </c>
      <c r="H55" s="1">
        <v>6173.9107218441741</v>
      </c>
      <c r="I55" s="1">
        <v>6491.963971787407</v>
      </c>
      <c r="J55" s="1">
        <v>6589.4279411156795</v>
      </c>
      <c r="K55" s="1">
        <v>6481.8018806362916</v>
      </c>
      <c r="O55" s="1" t="s">
        <v>3</v>
      </c>
      <c r="P55" s="1">
        <v>2403.1738376279995</v>
      </c>
      <c r="Q55" s="1">
        <v>4571.3528336400714</v>
      </c>
      <c r="R55" s="1">
        <v>4960.1275031343312</v>
      </c>
      <c r="S55" s="1">
        <v>5481.1120858325721</v>
      </c>
      <c r="T55" s="1">
        <v>5574.124422990898</v>
      </c>
      <c r="U55" s="1">
        <v>5661.2199376354729</v>
      </c>
      <c r="V55" s="1">
        <v>5684.3425745736367</v>
      </c>
      <c r="W55" s="1">
        <v>5912.8647305600653</v>
      </c>
      <c r="X55" s="1">
        <v>6016.9386067135092</v>
      </c>
      <c r="AB55" s="1" t="s">
        <v>3</v>
      </c>
      <c r="AC55" s="1">
        <v>2403.1738376279995</v>
      </c>
      <c r="AD55" s="1">
        <v>5028.6131615832492</v>
      </c>
      <c r="AE55" s="1">
        <v>4610.9648295434536</v>
      </c>
      <c r="AF55" s="1">
        <v>4376.567358981466</v>
      </c>
      <c r="AG55" s="1">
        <v>4187.2550631071535</v>
      </c>
      <c r="AH55" s="1">
        <v>3915.9069434628427</v>
      </c>
      <c r="AI55" s="1">
        <v>3853.9548838925325</v>
      </c>
      <c r="AJ55" s="1">
        <v>3814.6877740688319</v>
      </c>
      <c r="AK55" s="1">
        <v>3495.2695836647745</v>
      </c>
    </row>
    <row r="56" spans="1:38" x14ac:dyDescent="0.35">
      <c r="B56" s="10" t="s">
        <v>2</v>
      </c>
      <c r="C56" s="1">
        <v>4282.8951823919997</v>
      </c>
      <c r="D56" s="1">
        <v>5175.2083930288936</v>
      </c>
      <c r="E56" s="1">
        <v>5453.5414632582751</v>
      </c>
      <c r="F56" s="1">
        <v>5701.8717164387226</v>
      </c>
      <c r="G56" s="1">
        <v>5931.2931147110776</v>
      </c>
      <c r="H56" s="1">
        <v>6016.9530868141001</v>
      </c>
      <c r="I56" s="1">
        <v>6144.5448477047112</v>
      </c>
      <c r="J56" s="1">
        <v>6141.1224691478155</v>
      </c>
      <c r="K56" s="1">
        <v>6030.1152212329525</v>
      </c>
      <c r="O56" s="1" t="s">
        <v>2</v>
      </c>
      <c r="P56" s="1">
        <v>4282.8951823919997</v>
      </c>
      <c r="Q56" s="1">
        <v>4812.5292981191196</v>
      </c>
      <c r="R56" s="1">
        <v>4968.8395612945224</v>
      </c>
      <c r="S56" s="1">
        <v>5235.5674969021047</v>
      </c>
      <c r="T56" s="1">
        <v>5536.9334440486846</v>
      </c>
      <c r="U56" s="1">
        <v>5874.4379977694098</v>
      </c>
      <c r="V56" s="1">
        <v>6144.7785328270938</v>
      </c>
      <c r="W56" s="1">
        <v>6409.5012668587888</v>
      </c>
      <c r="X56" s="1">
        <v>6824.6011953722809</v>
      </c>
      <c r="AB56" s="1" t="s">
        <v>2</v>
      </c>
      <c r="AC56" s="1">
        <v>4282.8951823919997</v>
      </c>
      <c r="AD56" s="1">
        <v>4408.3426873476228</v>
      </c>
      <c r="AE56" s="1">
        <v>4595.7506785705345</v>
      </c>
      <c r="AF56" s="1">
        <v>4738.0831710233533</v>
      </c>
      <c r="AG56" s="1">
        <v>5021.4994113816565</v>
      </c>
      <c r="AH56" s="1">
        <v>5186.6228130405607</v>
      </c>
      <c r="AI56" s="1">
        <v>5376.0918750632663</v>
      </c>
      <c r="AJ56" s="1">
        <v>5547.5869151793022</v>
      </c>
      <c r="AK56" s="1">
        <v>5771.0991420817672</v>
      </c>
    </row>
    <row r="57" spans="1:38" x14ac:dyDescent="0.35">
      <c r="B57" s="10" t="s">
        <v>13</v>
      </c>
      <c r="C57" s="1">
        <v>662.26471642800016</v>
      </c>
      <c r="D57" s="1">
        <v>617.16302635229283</v>
      </c>
      <c r="E57" s="1">
        <v>583.29125123933886</v>
      </c>
      <c r="F57" s="1">
        <v>543.49811973093392</v>
      </c>
      <c r="G57" s="1">
        <v>497.96626448607077</v>
      </c>
      <c r="H57" s="1">
        <v>456.42777096377762</v>
      </c>
      <c r="I57" s="1">
        <v>431.88532881078481</v>
      </c>
      <c r="J57" s="1">
        <v>408.03902120764013</v>
      </c>
      <c r="K57" s="1">
        <v>384.82169901499645</v>
      </c>
      <c r="O57" s="1" t="s">
        <v>13</v>
      </c>
      <c r="P57" s="1">
        <v>662.26471642800016</v>
      </c>
      <c r="Q57" s="1">
        <v>461.47412025977303</v>
      </c>
      <c r="R57" s="1">
        <v>363.99830904994059</v>
      </c>
      <c r="S57" s="1">
        <v>309.74491765811996</v>
      </c>
      <c r="T57" s="1">
        <v>252.38475284564691</v>
      </c>
      <c r="U57" s="1">
        <v>215.37684837045731</v>
      </c>
      <c r="V57" s="1">
        <v>191.68365780845349</v>
      </c>
      <c r="W57" s="1">
        <v>190.01724930542071</v>
      </c>
      <c r="X57" s="1">
        <v>188.16203384895297</v>
      </c>
      <c r="AB57" s="1" t="s">
        <v>13</v>
      </c>
      <c r="AC57" s="1">
        <v>662.26471642800016</v>
      </c>
      <c r="AD57" s="1">
        <v>456.74452001948225</v>
      </c>
      <c r="AE57" s="1">
        <v>355.2333895263892</v>
      </c>
      <c r="AF57" s="1">
        <v>298.52984782472527</v>
      </c>
      <c r="AG57" s="1">
        <v>243.46825456559912</v>
      </c>
      <c r="AH57" s="1">
        <v>210.99818788800101</v>
      </c>
      <c r="AI57" s="1">
        <v>185.01277817634119</v>
      </c>
      <c r="AJ57" s="1">
        <v>181.26520859635534</v>
      </c>
      <c r="AK57" s="1">
        <v>180.70921408994528</v>
      </c>
    </row>
    <row r="58" spans="1:38" x14ac:dyDescent="0.35">
      <c r="B58" s="10" t="s">
        <v>48</v>
      </c>
      <c r="C58" s="1">
        <v>140.26382899200001</v>
      </c>
      <c r="D58" s="1">
        <v>247.41524770207081</v>
      </c>
      <c r="E58" s="1">
        <v>215.11467925420118</v>
      </c>
      <c r="F58" s="1">
        <v>166.70667829635491</v>
      </c>
      <c r="G58" s="1">
        <v>131.21678350975228</v>
      </c>
      <c r="H58" s="1">
        <v>93.802344813365266</v>
      </c>
      <c r="I58" s="1">
        <v>50.753748997421383</v>
      </c>
      <c r="J58" s="1">
        <v>53.181234378898843</v>
      </c>
      <c r="K58" s="1">
        <v>50.939431084041729</v>
      </c>
      <c r="O58" s="1" t="s">
        <v>48</v>
      </c>
      <c r="P58" s="1">
        <v>140.26382899200001</v>
      </c>
      <c r="Q58" s="1">
        <v>236.69217834231517</v>
      </c>
      <c r="R58" s="1">
        <v>204.00052011422486</v>
      </c>
      <c r="S58" s="1">
        <v>155.04472570263766</v>
      </c>
      <c r="T58" s="1">
        <v>88.827880396330016</v>
      </c>
      <c r="U58" s="1">
        <v>67.464728035227196</v>
      </c>
      <c r="V58" s="1">
        <v>52.947290163105549</v>
      </c>
      <c r="W58" s="1">
        <v>112.51315650994113</v>
      </c>
      <c r="X58" s="1">
        <v>279.33678513708975</v>
      </c>
      <c r="AB58" s="1" t="s">
        <v>48</v>
      </c>
      <c r="AC58" s="1">
        <v>147.40244859600003</v>
      </c>
      <c r="AD58" s="1">
        <v>244.53221676281473</v>
      </c>
      <c r="AE58" s="1">
        <v>212.8902581409431</v>
      </c>
      <c r="AF58" s="1">
        <v>157.47887746684452</v>
      </c>
      <c r="AG58" s="1">
        <v>92.230946804285821</v>
      </c>
      <c r="AH58" s="1">
        <v>73.1861071784394</v>
      </c>
      <c r="AI58" s="1">
        <v>60.349665999442287</v>
      </c>
      <c r="AJ58" s="1">
        <v>120.55200976268662</v>
      </c>
      <c r="AK58" s="1">
        <v>289.77139681325013</v>
      </c>
    </row>
    <row r="59" spans="1:38" x14ac:dyDescent="0.35">
      <c r="B59" s="10" t="s">
        <v>49</v>
      </c>
      <c r="C59" s="1">
        <v>0</v>
      </c>
      <c r="D59" s="1">
        <v>0</v>
      </c>
      <c r="E59" s="1">
        <v>0</v>
      </c>
      <c r="F59" s="1">
        <v>0</v>
      </c>
      <c r="G59" s="1">
        <v>0</v>
      </c>
      <c r="H59" s="1">
        <v>0</v>
      </c>
      <c r="I59" s="1">
        <v>0</v>
      </c>
      <c r="J59" s="1">
        <v>0</v>
      </c>
      <c r="K59" s="1">
        <v>0</v>
      </c>
      <c r="O59" s="1" t="s">
        <v>49</v>
      </c>
      <c r="P59" s="1">
        <v>0</v>
      </c>
      <c r="Q59" s="1">
        <v>0</v>
      </c>
      <c r="R59" s="1">
        <v>0</v>
      </c>
      <c r="S59" s="1">
        <v>0</v>
      </c>
      <c r="T59" s="1">
        <v>0</v>
      </c>
      <c r="U59" s="1">
        <v>0</v>
      </c>
      <c r="V59" s="1">
        <v>0</v>
      </c>
      <c r="W59" s="1">
        <v>0</v>
      </c>
      <c r="X59" s="1">
        <v>0</v>
      </c>
      <c r="AB59" s="1" t="s">
        <v>49</v>
      </c>
      <c r="AC59" s="1">
        <v>0</v>
      </c>
      <c r="AD59" s="1">
        <v>0</v>
      </c>
      <c r="AE59" s="1">
        <v>0</v>
      </c>
      <c r="AF59" s="1">
        <v>0</v>
      </c>
      <c r="AG59" s="1">
        <v>0</v>
      </c>
      <c r="AH59" s="1">
        <v>0</v>
      </c>
      <c r="AI59" s="1">
        <v>0</v>
      </c>
      <c r="AJ59" s="1">
        <v>0</v>
      </c>
      <c r="AK59" s="1">
        <v>0</v>
      </c>
    </row>
    <row r="60" spans="1:38" x14ac:dyDescent="0.35">
      <c r="B60" s="10" t="s">
        <v>27</v>
      </c>
      <c r="C60" s="1">
        <v>0</v>
      </c>
      <c r="D60" s="1">
        <v>0</v>
      </c>
      <c r="E60" s="1">
        <v>0</v>
      </c>
      <c r="F60" s="1">
        <v>0</v>
      </c>
      <c r="G60" s="1">
        <v>0</v>
      </c>
      <c r="H60" s="1">
        <v>0</v>
      </c>
      <c r="I60" s="1">
        <v>0</v>
      </c>
      <c r="J60" s="1">
        <v>0</v>
      </c>
      <c r="K60" s="1">
        <v>0</v>
      </c>
      <c r="O60" s="1" t="s">
        <v>27</v>
      </c>
      <c r="P60" s="1">
        <v>0</v>
      </c>
      <c r="Q60" s="1">
        <v>0</v>
      </c>
      <c r="R60" s="1">
        <v>0</v>
      </c>
      <c r="S60" s="1">
        <v>0</v>
      </c>
      <c r="T60" s="1">
        <v>0</v>
      </c>
      <c r="U60" s="1">
        <v>0</v>
      </c>
      <c r="V60" s="1">
        <v>0</v>
      </c>
      <c r="W60" s="1">
        <v>0</v>
      </c>
      <c r="X60" s="1">
        <v>0</v>
      </c>
      <c r="AB60" s="1" t="s">
        <v>27</v>
      </c>
      <c r="AC60" s="1">
        <v>0</v>
      </c>
      <c r="AD60" s="1">
        <v>0</v>
      </c>
      <c r="AE60" s="1">
        <v>0</v>
      </c>
      <c r="AF60" s="1">
        <v>0</v>
      </c>
      <c r="AG60" s="1">
        <v>0</v>
      </c>
      <c r="AH60" s="1">
        <v>0</v>
      </c>
      <c r="AI60" s="1">
        <v>0</v>
      </c>
      <c r="AJ60" s="1">
        <v>0</v>
      </c>
      <c r="AK60" s="1">
        <v>0</v>
      </c>
    </row>
    <row r="61" spans="1:38" x14ac:dyDescent="0.35">
      <c r="B61" s="2" t="s">
        <v>6</v>
      </c>
      <c r="C61" s="2">
        <v>35615.377028088005</v>
      </c>
      <c r="D61" s="2">
        <v>38990.493620694397</v>
      </c>
      <c r="E61" s="2">
        <v>40550.518762432454</v>
      </c>
      <c r="F61" s="2">
        <v>43199.83371303598</v>
      </c>
      <c r="G61" s="2">
        <v>47544.279453920673</v>
      </c>
      <c r="H61" s="2">
        <v>47893.623427740931</v>
      </c>
      <c r="I61" s="2">
        <v>48137.26993568943</v>
      </c>
      <c r="J61" s="2">
        <v>48081.638664991377</v>
      </c>
      <c r="K61" s="2">
        <v>47475.019084876585</v>
      </c>
      <c r="O61" s="2" t="s">
        <v>6</v>
      </c>
      <c r="P61" s="2">
        <v>35615.377028088005</v>
      </c>
      <c r="Q61" s="2">
        <v>33639.997996306047</v>
      </c>
      <c r="R61" s="2">
        <v>31605.816738471694</v>
      </c>
      <c r="S61" s="2">
        <v>30625.990590879403</v>
      </c>
      <c r="T61" s="2">
        <v>28606.625140001895</v>
      </c>
      <c r="U61" s="2">
        <v>26642.31885689449</v>
      </c>
      <c r="V61" s="2">
        <v>26433.729555309314</v>
      </c>
      <c r="W61" s="2">
        <v>26834.102640898505</v>
      </c>
      <c r="X61" s="2">
        <v>27147.315119617655</v>
      </c>
      <c r="AB61" s="2" t="s">
        <v>6</v>
      </c>
      <c r="AC61" s="2">
        <v>35622.515647692009</v>
      </c>
      <c r="AD61" s="2">
        <v>26734.268527096905</v>
      </c>
      <c r="AE61" s="2">
        <v>24309.81967672352</v>
      </c>
      <c r="AF61" s="2">
        <v>23348.749326346027</v>
      </c>
      <c r="AG61" s="2">
        <v>22493.723077162489</v>
      </c>
      <c r="AH61" s="2">
        <v>22034.077705835109</v>
      </c>
      <c r="AI61" s="2">
        <v>21204.44051037695</v>
      </c>
      <c r="AJ61" s="2">
        <v>20700.687224485475</v>
      </c>
      <c r="AK61" s="2">
        <v>19166.056671615632</v>
      </c>
    </row>
    <row r="63" spans="1:38" s="7" customFormat="1" x14ac:dyDescent="0.35">
      <c r="A63" s="5" t="s">
        <v>68</v>
      </c>
      <c r="B63" s="6"/>
      <c r="C63" s="6"/>
      <c r="D63" s="6"/>
      <c r="E63" s="6"/>
      <c r="F63" s="6"/>
      <c r="G63" s="6"/>
      <c r="H63" s="6"/>
      <c r="I63" s="6"/>
      <c r="J63" s="6"/>
      <c r="K63" s="6"/>
      <c r="L63" s="5"/>
      <c r="N63" s="5" t="s">
        <v>68</v>
      </c>
      <c r="O63" s="6"/>
      <c r="P63" s="6"/>
      <c r="Q63" s="6"/>
      <c r="R63" s="6"/>
      <c r="S63" s="6"/>
      <c r="T63" s="6"/>
      <c r="U63" s="6"/>
      <c r="V63" s="6"/>
      <c r="W63" s="6"/>
      <c r="X63" s="6"/>
      <c r="Y63" s="5"/>
      <c r="AA63" s="5" t="s">
        <v>68</v>
      </c>
      <c r="AB63" s="6"/>
      <c r="AC63" s="6"/>
      <c r="AD63" s="6"/>
      <c r="AE63" s="6"/>
      <c r="AF63" s="6"/>
      <c r="AG63" s="6"/>
      <c r="AH63" s="6"/>
      <c r="AI63" s="6"/>
      <c r="AJ63" s="6"/>
      <c r="AK63" s="6"/>
      <c r="AL63" s="5"/>
    </row>
    <row r="64" spans="1:38" x14ac:dyDescent="0.35">
      <c r="B64" s="10" t="s">
        <v>0</v>
      </c>
      <c r="C64" s="1">
        <v>13870.01207379601</v>
      </c>
      <c r="D64" s="1">
        <v>13015.621309185095</v>
      </c>
      <c r="E64" s="1">
        <v>11771.747867488441</v>
      </c>
      <c r="F64" s="1">
        <v>11084.188239195939</v>
      </c>
      <c r="G64" s="1">
        <v>10376.194182453493</v>
      </c>
      <c r="H64" s="1">
        <v>9280.5909771618117</v>
      </c>
      <c r="I64" s="1">
        <v>8688.4000716299233</v>
      </c>
      <c r="J64" s="1">
        <v>8222.7470464887101</v>
      </c>
      <c r="K64" s="1">
        <v>7955.7108755251975</v>
      </c>
      <c r="O64" s="1" t="s">
        <v>0</v>
      </c>
      <c r="P64" s="1">
        <v>13870.01207379601</v>
      </c>
      <c r="Q64" s="1">
        <v>12591.933448057231</v>
      </c>
      <c r="R64" s="1">
        <v>10653.78226429813</v>
      </c>
      <c r="S64" s="1">
        <v>8421.0657796599444</v>
      </c>
      <c r="T64" s="1">
        <v>6010.2800408383637</v>
      </c>
      <c r="U64" s="1">
        <v>3372.7733988751484</v>
      </c>
      <c r="V64" s="1">
        <v>1611.2117297986958</v>
      </c>
      <c r="W64" s="1">
        <v>1324.7769124734859</v>
      </c>
      <c r="X64" s="1">
        <v>1318.9810449254114</v>
      </c>
      <c r="AB64" s="1" t="s">
        <v>0</v>
      </c>
      <c r="AC64" s="1">
        <v>13870.01207379601</v>
      </c>
      <c r="AD64" s="1">
        <v>10357.043064259076</v>
      </c>
      <c r="AE64" s="1">
        <v>5413.4125672041855</v>
      </c>
      <c r="AF64" s="1">
        <v>3291.3564130173177</v>
      </c>
      <c r="AG64" s="1">
        <v>1963.8752728235218</v>
      </c>
      <c r="AH64" s="1">
        <v>931.28242833511649</v>
      </c>
      <c r="AI64" s="1">
        <v>441.3780987252664</v>
      </c>
      <c r="AJ64" s="1">
        <v>221.72866635410114</v>
      </c>
      <c r="AK64" s="1">
        <v>114.69412811533563</v>
      </c>
    </row>
    <row r="65" spans="1:38" x14ac:dyDescent="0.35">
      <c r="B65" s="10" t="s">
        <v>1</v>
      </c>
      <c r="C65" s="1">
        <v>133.54003753200001</v>
      </c>
      <c r="D65" s="1">
        <v>64.773382956560567</v>
      </c>
      <c r="E65" s="1">
        <v>52.009876163309549</v>
      </c>
      <c r="F65" s="1">
        <v>38.711729001921888</v>
      </c>
      <c r="G65" s="1">
        <v>29.025890107239373</v>
      </c>
      <c r="H65" s="1">
        <v>18.748181767872186</v>
      </c>
      <c r="I65" s="1">
        <v>8.253289180790059</v>
      </c>
      <c r="J65" s="1">
        <v>4.1875838598101582</v>
      </c>
      <c r="K65" s="1">
        <v>2.1959553323947447</v>
      </c>
      <c r="O65" s="1" t="s">
        <v>1</v>
      </c>
      <c r="P65" s="1">
        <v>133.54003753200001</v>
      </c>
      <c r="Q65" s="1">
        <v>69.199011720000016</v>
      </c>
      <c r="R65" s="1">
        <v>47.464041922585089</v>
      </c>
      <c r="S65" s="1">
        <v>26.22769653295709</v>
      </c>
      <c r="T65" s="1">
        <v>13.852284672135537</v>
      </c>
      <c r="U65" s="1">
        <v>6.7009007785221275</v>
      </c>
      <c r="V65" s="1">
        <v>1.7472051204100669</v>
      </c>
      <c r="W65" s="1">
        <v>0.24402103662436997</v>
      </c>
      <c r="X65" s="1">
        <v>9.2711995557864829E-2</v>
      </c>
      <c r="AB65" s="1" t="s">
        <v>1</v>
      </c>
      <c r="AC65" s="1">
        <v>133.54003753200001</v>
      </c>
      <c r="AD65" s="1">
        <v>44.027047425071451</v>
      </c>
      <c r="AE65" s="1">
        <v>24.464191263156323</v>
      </c>
      <c r="AF65" s="1">
        <v>11.640521178572525</v>
      </c>
      <c r="AG65" s="1">
        <v>6.2612669977447659</v>
      </c>
      <c r="AH65" s="1">
        <v>2.0048062681018637</v>
      </c>
      <c r="AI65" s="1">
        <v>0.32573324231355349</v>
      </c>
      <c r="AJ65" s="1">
        <v>0</v>
      </c>
      <c r="AK65" s="1">
        <v>0</v>
      </c>
    </row>
    <row r="66" spans="1:38" x14ac:dyDescent="0.35">
      <c r="B66" s="10" t="s">
        <v>3</v>
      </c>
      <c r="C66" s="1">
        <v>86.089232807999991</v>
      </c>
      <c r="D66" s="1">
        <v>266.04933635659393</v>
      </c>
      <c r="E66" s="1">
        <v>194.04684091276647</v>
      </c>
      <c r="F66" s="1">
        <v>492.45813591194565</v>
      </c>
      <c r="G66" s="1">
        <v>609.79924155650406</v>
      </c>
      <c r="H66" s="1">
        <v>854.11452669949347</v>
      </c>
      <c r="I66" s="1">
        <v>1048.458634279644</v>
      </c>
      <c r="J66" s="1">
        <v>1126.5436838548967</v>
      </c>
      <c r="K66" s="1">
        <v>1131.3736855244763</v>
      </c>
      <c r="O66" s="1" t="s">
        <v>3</v>
      </c>
      <c r="P66" s="1">
        <v>86.089232807999991</v>
      </c>
      <c r="Q66" s="1">
        <v>170.01010044342121</v>
      </c>
      <c r="R66" s="1">
        <v>155.99437329520939</v>
      </c>
      <c r="S66" s="1">
        <v>164.22535476719628</v>
      </c>
      <c r="T66" s="1">
        <v>137.46500367007926</v>
      </c>
      <c r="U66" s="1">
        <v>132.68146493365074</v>
      </c>
      <c r="V66" s="1">
        <v>38.496750011949757</v>
      </c>
      <c r="W66" s="1">
        <v>43.593349878208876</v>
      </c>
      <c r="X66" s="1">
        <v>46.464052337823546</v>
      </c>
      <c r="AB66" s="1" t="s">
        <v>3</v>
      </c>
      <c r="AC66" s="1">
        <v>86.089232807999991</v>
      </c>
      <c r="AD66" s="1">
        <v>218.01216566776475</v>
      </c>
      <c r="AE66" s="1">
        <v>170.56049906793615</v>
      </c>
      <c r="AF66" s="1">
        <v>161.41422785987149</v>
      </c>
      <c r="AG66" s="1">
        <v>120.51387378119932</v>
      </c>
      <c r="AH66" s="1">
        <v>72.498800111123828</v>
      </c>
      <c r="AI66" s="1">
        <v>8.1816665501724106</v>
      </c>
      <c r="AJ66" s="1">
        <v>4.7421415058275906</v>
      </c>
      <c r="AK66" s="1">
        <v>4.7573001901964336</v>
      </c>
    </row>
    <row r="67" spans="1:38" x14ac:dyDescent="0.35">
      <c r="B67" s="10" t="s">
        <v>2</v>
      </c>
      <c r="C67" s="1">
        <v>37.940027975999996</v>
      </c>
      <c r="D67" s="1">
        <v>35.325212095110501</v>
      </c>
      <c r="E67" s="1">
        <v>30.522034702589753</v>
      </c>
      <c r="F67" s="1">
        <v>29.464109688408968</v>
      </c>
      <c r="G67" s="1">
        <v>30.222709256374248</v>
      </c>
      <c r="H67" s="1">
        <v>29.498956998603791</v>
      </c>
      <c r="I67" s="1">
        <v>28.163394319808241</v>
      </c>
      <c r="J67" s="1">
        <v>27.253094286279318</v>
      </c>
      <c r="K67" s="1">
        <v>23.31009698293165</v>
      </c>
      <c r="O67" s="1" t="s">
        <v>2</v>
      </c>
      <c r="P67" s="1">
        <v>37.940027975999996</v>
      </c>
      <c r="Q67" s="1">
        <v>34.406182315949046</v>
      </c>
      <c r="R67" s="1">
        <v>26.480108894911762</v>
      </c>
      <c r="S67" s="1">
        <v>14.090274523256916</v>
      </c>
      <c r="T67" s="1">
        <v>10.13937883650823</v>
      </c>
      <c r="U67" s="1">
        <v>9.6845538238203819</v>
      </c>
      <c r="V67" s="1">
        <v>4.8407493118817717</v>
      </c>
      <c r="W67" s="1">
        <v>4.5850503705185828</v>
      </c>
      <c r="X67" s="1">
        <v>3.9404993892261446</v>
      </c>
      <c r="AB67" s="1" t="s">
        <v>2</v>
      </c>
      <c r="AC67" s="1">
        <v>37.940027975999996</v>
      </c>
      <c r="AD67" s="1">
        <v>22.950444255181726</v>
      </c>
      <c r="AE67" s="1">
        <v>15.208010833890533</v>
      </c>
      <c r="AF67" s="1">
        <v>12.069582335819156</v>
      </c>
      <c r="AG67" s="1">
        <v>8.9315411051621449</v>
      </c>
      <c r="AH67" s="1">
        <v>6.7560351684364655</v>
      </c>
      <c r="AI67" s="1">
        <v>2.6888691044581856</v>
      </c>
      <c r="AJ67" s="1">
        <v>1.54559720674179</v>
      </c>
      <c r="AK67" s="1">
        <v>1.330043288258427</v>
      </c>
    </row>
    <row r="68" spans="1:38" x14ac:dyDescent="0.35">
      <c r="B68" s="10" t="s">
        <v>13</v>
      </c>
      <c r="C68" s="1">
        <v>14.731130196000002</v>
      </c>
      <c r="D68" s="1">
        <v>19.825895404832774</v>
      </c>
      <c r="E68" s="1">
        <v>13.195047784338046</v>
      </c>
      <c r="F68" s="1">
        <v>12.105050005959585</v>
      </c>
      <c r="G68" s="1">
        <v>10.636339194310601</v>
      </c>
      <c r="H68" s="1">
        <v>7.6892603839098452</v>
      </c>
      <c r="I68" s="1">
        <v>6.0083293138501999</v>
      </c>
      <c r="J68" s="1">
        <v>4.9248155805998168</v>
      </c>
      <c r="K68" s="1">
        <v>4.164307318835105</v>
      </c>
      <c r="O68" s="1" t="s">
        <v>13</v>
      </c>
      <c r="P68" s="1">
        <v>14.731130196000002</v>
      </c>
      <c r="Q68" s="1">
        <v>19.575276362599119</v>
      </c>
      <c r="R68" s="1">
        <v>12.200979780914205</v>
      </c>
      <c r="S68" s="1">
        <v>7.5039462792198854</v>
      </c>
      <c r="T68" s="1">
        <v>4.8495871894034632</v>
      </c>
      <c r="U68" s="1">
        <v>3.300160546249256</v>
      </c>
      <c r="V68" s="1">
        <v>1.1792273336270445</v>
      </c>
      <c r="W68" s="1">
        <v>0.56094234217625349</v>
      </c>
      <c r="X68" s="1">
        <v>0.40651542623503484</v>
      </c>
      <c r="AB68" s="1" t="s">
        <v>13</v>
      </c>
      <c r="AC68" s="1">
        <v>14.731130196000002</v>
      </c>
      <c r="AD68" s="1">
        <v>15.929903469970982</v>
      </c>
      <c r="AE68" s="1">
        <v>8.6717975212958347</v>
      </c>
      <c r="AF68" s="1">
        <v>5.7968799150013179</v>
      </c>
      <c r="AG68" s="1">
        <v>3.0439072950878465</v>
      </c>
      <c r="AH68" s="1">
        <v>1.7742589970253317</v>
      </c>
      <c r="AI68" s="1">
        <v>0.90728613480219156</v>
      </c>
      <c r="AJ68" s="1">
        <v>0.2928412285826848</v>
      </c>
      <c r="AK68" s="1">
        <v>0.19553306537659762</v>
      </c>
    </row>
    <row r="69" spans="1:38" x14ac:dyDescent="0.35">
      <c r="B69" s="10" t="s">
        <v>48</v>
      </c>
      <c r="C69" s="1">
        <v>2.2449202920000002</v>
      </c>
      <c r="D69" s="1">
        <v>1.9242193024438907</v>
      </c>
      <c r="E69" s="1">
        <v>1.6035170489828627</v>
      </c>
      <c r="F69" s="1">
        <v>1.1402803267848438</v>
      </c>
      <c r="G69" s="1">
        <v>0.79899486104685657</v>
      </c>
      <c r="H69" s="1">
        <v>0.35634124448587517</v>
      </c>
      <c r="I69" s="1">
        <v>4.8454669252325679E-6</v>
      </c>
      <c r="J69" s="1">
        <v>3.9824756796495692E-6</v>
      </c>
      <c r="K69" s="1">
        <v>3.0598246479551809E-6</v>
      </c>
      <c r="O69" s="1" t="s">
        <v>48</v>
      </c>
      <c r="P69" s="1">
        <v>2.2449202920000002</v>
      </c>
      <c r="Q69" s="1">
        <v>1.9242177764861863</v>
      </c>
      <c r="R69" s="1">
        <v>1.6035151181443854</v>
      </c>
      <c r="S69" s="1">
        <v>1.140278057803108</v>
      </c>
      <c r="T69" s="1">
        <v>0.5345067421383769</v>
      </c>
      <c r="U69" s="1">
        <v>0.356338137099448</v>
      </c>
      <c r="V69" s="1">
        <v>1.4209250754118484E-6</v>
      </c>
      <c r="W69" s="1">
        <v>1.0685519512868514E-6</v>
      </c>
      <c r="X69" s="1">
        <v>7.1617881774476901E-7</v>
      </c>
      <c r="AB69" s="1" t="s">
        <v>48</v>
      </c>
      <c r="AC69" s="1">
        <v>9.3835398960000003</v>
      </c>
      <c r="AD69" s="1">
        <v>1.9242175649382987</v>
      </c>
      <c r="AE69" s="1">
        <v>1.6035146480237334</v>
      </c>
      <c r="AF69" s="1">
        <v>1.1402769722917154</v>
      </c>
      <c r="AG69" s="1">
        <v>0.5345051685699278</v>
      </c>
      <c r="AH69" s="1">
        <v>0.3563367259194315</v>
      </c>
      <c r="AI69" s="1">
        <v>0</v>
      </c>
      <c r="AJ69" s="1">
        <v>0</v>
      </c>
      <c r="AK69" s="1">
        <v>0</v>
      </c>
    </row>
    <row r="70" spans="1:38" x14ac:dyDescent="0.35">
      <c r="B70" s="10" t="s">
        <v>49</v>
      </c>
      <c r="C70" s="1">
        <v>0</v>
      </c>
      <c r="D70" s="1">
        <v>0</v>
      </c>
      <c r="E70" s="1">
        <v>0</v>
      </c>
      <c r="F70" s="1">
        <v>0</v>
      </c>
      <c r="G70" s="1">
        <v>0</v>
      </c>
      <c r="H70" s="1">
        <v>0</v>
      </c>
      <c r="I70" s="1">
        <v>0</v>
      </c>
      <c r="J70" s="1">
        <v>0</v>
      </c>
      <c r="K70" s="1">
        <v>0</v>
      </c>
      <c r="O70" s="1" t="s">
        <v>49</v>
      </c>
      <c r="P70" s="1">
        <v>0</v>
      </c>
      <c r="Q70" s="1">
        <v>0</v>
      </c>
      <c r="R70" s="1">
        <v>0</v>
      </c>
      <c r="S70" s="1">
        <v>0</v>
      </c>
      <c r="T70" s="1">
        <v>0</v>
      </c>
      <c r="U70" s="1">
        <v>0</v>
      </c>
      <c r="V70" s="1">
        <v>0</v>
      </c>
      <c r="W70" s="1">
        <v>0</v>
      </c>
      <c r="X70" s="1">
        <v>0</v>
      </c>
      <c r="AB70" s="1" t="s">
        <v>49</v>
      </c>
      <c r="AC70" s="1">
        <v>0</v>
      </c>
      <c r="AD70" s="1">
        <v>0</v>
      </c>
      <c r="AE70" s="1">
        <v>0</v>
      </c>
      <c r="AF70" s="1">
        <v>0</v>
      </c>
      <c r="AG70" s="1">
        <v>0</v>
      </c>
      <c r="AH70" s="1">
        <v>0</v>
      </c>
      <c r="AI70" s="1">
        <v>0</v>
      </c>
      <c r="AJ70" s="1">
        <v>0</v>
      </c>
      <c r="AK70" s="1">
        <v>0</v>
      </c>
    </row>
    <row r="71" spans="1:38" x14ac:dyDescent="0.35">
      <c r="B71" s="10" t="s">
        <v>27</v>
      </c>
      <c r="C71" s="1">
        <v>0</v>
      </c>
      <c r="D71" s="1">
        <v>0</v>
      </c>
      <c r="E71" s="1">
        <v>0</v>
      </c>
      <c r="F71" s="1">
        <v>0</v>
      </c>
      <c r="G71" s="1">
        <v>0</v>
      </c>
      <c r="H71" s="1">
        <v>0</v>
      </c>
      <c r="I71" s="1">
        <v>0</v>
      </c>
      <c r="J71" s="1">
        <v>0</v>
      </c>
      <c r="K71" s="1">
        <v>0</v>
      </c>
      <c r="O71" s="1" t="s">
        <v>27</v>
      </c>
      <c r="P71" s="1">
        <v>0</v>
      </c>
      <c r="Q71" s="1">
        <v>0</v>
      </c>
      <c r="R71" s="1">
        <v>0</v>
      </c>
      <c r="S71" s="1">
        <v>0</v>
      </c>
      <c r="T71" s="1">
        <v>0</v>
      </c>
      <c r="U71" s="1">
        <v>0</v>
      </c>
      <c r="V71" s="1">
        <v>0</v>
      </c>
      <c r="W71" s="1">
        <v>0</v>
      </c>
      <c r="X71" s="1">
        <v>0</v>
      </c>
      <c r="AB71" s="1" t="s">
        <v>27</v>
      </c>
      <c r="AC71" s="1">
        <v>0</v>
      </c>
      <c r="AD71" s="1">
        <v>0</v>
      </c>
      <c r="AE71" s="1">
        <v>0</v>
      </c>
      <c r="AF71" s="1">
        <v>0</v>
      </c>
      <c r="AG71" s="1">
        <v>0</v>
      </c>
      <c r="AH71" s="1">
        <v>0</v>
      </c>
      <c r="AI71" s="1">
        <v>0</v>
      </c>
      <c r="AJ71" s="1">
        <v>0</v>
      </c>
      <c r="AK71" s="1">
        <v>0</v>
      </c>
    </row>
    <row r="72" spans="1:38" x14ac:dyDescent="0.35">
      <c r="B72" s="2" t="s">
        <v>6</v>
      </c>
      <c r="C72" s="2">
        <v>14144.55742260001</v>
      </c>
      <c r="D72" s="2">
        <v>13403.519355300637</v>
      </c>
      <c r="E72" s="2">
        <v>12063.125184100427</v>
      </c>
      <c r="F72" s="2">
        <v>11658.06754413096</v>
      </c>
      <c r="G72" s="2">
        <v>11056.677357428967</v>
      </c>
      <c r="H72" s="2">
        <v>10190.998244256178</v>
      </c>
      <c r="I72" s="2">
        <v>9779.2837235694842</v>
      </c>
      <c r="J72" s="2">
        <v>9385.6562280527723</v>
      </c>
      <c r="K72" s="2">
        <v>9116.7549237436597</v>
      </c>
      <c r="O72" s="2" t="s">
        <v>6</v>
      </c>
      <c r="P72" s="2">
        <v>14144.55742260001</v>
      </c>
      <c r="Q72" s="2">
        <v>12887.048236675686</v>
      </c>
      <c r="R72" s="2">
        <v>10897.525283309895</v>
      </c>
      <c r="S72" s="2">
        <v>8634.2533298203762</v>
      </c>
      <c r="T72" s="2">
        <v>6177.1208019486294</v>
      </c>
      <c r="U72" s="2">
        <v>3525.4968170944903</v>
      </c>
      <c r="V72" s="2">
        <v>1657.4756629974897</v>
      </c>
      <c r="W72" s="2">
        <v>1373.7602771695661</v>
      </c>
      <c r="X72" s="2">
        <v>1369.884824790433</v>
      </c>
      <c r="AB72" s="2" t="s">
        <v>6</v>
      </c>
      <c r="AC72" s="2">
        <v>14151.69604220401</v>
      </c>
      <c r="AD72" s="2">
        <v>10659.886842642005</v>
      </c>
      <c r="AE72" s="2">
        <v>5633.9205805384872</v>
      </c>
      <c r="AF72" s="2">
        <v>3483.4179012788741</v>
      </c>
      <c r="AG72" s="2">
        <v>2103.160367171286</v>
      </c>
      <c r="AH72" s="2">
        <v>1014.6726656057234</v>
      </c>
      <c r="AI72" s="2">
        <v>453.48165375701274</v>
      </c>
      <c r="AJ72" s="2">
        <v>228.30924629525322</v>
      </c>
      <c r="AK72" s="2">
        <v>120.97700465916708</v>
      </c>
    </row>
    <row r="74" spans="1:38" s="7" customFormat="1" x14ac:dyDescent="0.35">
      <c r="A74" s="5" t="s">
        <v>69</v>
      </c>
      <c r="B74" s="6"/>
      <c r="C74" s="6"/>
      <c r="D74" s="6"/>
      <c r="E74" s="6"/>
      <c r="F74" s="6"/>
      <c r="G74" s="6"/>
      <c r="H74" s="6"/>
      <c r="I74" s="6"/>
      <c r="J74" s="6"/>
      <c r="K74" s="6"/>
      <c r="L74" s="5"/>
      <c r="N74" s="5" t="s">
        <v>69</v>
      </c>
      <c r="O74" s="6"/>
      <c r="P74" s="6"/>
      <c r="Q74" s="6"/>
      <c r="R74" s="6"/>
      <c r="S74" s="6"/>
      <c r="T74" s="6"/>
      <c r="U74" s="6"/>
      <c r="V74" s="6"/>
      <c r="W74" s="6"/>
      <c r="X74" s="6"/>
      <c r="Y74" s="5"/>
      <c r="AA74" s="5" t="s">
        <v>69</v>
      </c>
      <c r="AB74" s="6"/>
      <c r="AC74" s="6"/>
      <c r="AD74" s="6"/>
      <c r="AE74" s="6"/>
      <c r="AF74" s="6"/>
      <c r="AG74" s="6"/>
      <c r="AH74" s="6"/>
      <c r="AI74" s="6"/>
      <c r="AJ74" s="6"/>
      <c r="AK74" s="6"/>
      <c r="AL74" s="5"/>
    </row>
    <row r="75" spans="1:38" x14ac:dyDescent="0.35">
      <c r="B75" s="10" t="s">
        <v>0</v>
      </c>
      <c r="C75" s="1">
        <v>1434.6152433137115</v>
      </c>
      <c r="D75" s="1">
        <v>1178.0105097312555</v>
      </c>
      <c r="E75" s="1">
        <v>1076.2435097851128</v>
      </c>
      <c r="F75" s="1">
        <v>925.82939952561753</v>
      </c>
      <c r="G75" s="1">
        <v>729.29076293421679</v>
      </c>
      <c r="H75" s="1">
        <v>361.51728402280145</v>
      </c>
      <c r="I75" s="1">
        <v>505.20496786472398</v>
      </c>
      <c r="J75" s="1">
        <v>571.65907423255248</v>
      </c>
      <c r="K75" s="1">
        <v>821.41089226957592</v>
      </c>
      <c r="O75" s="1" t="s">
        <v>0</v>
      </c>
      <c r="P75" s="1">
        <v>1434.6152433137115</v>
      </c>
      <c r="Q75" s="1">
        <v>1011.4065666959518</v>
      </c>
      <c r="R75" s="1">
        <v>892.32683348530304</v>
      </c>
      <c r="S75" s="1">
        <v>754.03616885602344</v>
      </c>
      <c r="T75" s="1">
        <v>594.31398054743181</v>
      </c>
      <c r="U75" s="1">
        <v>327.62105342023631</v>
      </c>
      <c r="V75" s="1">
        <v>365.5651291350818</v>
      </c>
      <c r="W75" s="1">
        <v>373.62981048358819</v>
      </c>
      <c r="X75" s="1">
        <v>391.01957733932102</v>
      </c>
      <c r="AB75" s="1" t="s">
        <v>0</v>
      </c>
      <c r="AC75" s="1">
        <v>1434.6152433137115</v>
      </c>
      <c r="AD75" s="1">
        <v>910.42045194234743</v>
      </c>
      <c r="AE75" s="1">
        <v>824.10594859534524</v>
      </c>
      <c r="AF75" s="1">
        <v>647.18785314002764</v>
      </c>
      <c r="AG75" s="1">
        <v>443.26483565475041</v>
      </c>
      <c r="AH75" s="1">
        <v>133.60478395587921</v>
      </c>
      <c r="AI75" s="1">
        <v>145.56484715541743</v>
      </c>
      <c r="AJ75" s="1">
        <v>135.12410498682351</v>
      </c>
      <c r="AK75" s="1">
        <v>114.24211570309846</v>
      </c>
    </row>
    <row r="76" spans="1:38" x14ac:dyDescent="0.35">
      <c r="B76" s="10" t="s">
        <v>1</v>
      </c>
      <c r="C76" s="1">
        <v>50.602495132025368</v>
      </c>
      <c r="D76" s="1">
        <v>52.562689119530596</v>
      </c>
      <c r="E76" s="1">
        <v>51.150019696665758</v>
      </c>
      <c r="F76" s="1">
        <v>47.963475402462464</v>
      </c>
      <c r="G76" s="1">
        <v>44.462405241817251</v>
      </c>
      <c r="H76" s="1">
        <v>40.667907539564744</v>
      </c>
      <c r="I76" s="1">
        <v>36.569737370313469</v>
      </c>
      <c r="J76" s="1">
        <v>32.242857845194102</v>
      </c>
      <c r="K76" s="1">
        <v>27.689214924639938</v>
      </c>
      <c r="O76" s="1" t="s">
        <v>1</v>
      </c>
      <c r="P76" s="1">
        <v>50.602495132025368</v>
      </c>
      <c r="Q76" s="1">
        <v>51.031283184450608</v>
      </c>
      <c r="R76" s="1">
        <v>47.924509002069328</v>
      </c>
      <c r="S76" s="1">
        <v>42.998863996384593</v>
      </c>
      <c r="T76" s="1">
        <v>37.571097845335267</v>
      </c>
      <c r="U76" s="1">
        <v>31.71546625095662</v>
      </c>
      <c r="V76" s="1">
        <v>25.490245820068992</v>
      </c>
      <c r="W76" s="1">
        <v>26.015627146660147</v>
      </c>
      <c r="X76" s="1">
        <v>26.468980272102495</v>
      </c>
      <c r="AB76" s="1" t="s">
        <v>1</v>
      </c>
      <c r="AC76" s="1">
        <v>50.602495132025368</v>
      </c>
      <c r="AD76" s="1">
        <v>51.031283184450608</v>
      </c>
      <c r="AE76" s="1">
        <v>47.924509002069328</v>
      </c>
      <c r="AF76" s="1">
        <v>42.998863996384593</v>
      </c>
      <c r="AG76" s="1">
        <v>37.571097845335267</v>
      </c>
      <c r="AH76" s="1">
        <v>31.71546625095662</v>
      </c>
      <c r="AI76" s="1">
        <v>25.490245820068985</v>
      </c>
      <c r="AJ76" s="1">
        <v>26.015627146660147</v>
      </c>
      <c r="AK76" s="1">
        <v>26.468980272102495</v>
      </c>
    </row>
    <row r="77" spans="1:38" x14ac:dyDescent="0.35">
      <c r="B77" s="10" t="s">
        <v>3</v>
      </c>
      <c r="C77" s="1">
        <v>675.6629870138172</v>
      </c>
      <c r="D77" s="1">
        <v>742.0459759600983</v>
      </c>
      <c r="E77" s="1">
        <v>726.02279043060037</v>
      </c>
      <c r="F77" s="1">
        <v>593.74669934055521</v>
      </c>
      <c r="G77" s="1">
        <v>466.30555992817335</v>
      </c>
      <c r="H77" s="1">
        <v>354.63768599157947</v>
      </c>
      <c r="I77" s="1">
        <v>460.52678118599766</v>
      </c>
      <c r="J77" s="1">
        <v>478.05750930438808</v>
      </c>
      <c r="K77" s="1">
        <v>682.72623924755942</v>
      </c>
      <c r="O77" s="1" t="s">
        <v>3</v>
      </c>
      <c r="P77" s="1">
        <v>675.6629870138172</v>
      </c>
      <c r="Q77" s="1">
        <v>832.40226417329097</v>
      </c>
      <c r="R77" s="1">
        <v>811.07109376086987</v>
      </c>
      <c r="S77" s="1">
        <v>658.09396900142679</v>
      </c>
      <c r="T77" s="1">
        <v>457.75879200710438</v>
      </c>
      <c r="U77" s="1">
        <v>196.2414032820252</v>
      </c>
      <c r="V77" s="1">
        <v>244.37405135812728</v>
      </c>
      <c r="W77" s="1">
        <v>246.51810211123004</v>
      </c>
      <c r="X77" s="1">
        <v>281.2798803353694</v>
      </c>
      <c r="AB77" s="1" t="s">
        <v>3</v>
      </c>
      <c r="AC77" s="1">
        <v>675.6629870138172</v>
      </c>
      <c r="AD77" s="1">
        <v>826.34394292507545</v>
      </c>
      <c r="AE77" s="1">
        <v>815.12058881568464</v>
      </c>
      <c r="AF77" s="1">
        <v>646.37981349857432</v>
      </c>
      <c r="AG77" s="1">
        <v>434.48888330968879</v>
      </c>
      <c r="AH77" s="1">
        <v>302.73084057394937</v>
      </c>
      <c r="AI77" s="1">
        <v>441.07129929260412</v>
      </c>
      <c r="AJ77" s="1">
        <v>455.59150454050132</v>
      </c>
      <c r="AK77" s="1">
        <v>501.61951881013448</v>
      </c>
    </row>
    <row r="78" spans="1:38" x14ac:dyDescent="0.35">
      <c r="B78" s="10" t="s">
        <v>2</v>
      </c>
      <c r="C78" s="1">
        <v>1025.6459611143143</v>
      </c>
      <c r="D78" s="1">
        <v>1116.9841792929103</v>
      </c>
      <c r="E78" s="1">
        <v>1154.5527661879128</v>
      </c>
      <c r="F78" s="1">
        <v>1179.2826917524046</v>
      </c>
      <c r="G78" s="1">
        <v>1198.6941485918335</v>
      </c>
      <c r="H78" s="1">
        <v>1211.009909884848</v>
      </c>
      <c r="I78" s="1">
        <v>1214.9568057410488</v>
      </c>
      <c r="J78" s="1">
        <v>1215.0570706164854</v>
      </c>
      <c r="K78" s="1">
        <v>1211.2010777199221</v>
      </c>
      <c r="O78" s="1" t="s">
        <v>2</v>
      </c>
      <c r="P78" s="1">
        <v>1025.6459611143143</v>
      </c>
      <c r="Q78" s="1">
        <v>1107.154174478095</v>
      </c>
      <c r="R78" s="1">
        <v>1139.5920201174895</v>
      </c>
      <c r="S78" s="1">
        <v>1154.9674907245042</v>
      </c>
      <c r="T78" s="1">
        <v>1162.4699560071592</v>
      </c>
      <c r="U78" s="1">
        <v>1156.5532468071901</v>
      </c>
      <c r="V78" s="1">
        <v>1142.8103349845073</v>
      </c>
      <c r="W78" s="1">
        <v>1178.2728713543058</v>
      </c>
      <c r="X78" s="1">
        <v>1210.9548294899321</v>
      </c>
      <c r="AB78" s="1" t="s">
        <v>2</v>
      </c>
      <c r="AC78" s="1">
        <v>1025.6459611143143</v>
      </c>
      <c r="AD78" s="1">
        <v>1108.0628438172164</v>
      </c>
      <c r="AE78" s="1">
        <v>1137.2737513526686</v>
      </c>
      <c r="AF78" s="1">
        <v>1152.6679854467557</v>
      </c>
      <c r="AG78" s="1">
        <v>1160.1904333814118</v>
      </c>
      <c r="AH78" s="1">
        <v>1157.2113002185097</v>
      </c>
      <c r="AI78" s="1">
        <v>1147.1366548084779</v>
      </c>
      <c r="AJ78" s="1">
        <v>1183.5629528862064</v>
      </c>
      <c r="AK78" s="1">
        <v>1218.1711176051322</v>
      </c>
    </row>
    <row r="79" spans="1:38" x14ac:dyDescent="0.35">
      <c r="B79" s="10" t="s">
        <v>13</v>
      </c>
      <c r="C79" s="1">
        <v>2498.1298816163753</v>
      </c>
      <c r="D79" s="1">
        <v>2612.4575821261105</v>
      </c>
      <c r="E79" s="1">
        <v>2629.0957078596803</v>
      </c>
      <c r="F79" s="1">
        <v>2702.8606172221198</v>
      </c>
      <c r="G79" s="1">
        <v>2707.8455073781088</v>
      </c>
      <c r="H79" s="1">
        <v>2757.9828011732784</v>
      </c>
      <c r="I79" s="1">
        <v>2528.366978584806</v>
      </c>
      <c r="J79" s="1">
        <v>2387.7263135137187</v>
      </c>
      <c r="K79" s="1">
        <v>2121.9833779139844</v>
      </c>
      <c r="O79" s="1" t="s">
        <v>13</v>
      </c>
      <c r="P79" s="1">
        <v>2498.1298816163753</v>
      </c>
      <c r="Q79" s="1">
        <v>2661.7619006212535</v>
      </c>
      <c r="R79" s="1">
        <v>2677.6287563484211</v>
      </c>
      <c r="S79" s="1">
        <v>2682.5863983651152</v>
      </c>
      <c r="T79" s="1">
        <v>2697.7809951777654</v>
      </c>
      <c r="U79" s="1">
        <v>2880.8991263593257</v>
      </c>
      <c r="V79" s="1">
        <v>2635.8551437970841</v>
      </c>
      <c r="W79" s="1">
        <v>2632.0767378738187</v>
      </c>
      <c r="X79" s="1">
        <v>2638.4112251108731</v>
      </c>
      <c r="AB79" s="1" t="s">
        <v>13</v>
      </c>
      <c r="AC79" s="1">
        <v>2498.1298816163753</v>
      </c>
      <c r="AD79" s="1">
        <v>2608.9094670729201</v>
      </c>
      <c r="AE79" s="1">
        <v>2616.872423010233</v>
      </c>
      <c r="AF79" s="1">
        <v>2652.3248777629742</v>
      </c>
      <c r="AG79" s="1">
        <v>2692.2743388087069</v>
      </c>
      <c r="AH79" s="1">
        <v>2812.9022781082713</v>
      </c>
      <c r="AI79" s="1">
        <v>2506.3509973349769</v>
      </c>
      <c r="AJ79" s="1">
        <v>2490.7471417083125</v>
      </c>
      <c r="AK79" s="1">
        <v>2500.2005373290199</v>
      </c>
    </row>
    <row r="80" spans="1:38" x14ac:dyDescent="0.35">
      <c r="B80" s="10" t="s">
        <v>48</v>
      </c>
      <c r="C80" s="1">
        <v>260.92864474479711</v>
      </c>
      <c r="D80" s="1">
        <v>296.36680846171669</v>
      </c>
      <c r="E80" s="1">
        <v>353.92431859483293</v>
      </c>
      <c r="F80" s="1">
        <v>424.00277900664446</v>
      </c>
      <c r="G80" s="1">
        <v>498.37847959160047</v>
      </c>
      <c r="H80" s="1">
        <v>633.19994331069597</v>
      </c>
      <c r="I80" s="1">
        <v>691.46804288527903</v>
      </c>
      <c r="J80" s="1">
        <v>820.70996950599522</v>
      </c>
      <c r="K80" s="1">
        <v>939.37210735878284</v>
      </c>
      <c r="O80" s="1" t="s">
        <v>48</v>
      </c>
      <c r="P80" s="1">
        <v>260.92864474479711</v>
      </c>
      <c r="Q80" s="1">
        <v>295.92457662654959</v>
      </c>
      <c r="R80" s="1">
        <v>358.84569372111514</v>
      </c>
      <c r="S80" s="1">
        <v>398.20570484964776</v>
      </c>
      <c r="T80" s="1">
        <v>501.21709440981533</v>
      </c>
      <c r="U80" s="1">
        <v>598.54838286135418</v>
      </c>
      <c r="V80" s="1">
        <v>496.99929751121738</v>
      </c>
      <c r="W80" s="1">
        <v>650.15704104370798</v>
      </c>
      <c r="X80" s="1">
        <v>737.18098140790312</v>
      </c>
      <c r="AB80" s="1" t="s">
        <v>48</v>
      </c>
      <c r="AC80" s="1">
        <v>260.92864474479711</v>
      </c>
      <c r="AD80" s="1">
        <v>279.91628332609253</v>
      </c>
      <c r="AE80" s="1">
        <v>328.82857800369737</v>
      </c>
      <c r="AF80" s="1">
        <v>393.11852372028233</v>
      </c>
      <c r="AG80" s="1">
        <v>494.33046525324511</v>
      </c>
      <c r="AH80" s="1">
        <v>585.37234677683216</v>
      </c>
      <c r="AI80" s="1">
        <v>437.25987453013272</v>
      </c>
      <c r="AJ80" s="1">
        <v>593.05428113055279</v>
      </c>
      <c r="AK80" s="1">
        <v>678.27124888165395</v>
      </c>
    </row>
    <row r="81" spans="1:38" x14ac:dyDescent="0.35">
      <c r="B81" s="10" t="s">
        <v>49</v>
      </c>
      <c r="C81" s="1">
        <v>0</v>
      </c>
      <c r="D81" s="1">
        <v>0</v>
      </c>
      <c r="E81" s="1">
        <v>0</v>
      </c>
      <c r="F81" s="1">
        <v>0</v>
      </c>
      <c r="G81" s="1">
        <v>0</v>
      </c>
      <c r="H81" s="1">
        <v>0</v>
      </c>
      <c r="I81" s="1">
        <v>0</v>
      </c>
      <c r="J81" s="1">
        <v>0</v>
      </c>
      <c r="K81" s="1">
        <v>0</v>
      </c>
      <c r="O81" s="1" t="s">
        <v>49</v>
      </c>
      <c r="P81" s="1">
        <v>0</v>
      </c>
      <c r="Q81" s="1">
        <v>0</v>
      </c>
      <c r="R81" s="1">
        <v>0</v>
      </c>
      <c r="S81" s="1">
        <v>0</v>
      </c>
      <c r="T81" s="1">
        <v>0</v>
      </c>
      <c r="U81" s="1">
        <v>0</v>
      </c>
      <c r="V81" s="1">
        <v>0</v>
      </c>
      <c r="W81" s="1">
        <v>0</v>
      </c>
      <c r="X81" s="1">
        <v>0</v>
      </c>
      <c r="AB81" s="1" t="s">
        <v>49</v>
      </c>
      <c r="AC81" s="1">
        <v>0</v>
      </c>
      <c r="AD81" s="1">
        <v>0</v>
      </c>
      <c r="AE81" s="1">
        <v>0</v>
      </c>
      <c r="AF81" s="1">
        <v>0</v>
      </c>
      <c r="AG81" s="1">
        <v>0</v>
      </c>
      <c r="AH81" s="1">
        <v>0</v>
      </c>
      <c r="AI81" s="1">
        <v>0</v>
      </c>
      <c r="AJ81" s="1">
        <v>0</v>
      </c>
      <c r="AK81" s="1">
        <v>0</v>
      </c>
    </row>
    <row r="82" spans="1:38" x14ac:dyDescent="0.35">
      <c r="B82" s="10" t="s">
        <v>27</v>
      </c>
      <c r="C82" s="1">
        <v>0</v>
      </c>
      <c r="D82" s="1">
        <v>0</v>
      </c>
      <c r="E82" s="1">
        <v>0</v>
      </c>
      <c r="F82" s="1">
        <v>0</v>
      </c>
      <c r="G82" s="1">
        <v>0</v>
      </c>
      <c r="H82" s="1">
        <v>0</v>
      </c>
      <c r="I82" s="1">
        <v>0</v>
      </c>
      <c r="J82" s="1">
        <v>0</v>
      </c>
      <c r="K82" s="1">
        <v>0</v>
      </c>
      <c r="O82" s="1" t="s">
        <v>27</v>
      </c>
      <c r="P82" s="1">
        <v>0</v>
      </c>
      <c r="Q82" s="1">
        <v>0</v>
      </c>
      <c r="R82" s="1">
        <v>0</v>
      </c>
      <c r="S82" s="1">
        <v>0</v>
      </c>
      <c r="T82" s="1">
        <v>0</v>
      </c>
      <c r="U82" s="1">
        <v>0</v>
      </c>
      <c r="V82" s="1">
        <v>0</v>
      </c>
      <c r="W82" s="1">
        <v>0</v>
      </c>
      <c r="X82" s="1">
        <v>0</v>
      </c>
      <c r="AB82" s="1" t="s">
        <v>27</v>
      </c>
      <c r="AC82" s="1">
        <v>0</v>
      </c>
      <c r="AD82" s="1">
        <v>0</v>
      </c>
      <c r="AE82" s="1">
        <v>0</v>
      </c>
      <c r="AF82" s="1">
        <v>0</v>
      </c>
      <c r="AG82" s="1">
        <v>0</v>
      </c>
      <c r="AH82" s="1">
        <v>0</v>
      </c>
      <c r="AI82" s="1">
        <v>0</v>
      </c>
      <c r="AJ82" s="1">
        <v>0</v>
      </c>
      <c r="AK82" s="1">
        <v>0</v>
      </c>
    </row>
    <row r="83" spans="1:38" x14ac:dyDescent="0.35">
      <c r="B83" s="2" t="s">
        <v>6</v>
      </c>
      <c r="C83" s="2">
        <v>5945.5852129350405</v>
      </c>
      <c r="D83" s="2">
        <v>5998.4277446916221</v>
      </c>
      <c r="E83" s="2">
        <v>5990.9891125548047</v>
      </c>
      <c r="F83" s="2">
        <v>5873.6856622498035</v>
      </c>
      <c r="G83" s="2">
        <v>5644.9768636657509</v>
      </c>
      <c r="H83" s="2">
        <v>5359.0155319227679</v>
      </c>
      <c r="I83" s="2">
        <v>5437.0933136321692</v>
      </c>
      <c r="J83" s="2">
        <v>5505.4527950183337</v>
      </c>
      <c r="K83" s="2">
        <v>5804.3829094344646</v>
      </c>
      <c r="O83" s="2" t="s">
        <v>6</v>
      </c>
      <c r="P83" s="2">
        <v>5945.5852129350405</v>
      </c>
      <c r="Q83" s="2">
        <v>5959.6807657795916</v>
      </c>
      <c r="R83" s="2">
        <v>5927.3889064352679</v>
      </c>
      <c r="S83" s="2">
        <v>5690.8885957931025</v>
      </c>
      <c r="T83" s="2">
        <v>5451.1119159946111</v>
      </c>
      <c r="U83" s="2">
        <v>5191.5786789810882</v>
      </c>
      <c r="V83" s="2">
        <v>4911.0942026060866</v>
      </c>
      <c r="W83" s="2">
        <v>5106.6701900133112</v>
      </c>
      <c r="X83" s="2">
        <v>5285.3154739555021</v>
      </c>
      <c r="AB83" s="2" t="s">
        <v>6</v>
      </c>
      <c r="AC83" s="2">
        <v>5945.5852129350405</v>
      </c>
      <c r="AD83" s="2">
        <v>5784.6842722681022</v>
      </c>
      <c r="AE83" s="2">
        <v>5770.1257987796989</v>
      </c>
      <c r="AF83" s="2">
        <v>5534.677917564999</v>
      </c>
      <c r="AG83" s="2">
        <v>5262.1200542531378</v>
      </c>
      <c r="AH83" s="2">
        <v>5023.537015884398</v>
      </c>
      <c r="AI83" s="2">
        <v>4702.8739189416783</v>
      </c>
      <c r="AJ83" s="2">
        <v>4884.0956123990572</v>
      </c>
      <c r="AK83" s="2">
        <v>5038.9735186011421</v>
      </c>
    </row>
    <row r="85" spans="1:38" s="7" customFormat="1" x14ac:dyDescent="0.35">
      <c r="A85" s="5" t="s">
        <v>70</v>
      </c>
      <c r="B85" s="6"/>
      <c r="C85" s="6"/>
      <c r="D85" s="6"/>
      <c r="E85" s="6"/>
      <c r="F85" s="6"/>
      <c r="G85" s="6"/>
      <c r="H85" s="6"/>
      <c r="I85" s="6"/>
      <c r="J85" s="6"/>
      <c r="K85" s="6"/>
      <c r="L85" s="5"/>
      <c r="N85" s="5" t="s">
        <v>70</v>
      </c>
      <c r="O85" s="6"/>
      <c r="P85" s="6"/>
      <c r="Q85" s="6"/>
      <c r="R85" s="6"/>
      <c r="S85" s="6"/>
      <c r="T85" s="6"/>
      <c r="U85" s="6"/>
      <c r="V85" s="6"/>
      <c r="W85" s="6"/>
      <c r="X85" s="6"/>
      <c r="Y85" s="5"/>
      <c r="AA85" s="5" t="s">
        <v>70</v>
      </c>
      <c r="AB85" s="6"/>
      <c r="AC85" s="6"/>
      <c r="AD85" s="6"/>
      <c r="AE85" s="6"/>
      <c r="AF85" s="6"/>
      <c r="AG85" s="6"/>
      <c r="AH85" s="6"/>
      <c r="AI85" s="6"/>
      <c r="AJ85" s="6"/>
      <c r="AK85" s="6"/>
      <c r="AL85" s="5"/>
    </row>
    <row r="86" spans="1:38" x14ac:dyDescent="0.35">
      <c r="B86" s="10" t="s">
        <v>0</v>
      </c>
      <c r="C86" s="1">
        <v>1016.513178957549</v>
      </c>
      <c r="D86" s="1">
        <v>1293.5104905070471</v>
      </c>
      <c r="E86" s="1">
        <v>1288.4203049075322</v>
      </c>
      <c r="F86" s="1">
        <v>1215.4326570985022</v>
      </c>
      <c r="G86" s="1">
        <v>1122.2329734145342</v>
      </c>
      <c r="H86" s="1">
        <v>1025.946427429808</v>
      </c>
      <c r="I86" s="1">
        <v>939.58060510798339</v>
      </c>
      <c r="J86" s="1">
        <v>880.82574076545711</v>
      </c>
      <c r="K86" s="1">
        <v>833.49239936598121</v>
      </c>
      <c r="O86" s="1" t="s">
        <v>0</v>
      </c>
      <c r="P86" s="1">
        <v>1014.6747961696173</v>
      </c>
      <c r="Q86" s="1">
        <v>1264.8223490880332</v>
      </c>
      <c r="R86" s="1">
        <v>1207.9650966438312</v>
      </c>
      <c r="S86" s="1">
        <v>1083.688970090164</v>
      </c>
      <c r="T86" s="1">
        <v>954.92141355519766</v>
      </c>
      <c r="U86" s="1">
        <v>833.78169847725962</v>
      </c>
      <c r="V86" s="1">
        <v>724.33815338865043</v>
      </c>
      <c r="W86" s="1">
        <v>672.5511534791317</v>
      </c>
      <c r="X86" s="1">
        <v>641.33153419353255</v>
      </c>
      <c r="AB86" s="1" t="s">
        <v>0</v>
      </c>
      <c r="AC86" s="1">
        <v>1016.513178957549</v>
      </c>
      <c r="AD86" s="1">
        <v>1087.3656681127782</v>
      </c>
      <c r="AE86" s="1">
        <v>1057.1533288573519</v>
      </c>
      <c r="AF86" s="1">
        <v>995.27231368480761</v>
      </c>
      <c r="AG86" s="1">
        <v>854.60376291692819</v>
      </c>
      <c r="AH86" s="1">
        <v>728.28612157297869</v>
      </c>
      <c r="AI86" s="1">
        <v>611.47581491473989</v>
      </c>
      <c r="AJ86" s="1">
        <v>551.38839631674784</v>
      </c>
      <c r="AK86" s="1">
        <v>516.90292963417073</v>
      </c>
    </row>
    <row r="87" spans="1:38" x14ac:dyDescent="0.35">
      <c r="B87" s="10" t="s">
        <v>1</v>
      </c>
      <c r="C87" s="1">
        <v>776.3215403679759</v>
      </c>
      <c r="D87" s="1">
        <v>985.79621742002462</v>
      </c>
      <c r="E87" s="1">
        <v>995.83461788831391</v>
      </c>
      <c r="F87" s="1">
        <v>952.31383283226705</v>
      </c>
      <c r="G87" s="1">
        <v>888.62661431975266</v>
      </c>
      <c r="H87" s="1">
        <v>807.0821953763442</v>
      </c>
      <c r="I87" s="1">
        <v>734.07231180580879</v>
      </c>
      <c r="J87" s="1">
        <v>670.66045396370134</v>
      </c>
      <c r="K87" s="1">
        <v>609.93953219519233</v>
      </c>
      <c r="O87" s="1" t="s">
        <v>1</v>
      </c>
      <c r="P87" s="1">
        <v>774.89498138050033</v>
      </c>
      <c r="Q87" s="1">
        <v>965.08121702001222</v>
      </c>
      <c r="R87" s="1">
        <v>910.25028725118659</v>
      </c>
      <c r="S87" s="1">
        <v>818.10539194115358</v>
      </c>
      <c r="T87" s="1">
        <v>731.01440338278599</v>
      </c>
      <c r="U87" s="1">
        <v>628.69701512399649</v>
      </c>
      <c r="V87" s="1">
        <v>521.57023735259372</v>
      </c>
      <c r="W87" s="1">
        <v>450.87744150589805</v>
      </c>
      <c r="X87" s="1">
        <v>424.50701305617218</v>
      </c>
      <c r="AB87" s="1" t="s">
        <v>1</v>
      </c>
      <c r="AC87" s="1">
        <v>776.3215403679759</v>
      </c>
      <c r="AD87" s="1">
        <v>830.70350990215729</v>
      </c>
      <c r="AE87" s="1">
        <v>779.21577165480801</v>
      </c>
      <c r="AF87" s="1">
        <v>698.50289129544012</v>
      </c>
      <c r="AG87" s="1">
        <v>562.05549729362986</v>
      </c>
      <c r="AH87" s="1">
        <v>419.66356783097939</v>
      </c>
      <c r="AI87" s="1">
        <v>294.0162000898938</v>
      </c>
      <c r="AJ87" s="1">
        <v>211.71628676579928</v>
      </c>
      <c r="AK87" s="1">
        <v>187.88069549466493</v>
      </c>
    </row>
    <row r="88" spans="1:38" x14ac:dyDescent="0.35">
      <c r="B88" s="10" t="s">
        <v>3</v>
      </c>
      <c r="C88" s="1">
        <v>975.0316035109139</v>
      </c>
      <c r="D88" s="1">
        <v>1257.9319632991214</v>
      </c>
      <c r="E88" s="1">
        <v>1384.1607248110085</v>
      </c>
      <c r="F88" s="1">
        <v>1480.8622022652162</v>
      </c>
      <c r="G88" s="1">
        <v>1517.2142228521084</v>
      </c>
      <c r="H88" s="1">
        <v>1517.3201827238065</v>
      </c>
      <c r="I88" s="1">
        <v>1496.0844656594286</v>
      </c>
      <c r="J88" s="1">
        <v>1476.7308185303414</v>
      </c>
      <c r="K88" s="1">
        <v>1458.9679229838459</v>
      </c>
      <c r="O88" s="1" t="s">
        <v>3</v>
      </c>
      <c r="P88" s="1">
        <v>974.67262054086882</v>
      </c>
      <c r="Q88" s="1">
        <v>1240.9174140755217</v>
      </c>
      <c r="R88" s="1">
        <v>1348.0119227103942</v>
      </c>
      <c r="S88" s="1">
        <v>1426.208650438155</v>
      </c>
      <c r="T88" s="1">
        <v>1446.6956628959779</v>
      </c>
      <c r="U88" s="1">
        <v>1432.6663827032517</v>
      </c>
      <c r="V88" s="1">
        <v>1406.307432702215</v>
      </c>
      <c r="W88" s="1">
        <v>1415.4712437791459</v>
      </c>
      <c r="X88" s="1">
        <v>1424.6885930926464</v>
      </c>
      <c r="AB88" s="1" t="s">
        <v>3</v>
      </c>
      <c r="AC88" s="1">
        <v>975.0316035109139</v>
      </c>
      <c r="AD88" s="1">
        <v>1096.0940765221189</v>
      </c>
      <c r="AE88" s="1">
        <v>1140.2201791999914</v>
      </c>
      <c r="AF88" s="1">
        <v>1156.2991610074644</v>
      </c>
      <c r="AG88" s="1">
        <v>1100.9826697035544</v>
      </c>
      <c r="AH88" s="1">
        <v>1053.2999738820406</v>
      </c>
      <c r="AI88" s="1">
        <v>996.12794073663326</v>
      </c>
      <c r="AJ88" s="1">
        <v>966.57666325460286</v>
      </c>
      <c r="AK88" s="1">
        <v>940.7295965459806</v>
      </c>
    </row>
    <row r="89" spans="1:38" x14ac:dyDescent="0.35">
      <c r="B89" s="10" t="s">
        <v>2</v>
      </c>
      <c r="C89" s="1">
        <v>3336.9459492588026</v>
      </c>
      <c r="D89" s="1">
        <v>4278.4403803144123</v>
      </c>
      <c r="E89" s="1">
        <v>4292.1491849341346</v>
      </c>
      <c r="F89" s="1">
        <v>4112.8878471641547</v>
      </c>
      <c r="G89" s="1">
        <v>3894.7652886695914</v>
      </c>
      <c r="H89" s="1">
        <v>3687.9695234054093</v>
      </c>
      <c r="I89" s="1">
        <v>3507.8440772067265</v>
      </c>
      <c r="J89" s="1">
        <v>3409.4330807910146</v>
      </c>
      <c r="K89" s="1">
        <v>3343.7262266949729</v>
      </c>
      <c r="O89" s="1" t="s">
        <v>2</v>
      </c>
      <c r="P89" s="1">
        <v>3334.8565430762219</v>
      </c>
      <c r="Q89" s="1">
        <v>4187.1678646241298</v>
      </c>
      <c r="R89" s="1">
        <v>4076.3827968766504</v>
      </c>
      <c r="S89" s="1">
        <v>3764.7587157323969</v>
      </c>
      <c r="T89" s="1">
        <v>3443.6959147576936</v>
      </c>
      <c r="U89" s="1">
        <v>3166.0726377177521</v>
      </c>
      <c r="V89" s="1">
        <v>2936.5627317082167</v>
      </c>
      <c r="W89" s="1">
        <v>2805.7109308151971</v>
      </c>
      <c r="X89" s="1">
        <v>2703.6582461094699</v>
      </c>
      <c r="AB89" s="1" t="s">
        <v>2</v>
      </c>
      <c r="AC89" s="1">
        <v>3336.9459492588026</v>
      </c>
      <c r="AD89" s="1">
        <v>3554.5536167269192</v>
      </c>
      <c r="AE89" s="1">
        <v>3554.4724084886511</v>
      </c>
      <c r="AF89" s="1">
        <v>3469.9059883379941</v>
      </c>
      <c r="AG89" s="1">
        <v>3126.9213512448787</v>
      </c>
      <c r="AH89" s="1">
        <v>2865.2522590217372</v>
      </c>
      <c r="AI89" s="1">
        <v>2616.8047943456263</v>
      </c>
      <c r="AJ89" s="1">
        <v>2454.3277315118962</v>
      </c>
      <c r="AK89" s="1">
        <v>2320.1851731638212</v>
      </c>
    </row>
    <row r="90" spans="1:38" x14ac:dyDescent="0.35">
      <c r="B90" s="10" t="s">
        <v>13</v>
      </c>
      <c r="C90" s="1">
        <v>50.659485035725531</v>
      </c>
      <c r="D90" s="1">
        <v>61.429047773316647</v>
      </c>
      <c r="E90" s="1">
        <v>64.429680695266853</v>
      </c>
      <c r="F90" s="1">
        <v>64.762442095592391</v>
      </c>
      <c r="G90" s="1">
        <v>65.145041894210152</v>
      </c>
      <c r="H90" s="1">
        <v>64.84860584145531</v>
      </c>
      <c r="I90" s="1">
        <v>63.747279951025021</v>
      </c>
      <c r="J90" s="1">
        <v>63.926411455387935</v>
      </c>
      <c r="K90" s="1">
        <v>63.49573545840191</v>
      </c>
      <c r="O90" s="1" t="s">
        <v>13</v>
      </c>
      <c r="P90" s="1">
        <v>50.669917534632873</v>
      </c>
      <c r="Q90" s="1">
        <v>57.371099322261365</v>
      </c>
      <c r="R90" s="1">
        <v>59.315262820430398</v>
      </c>
      <c r="S90" s="1">
        <v>59.985821491799044</v>
      </c>
      <c r="T90" s="1">
        <v>58.11307273779363</v>
      </c>
      <c r="U90" s="1">
        <v>56.529672663908791</v>
      </c>
      <c r="V90" s="1">
        <v>54.672841414285081</v>
      </c>
      <c r="W90" s="1">
        <v>52.117799799875598</v>
      </c>
      <c r="X90" s="1">
        <v>52.782700586486889</v>
      </c>
      <c r="AB90" s="1" t="s">
        <v>13</v>
      </c>
      <c r="AC90" s="1">
        <v>50.659485035725531</v>
      </c>
      <c r="AD90" s="1">
        <v>50.114551207258629</v>
      </c>
      <c r="AE90" s="1">
        <v>52.943261698238778</v>
      </c>
      <c r="AF90" s="1">
        <v>54.166076598587914</v>
      </c>
      <c r="AG90" s="1">
        <v>52.342018563783057</v>
      </c>
      <c r="AH90" s="1">
        <v>50.63270420433021</v>
      </c>
      <c r="AI90" s="1">
        <v>47.681249356817681</v>
      </c>
      <c r="AJ90" s="1">
        <v>47.736733738302803</v>
      </c>
      <c r="AK90" s="1">
        <v>47.300721079631842</v>
      </c>
    </row>
    <row r="91" spans="1:38" x14ac:dyDescent="0.35">
      <c r="B91" s="10" t="s">
        <v>48</v>
      </c>
      <c r="C91" s="1">
        <v>6.6010328648609118</v>
      </c>
      <c r="D91" s="1">
        <v>2.8384950627469827</v>
      </c>
      <c r="E91" s="1">
        <v>2.556023570601262</v>
      </c>
      <c r="F91" s="1">
        <v>2.3349736645972223</v>
      </c>
      <c r="G91" s="1">
        <v>2.1811970190508547</v>
      </c>
      <c r="H91" s="1">
        <v>2.0161513415241745</v>
      </c>
      <c r="I91" s="1">
        <v>2.0058795063423895</v>
      </c>
      <c r="J91" s="1">
        <v>1.8638702076265334</v>
      </c>
      <c r="K91" s="1">
        <v>1.8597692017585634</v>
      </c>
      <c r="O91" s="1" t="s">
        <v>48</v>
      </c>
      <c r="P91" s="1">
        <v>6.8685319151130209</v>
      </c>
      <c r="Q91" s="1">
        <v>7.8879089247139218</v>
      </c>
      <c r="R91" s="1">
        <v>7.6396490700537028</v>
      </c>
      <c r="S91" s="1">
        <v>7.108121509332177</v>
      </c>
      <c r="T91" s="1">
        <v>6.4789754577706171</v>
      </c>
      <c r="U91" s="1">
        <v>5.8819860834888331</v>
      </c>
      <c r="V91" s="1">
        <v>5.5208221782040656</v>
      </c>
      <c r="W91" s="1">
        <v>5.1140641042665482</v>
      </c>
      <c r="X91" s="1">
        <v>4.8111276472266882</v>
      </c>
      <c r="AB91" s="1" t="s">
        <v>48</v>
      </c>
      <c r="AC91" s="1">
        <v>6.6010328648609118</v>
      </c>
      <c r="AD91" s="1">
        <v>2.5081992462958671</v>
      </c>
      <c r="AE91" s="1">
        <v>2.090722666673507</v>
      </c>
      <c r="AF91" s="1">
        <v>1.9782166431250228</v>
      </c>
      <c r="AG91" s="1">
        <v>1.9099481966364538</v>
      </c>
      <c r="AH91" s="1">
        <v>1.7175500801438361</v>
      </c>
      <c r="AI91" s="1">
        <v>1.6871687013659251</v>
      </c>
      <c r="AJ91" s="1">
        <v>1.5248480620468505</v>
      </c>
      <c r="AK91" s="1">
        <v>1.4771863976475239</v>
      </c>
    </row>
    <row r="92" spans="1:38" x14ac:dyDescent="0.35">
      <c r="B92" s="10" t="s">
        <v>49</v>
      </c>
      <c r="C92" s="1">
        <v>0</v>
      </c>
      <c r="D92" s="1">
        <v>0</v>
      </c>
      <c r="E92" s="1">
        <v>0</v>
      </c>
      <c r="F92" s="1">
        <v>0</v>
      </c>
      <c r="G92" s="1">
        <v>0</v>
      </c>
      <c r="H92" s="1">
        <v>0</v>
      </c>
      <c r="I92" s="1">
        <v>0</v>
      </c>
      <c r="J92" s="1">
        <v>0</v>
      </c>
      <c r="K92" s="1">
        <v>0</v>
      </c>
      <c r="O92" s="1" t="s">
        <v>49</v>
      </c>
      <c r="P92" s="1">
        <v>0</v>
      </c>
      <c r="Q92" s="1">
        <v>0</v>
      </c>
      <c r="R92" s="1">
        <v>0</v>
      </c>
      <c r="S92" s="1">
        <v>0</v>
      </c>
      <c r="T92" s="1">
        <v>0</v>
      </c>
      <c r="U92" s="1">
        <v>0</v>
      </c>
      <c r="V92" s="1">
        <v>0</v>
      </c>
      <c r="W92" s="1">
        <v>0</v>
      </c>
      <c r="X92" s="1">
        <v>0</v>
      </c>
      <c r="AB92" s="1" t="s">
        <v>49</v>
      </c>
      <c r="AC92" s="1">
        <v>0</v>
      </c>
      <c r="AD92" s="1">
        <v>0</v>
      </c>
      <c r="AE92" s="1">
        <v>0</v>
      </c>
      <c r="AF92" s="1">
        <v>0</v>
      </c>
      <c r="AG92" s="1">
        <v>0</v>
      </c>
      <c r="AH92" s="1">
        <v>0</v>
      </c>
      <c r="AI92" s="1">
        <v>0</v>
      </c>
      <c r="AJ92" s="1">
        <v>0</v>
      </c>
      <c r="AK92" s="1">
        <v>0</v>
      </c>
    </row>
    <row r="93" spans="1:38" x14ac:dyDescent="0.35">
      <c r="B93" s="10" t="s">
        <v>27</v>
      </c>
      <c r="C93" s="1">
        <v>0</v>
      </c>
      <c r="D93" s="1">
        <v>0</v>
      </c>
      <c r="E93" s="1">
        <v>0</v>
      </c>
      <c r="F93" s="1">
        <v>0</v>
      </c>
      <c r="G93" s="1">
        <v>0</v>
      </c>
      <c r="H93" s="1">
        <v>0</v>
      </c>
      <c r="I93" s="1">
        <v>0</v>
      </c>
      <c r="J93" s="1">
        <v>0</v>
      </c>
      <c r="K93" s="1">
        <v>0</v>
      </c>
      <c r="O93" s="1" t="s">
        <v>27</v>
      </c>
      <c r="P93" s="1">
        <v>0</v>
      </c>
      <c r="Q93" s="1">
        <v>0</v>
      </c>
      <c r="R93" s="1">
        <v>0</v>
      </c>
      <c r="S93" s="1">
        <v>0</v>
      </c>
      <c r="T93" s="1">
        <v>0</v>
      </c>
      <c r="U93" s="1">
        <v>0</v>
      </c>
      <c r="V93" s="1">
        <v>0</v>
      </c>
      <c r="W93" s="1">
        <v>0</v>
      </c>
      <c r="X93" s="1">
        <v>0</v>
      </c>
      <c r="AB93" s="1" t="s">
        <v>27</v>
      </c>
      <c r="AC93" s="1">
        <v>0</v>
      </c>
      <c r="AD93" s="1">
        <v>0</v>
      </c>
      <c r="AE93" s="1">
        <v>0</v>
      </c>
      <c r="AF93" s="1">
        <v>0</v>
      </c>
      <c r="AG93" s="1">
        <v>0</v>
      </c>
      <c r="AH93" s="1">
        <v>0</v>
      </c>
      <c r="AI93" s="1">
        <v>0</v>
      </c>
      <c r="AJ93" s="1">
        <v>0</v>
      </c>
      <c r="AK93" s="1">
        <v>0</v>
      </c>
    </row>
    <row r="94" spans="1:38" x14ac:dyDescent="0.35">
      <c r="B94" s="2" t="s">
        <v>6</v>
      </c>
      <c r="C94" s="2">
        <v>6162.0727899958274</v>
      </c>
      <c r="D94" s="2">
        <v>7879.9465943766691</v>
      </c>
      <c r="E94" s="2">
        <v>8027.550536806858</v>
      </c>
      <c r="F94" s="2">
        <v>7828.5939551203292</v>
      </c>
      <c r="G94" s="2">
        <v>7490.1653381692486</v>
      </c>
      <c r="H94" s="2">
        <v>7105.1830861183471</v>
      </c>
      <c r="I94" s="2">
        <v>6743.3346192373147</v>
      </c>
      <c r="J94" s="2">
        <v>6503.4403757135287</v>
      </c>
      <c r="K94" s="2">
        <v>6311.4815859001528</v>
      </c>
      <c r="O94" s="2" t="s">
        <v>6</v>
      </c>
      <c r="P94" s="2">
        <v>6156.6373906169538</v>
      </c>
      <c r="Q94" s="2">
        <v>7723.2478530546714</v>
      </c>
      <c r="R94" s="2">
        <v>7609.5650153725464</v>
      </c>
      <c r="S94" s="2">
        <v>7159.8556712030004</v>
      </c>
      <c r="T94" s="2">
        <v>6640.9194427872199</v>
      </c>
      <c r="U94" s="2">
        <v>6123.6293927696579</v>
      </c>
      <c r="V94" s="2">
        <v>5648.9722187441648</v>
      </c>
      <c r="W94" s="2">
        <v>5401.8426334835149</v>
      </c>
      <c r="X94" s="2">
        <v>5251.7792146855345</v>
      </c>
      <c r="AB94" s="2" t="s">
        <v>6</v>
      </c>
      <c r="AC94" s="2">
        <v>6162.0727899958274</v>
      </c>
      <c r="AD94" s="2">
        <v>6621.3396217175286</v>
      </c>
      <c r="AE94" s="2">
        <v>6586.0956725657143</v>
      </c>
      <c r="AF94" s="2">
        <v>6376.1246475674188</v>
      </c>
      <c r="AG94" s="2">
        <v>5698.8152479194114</v>
      </c>
      <c r="AH94" s="2">
        <v>5118.8521765922105</v>
      </c>
      <c r="AI94" s="2">
        <v>4567.7931681450773</v>
      </c>
      <c r="AJ94" s="2">
        <v>4233.2706596493963</v>
      </c>
      <c r="AK94" s="2">
        <v>4014.4763023159167</v>
      </c>
    </row>
    <row r="96" spans="1:38" s="7" customFormat="1" x14ac:dyDescent="0.35">
      <c r="A96" s="5" t="s">
        <v>71</v>
      </c>
      <c r="B96" s="6"/>
      <c r="C96" s="6"/>
      <c r="D96" s="6"/>
      <c r="E96" s="6"/>
      <c r="F96" s="6"/>
      <c r="G96" s="6"/>
      <c r="H96" s="6"/>
      <c r="I96" s="6"/>
      <c r="J96" s="6"/>
      <c r="K96" s="6"/>
      <c r="L96" s="5"/>
      <c r="N96" s="5" t="s">
        <v>71</v>
      </c>
      <c r="O96" s="6"/>
      <c r="P96" s="6"/>
      <c r="Q96" s="6"/>
      <c r="R96" s="6"/>
      <c r="S96" s="6"/>
      <c r="T96" s="6"/>
      <c r="U96" s="6"/>
      <c r="V96" s="6"/>
      <c r="W96" s="6"/>
      <c r="X96" s="6"/>
      <c r="Y96" s="5"/>
      <c r="AA96" s="5" t="s">
        <v>71</v>
      </c>
      <c r="AB96" s="6"/>
      <c r="AC96" s="6"/>
      <c r="AD96" s="6"/>
      <c r="AE96" s="6"/>
      <c r="AF96" s="6"/>
      <c r="AG96" s="6"/>
      <c r="AH96" s="6"/>
      <c r="AI96" s="6"/>
      <c r="AJ96" s="6"/>
      <c r="AK96" s="6"/>
      <c r="AL96" s="5"/>
    </row>
    <row r="97" spans="1:38" x14ac:dyDescent="0.35">
      <c r="B97" s="10" t="s">
        <v>37</v>
      </c>
      <c r="C97" s="1">
        <v>2230.1009269397146</v>
      </c>
      <c r="D97" s="1">
        <v>2529.2425640892598</v>
      </c>
      <c r="E97" s="1">
        <v>2480.3589924128764</v>
      </c>
      <c r="F97" s="1">
        <v>2471.975605853027</v>
      </c>
      <c r="G97" s="1">
        <v>2429.277471637165</v>
      </c>
      <c r="H97" s="1">
        <v>2382.0790204238569</v>
      </c>
      <c r="I97" s="1">
        <v>2278.9614519340525</v>
      </c>
      <c r="J97" s="1">
        <v>2290.3302989446061</v>
      </c>
      <c r="K97" s="1">
        <v>2194.2035276201909</v>
      </c>
      <c r="O97" s="1" t="s">
        <v>37</v>
      </c>
      <c r="P97" s="1">
        <v>2230.1009269397146</v>
      </c>
      <c r="Q97" s="1">
        <v>2432.8142140696023</v>
      </c>
      <c r="R97" s="1">
        <v>2285.5226954384534</v>
      </c>
      <c r="S97" s="1">
        <v>2192.1244579532131</v>
      </c>
      <c r="T97" s="1">
        <v>2053.8112083917813</v>
      </c>
      <c r="U97" s="1">
        <v>1885.9462235878282</v>
      </c>
      <c r="V97" s="1">
        <v>1694.4923199490763</v>
      </c>
      <c r="W97" s="1">
        <v>1651.4271041034253</v>
      </c>
      <c r="X97" s="1">
        <v>1528.7084232430063</v>
      </c>
      <c r="AB97" s="1" t="s">
        <v>37</v>
      </c>
      <c r="AC97" s="1">
        <v>2230.1009269397146</v>
      </c>
      <c r="AD97" s="1">
        <v>2125.7360196186214</v>
      </c>
      <c r="AE97" s="1">
        <v>1876.4818682927826</v>
      </c>
      <c r="AF97" s="1">
        <v>1616.1512071622758</v>
      </c>
      <c r="AG97" s="1">
        <v>1343.0156681753047</v>
      </c>
      <c r="AH97" s="1">
        <v>1208.2029158881917</v>
      </c>
      <c r="AI97" s="1">
        <v>865.472922850911</v>
      </c>
      <c r="AJ97" s="1">
        <v>728.75145031952661</v>
      </c>
      <c r="AK97" s="1">
        <v>485.29551155780666</v>
      </c>
    </row>
    <row r="98" spans="1:38" x14ac:dyDescent="0.35">
      <c r="B98" s="10" t="s">
        <v>38</v>
      </c>
      <c r="C98" s="1">
        <v>1061.0697844663939</v>
      </c>
      <c r="D98" s="1">
        <v>1536.1019592566822</v>
      </c>
      <c r="E98" s="1">
        <v>1680.9761044111076</v>
      </c>
      <c r="F98" s="1">
        <v>1663.0143680275671</v>
      </c>
      <c r="G98" s="1">
        <v>1691.1733036683966</v>
      </c>
      <c r="H98" s="1">
        <v>1665.9999695875099</v>
      </c>
      <c r="I98" s="1">
        <v>1571.8873732376055</v>
      </c>
      <c r="J98" s="1">
        <v>1681.763706981116</v>
      </c>
      <c r="K98" s="1">
        <v>1751.415242788104</v>
      </c>
      <c r="O98" s="1" t="s">
        <v>38</v>
      </c>
      <c r="P98" s="1">
        <v>1061.0697844663939</v>
      </c>
      <c r="Q98" s="1">
        <v>1400.362916926375</v>
      </c>
      <c r="R98" s="1">
        <v>1328.4747244477703</v>
      </c>
      <c r="S98" s="1">
        <v>1264.1439488188214</v>
      </c>
      <c r="T98" s="1">
        <v>1195.4020448597719</v>
      </c>
      <c r="U98" s="1">
        <v>1116.4805718974703</v>
      </c>
      <c r="V98" s="1">
        <v>1032.3902823065594</v>
      </c>
      <c r="W98" s="1">
        <v>983.47506664557579</v>
      </c>
      <c r="X98" s="1">
        <v>975.25713331828092</v>
      </c>
      <c r="AB98" s="1" t="s">
        <v>38</v>
      </c>
      <c r="AC98" s="1">
        <v>1061.0697844663939</v>
      </c>
      <c r="AD98" s="1">
        <v>1182.0101763991097</v>
      </c>
      <c r="AE98" s="1">
        <v>1017.0146325748048</v>
      </c>
      <c r="AF98" s="1">
        <v>900.5925040755518</v>
      </c>
      <c r="AG98" s="1">
        <v>774.70559845693458</v>
      </c>
      <c r="AH98" s="1">
        <v>648.96103776238454</v>
      </c>
      <c r="AI98" s="1">
        <v>522.46321149189362</v>
      </c>
      <c r="AJ98" s="1">
        <v>405.93604782593451</v>
      </c>
      <c r="AK98" s="1">
        <v>320.77800842652101</v>
      </c>
    </row>
    <row r="99" spans="1:38" x14ac:dyDescent="0.35">
      <c r="B99" s="10" t="s">
        <v>39</v>
      </c>
      <c r="C99" s="1">
        <v>2338.4101620461929</v>
      </c>
      <c r="D99" s="1">
        <v>2510.4856860196583</v>
      </c>
      <c r="E99" s="1">
        <v>2644.5093099061401</v>
      </c>
      <c r="F99" s="1">
        <v>2882.7982360854712</v>
      </c>
      <c r="G99" s="1">
        <v>3275.1525983099054</v>
      </c>
      <c r="H99" s="1">
        <v>3291.0272701361305</v>
      </c>
      <c r="I99" s="1">
        <v>3276.6266897012251</v>
      </c>
      <c r="J99" s="1">
        <v>3230.148562521867</v>
      </c>
      <c r="K99" s="1">
        <v>3154.5374979578282</v>
      </c>
      <c r="O99" s="1" t="s">
        <v>39</v>
      </c>
      <c r="P99" s="1">
        <v>2338.4101620461929</v>
      </c>
      <c r="Q99" s="1">
        <v>2103.348547943121</v>
      </c>
      <c r="R99" s="1">
        <v>1871.720655996312</v>
      </c>
      <c r="S99" s="1">
        <v>1725.4176579066448</v>
      </c>
      <c r="T99" s="1">
        <v>1551.5003180718063</v>
      </c>
      <c r="U99" s="1">
        <v>1357.3706748544105</v>
      </c>
      <c r="V99" s="1">
        <v>1305.6836625592784</v>
      </c>
      <c r="W99" s="1">
        <v>1289.4569567042713</v>
      </c>
      <c r="X99" s="1">
        <v>1241.6994320700312</v>
      </c>
      <c r="AB99" s="1" t="s">
        <v>39</v>
      </c>
      <c r="AC99" s="1">
        <v>2338.4101620461929</v>
      </c>
      <c r="AD99" s="1">
        <v>1486.448853394957</v>
      </c>
      <c r="AE99" s="1">
        <v>1162.2090048784066</v>
      </c>
      <c r="AF99" s="1">
        <v>897.39024487790971</v>
      </c>
      <c r="AG99" s="1">
        <v>778.1719315129377</v>
      </c>
      <c r="AH99" s="1">
        <v>647.05010229236814</v>
      </c>
      <c r="AI99" s="1">
        <v>487.60961729012712</v>
      </c>
      <c r="AJ99" s="1">
        <v>377.8224902635593</v>
      </c>
      <c r="AK99" s="1">
        <v>207.92612194625229</v>
      </c>
    </row>
    <row r="100" spans="1:38" x14ac:dyDescent="0.35">
      <c r="B100" s="10" t="s">
        <v>40</v>
      </c>
      <c r="C100" s="1">
        <v>194.41575097860326</v>
      </c>
      <c r="D100" s="1">
        <v>215.5518933130044</v>
      </c>
      <c r="E100" s="1">
        <v>225.00305328582493</v>
      </c>
      <c r="F100" s="1">
        <v>227.82685256850962</v>
      </c>
      <c r="G100" s="1">
        <v>229.87511303603139</v>
      </c>
      <c r="H100" s="1">
        <v>230.50666099314955</v>
      </c>
      <c r="I100" s="1">
        <v>271.12953210669122</v>
      </c>
      <c r="J100" s="1">
        <v>274.11222461532464</v>
      </c>
      <c r="K100" s="1">
        <v>289.10071063990694</v>
      </c>
      <c r="O100" s="1" t="s">
        <v>40</v>
      </c>
      <c r="P100" s="1">
        <v>194.41575097860326</v>
      </c>
      <c r="Q100" s="1">
        <v>161.00121428349229</v>
      </c>
      <c r="R100" s="1">
        <v>145.25446583708185</v>
      </c>
      <c r="S100" s="1">
        <v>120.90817207851677</v>
      </c>
      <c r="T100" s="1">
        <v>93.807977441129083</v>
      </c>
      <c r="U100" s="1">
        <v>52.309222458854435</v>
      </c>
      <c r="V100" s="1">
        <v>56.734147588156027</v>
      </c>
      <c r="W100" s="1">
        <v>58.391557235193801</v>
      </c>
      <c r="X100" s="1">
        <v>62.587180128216154</v>
      </c>
      <c r="AB100" s="1" t="s">
        <v>40</v>
      </c>
      <c r="AC100" s="1">
        <v>194.41575097860326</v>
      </c>
      <c r="AD100" s="1">
        <v>133.20048915940689</v>
      </c>
      <c r="AE100" s="1">
        <v>122.64894659746955</v>
      </c>
      <c r="AF100" s="1">
        <v>98.493149467847886</v>
      </c>
      <c r="AG100" s="1">
        <v>69.915817706529495</v>
      </c>
      <c r="AH100" s="1">
        <v>29.733493634410511</v>
      </c>
      <c r="AI100" s="1">
        <v>28.58075799113324</v>
      </c>
      <c r="AJ100" s="1">
        <v>27.183653427341326</v>
      </c>
      <c r="AK100" s="1">
        <v>22.743816137104837</v>
      </c>
    </row>
    <row r="101" spans="1:38" x14ac:dyDescent="0.35">
      <c r="B101" s="10" t="s">
        <v>41</v>
      </c>
      <c r="C101" s="1">
        <v>260.65242521456832</v>
      </c>
      <c r="D101" s="1">
        <v>351.15483172487296</v>
      </c>
      <c r="E101" s="1">
        <v>386.98597154844322</v>
      </c>
      <c r="F101" s="1">
        <v>408.7312853416006</v>
      </c>
      <c r="G101" s="1">
        <v>415.23175817824233</v>
      </c>
      <c r="H101" s="1">
        <v>409.89918868246991</v>
      </c>
      <c r="I101" s="1">
        <v>397.97518593942652</v>
      </c>
      <c r="J101" s="1">
        <v>384.72569757778524</v>
      </c>
      <c r="K101" s="1">
        <v>373.04287344705222</v>
      </c>
      <c r="O101" s="1" t="s">
        <v>41</v>
      </c>
      <c r="P101" s="1">
        <v>260.65242521456832</v>
      </c>
      <c r="Q101" s="1">
        <v>333.45594845001966</v>
      </c>
      <c r="R101" s="1">
        <v>342.55469857435787</v>
      </c>
      <c r="S101" s="1">
        <v>342.22949911821217</v>
      </c>
      <c r="T101" s="1">
        <v>331.7595904282224</v>
      </c>
      <c r="U101" s="1">
        <v>311.34570884154414</v>
      </c>
      <c r="V101" s="1">
        <v>287.52790418051336</v>
      </c>
      <c r="W101" s="1">
        <v>262.93924244909687</v>
      </c>
      <c r="X101" s="1">
        <v>239.87014688506713</v>
      </c>
      <c r="AB101" s="1" t="s">
        <v>41</v>
      </c>
      <c r="AC101" s="1">
        <v>260.65242521456832</v>
      </c>
      <c r="AD101" s="1">
        <v>294.61142755804804</v>
      </c>
      <c r="AE101" s="1">
        <v>283.27371297645277</v>
      </c>
      <c r="AF101" s="1">
        <v>266.92459289305839</v>
      </c>
      <c r="AG101" s="1">
        <v>236.1548724441227</v>
      </c>
      <c r="AH101" s="1">
        <v>204.8840090521042</v>
      </c>
      <c r="AI101" s="1">
        <v>170.96132714449232</v>
      </c>
      <c r="AJ101" s="1">
        <v>138.66330714883668</v>
      </c>
      <c r="AK101" s="1">
        <v>125.42815582380175</v>
      </c>
    </row>
    <row r="103" spans="1:38" s="7" customFormat="1" x14ac:dyDescent="0.35">
      <c r="A103" s="5" t="s">
        <v>72</v>
      </c>
      <c r="B103" s="6"/>
      <c r="C103" s="6"/>
      <c r="D103" s="6"/>
      <c r="E103" s="6"/>
      <c r="F103" s="6"/>
      <c r="G103" s="6"/>
      <c r="H103" s="6"/>
      <c r="I103" s="6"/>
      <c r="J103" s="6"/>
      <c r="K103" s="6"/>
      <c r="L103" s="5"/>
      <c r="N103" s="5" t="s">
        <v>72</v>
      </c>
      <c r="O103" s="6"/>
      <c r="P103" s="6"/>
      <c r="Q103" s="6"/>
      <c r="R103" s="6"/>
      <c r="S103" s="6"/>
      <c r="T103" s="6"/>
      <c r="U103" s="6"/>
      <c r="V103" s="6"/>
      <c r="W103" s="6"/>
      <c r="X103" s="6"/>
      <c r="Y103" s="5"/>
      <c r="AA103" s="5" t="s">
        <v>72</v>
      </c>
      <c r="AB103" s="6"/>
      <c r="AC103" s="6"/>
      <c r="AD103" s="6"/>
      <c r="AE103" s="6"/>
      <c r="AF103" s="6"/>
      <c r="AG103" s="6"/>
      <c r="AH103" s="6"/>
      <c r="AI103" s="6"/>
      <c r="AJ103" s="6"/>
      <c r="AK103" s="6"/>
      <c r="AL103" s="5"/>
    </row>
    <row r="104" spans="1:38" x14ac:dyDescent="0.35">
      <c r="B104" s="10" t="s">
        <v>37</v>
      </c>
      <c r="C104" s="1">
        <v>4175.3100000000004</v>
      </c>
      <c r="D104" s="1">
        <v>4515.5711824795308</v>
      </c>
      <c r="E104" s="1">
        <v>4594.6951295645786</v>
      </c>
      <c r="F104" s="1">
        <v>4661.5596583061815</v>
      </c>
      <c r="G104" s="1">
        <v>4882.6020330291394</v>
      </c>
      <c r="H104" s="1">
        <v>5018.187736640949</v>
      </c>
      <c r="I104" s="1">
        <v>5093.5929055644674</v>
      </c>
      <c r="J104" s="1">
        <v>5024.0576151884925</v>
      </c>
      <c r="K104" s="1">
        <v>4926.7374163654467</v>
      </c>
      <c r="O104" s="1" t="s">
        <v>37</v>
      </c>
      <c r="P104" s="1">
        <v>4175.3100000000004</v>
      </c>
      <c r="Q104" s="1">
        <v>4515.5711824795253</v>
      </c>
      <c r="R104" s="1">
        <v>4594.6951295645804</v>
      </c>
      <c r="S104" s="1">
        <v>4661.5596583061852</v>
      </c>
      <c r="T104" s="1">
        <v>4882.6020330291394</v>
      </c>
      <c r="U104" s="1">
        <v>5018.1877366409472</v>
      </c>
      <c r="V104" s="1">
        <v>5093.5929055644683</v>
      </c>
      <c r="W104" s="1">
        <v>5024.0576151884925</v>
      </c>
      <c r="X104" s="1">
        <v>4926.7374163654467</v>
      </c>
      <c r="AB104" s="1" t="s">
        <v>37</v>
      </c>
      <c r="AC104" s="1">
        <v>4175.3100000000004</v>
      </c>
      <c r="AD104" s="1">
        <v>4515.5711824795253</v>
      </c>
      <c r="AE104" s="1">
        <v>4594.6951295645804</v>
      </c>
      <c r="AF104" s="1">
        <v>4661.5596583061852</v>
      </c>
      <c r="AG104" s="1">
        <v>4882.6020330291394</v>
      </c>
      <c r="AH104" s="1">
        <v>5018.1877366409472</v>
      </c>
      <c r="AI104" s="1">
        <v>5093.5929055644683</v>
      </c>
      <c r="AJ104" s="1">
        <v>5024.0576151884925</v>
      </c>
      <c r="AK104" s="1">
        <v>4926.7374163654467</v>
      </c>
    </row>
    <row r="105" spans="1:38" x14ac:dyDescent="0.35">
      <c r="B105" s="10" t="s">
        <v>35</v>
      </c>
      <c r="C105" s="1">
        <v>337.35282213650783</v>
      </c>
      <c r="D105" s="1">
        <v>479.2490823299845</v>
      </c>
      <c r="E105" s="1">
        <v>517.41392272346332</v>
      </c>
      <c r="F105" s="1">
        <v>548.81490007386219</v>
      </c>
      <c r="G105" s="1">
        <v>576.12975152698345</v>
      </c>
      <c r="H105" s="1">
        <v>601.52128269233924</v>
      </c>
      <c r="I105" s="1">
        <v>623.29737373369039</v>
      </c>
      <c r="J105" s="1">
        <v>641.06567475007466</v>
      </c>
      <c r="K105" s="1">
        <v>655.30464789397433</v>
      </c>
      <c r="O105" s="1" t="s">
        <v>35</v>
      </c>
      <c r="P105" s="1">
        <v>337.35282213650783</v>
      </c>
      <c r="Q105" s="1">
        <v>470.06320451800843</v>
      </c>
      <c r="R105" s="1">
        <v>500.97983797150084</v>
      </c>
      <c r="S105" s="1">
        <v>522.81357923336418</v>
      </c>
      <c r="T105" s="1">
        <v>538.01930091078907</v>
      </c>
      <c r="U105" s="1">
        <v>548.56663225746274</v>
      </c>
      <c r="V105" s="1">
        <v>552.5500423396926</v>
      </c>
      <c r="W105" s="1">
        <v>549.60497253230562</v>
      </c>
      <c r="X105" s="1">
        <v>540.1497499792498</v>
      </c>
      <c r="AB105" s="1" t="s">
        <v>35</v>
      </c>
      <c r="AC105" s="1">
        <v>337.35282213650783</v>
      </c>
      <c r="AD105" s="1">
        <v>470.06320451800843</v>
      </c>
      <c r="AE105" s="1">
        <v>500.97983797150084</v>
      </c>
      <c r="AF105" s="1">
        <v>522.81357923336418</v>
      </c>
      <c r="AG105" s="1">
        <v>538.01930091078907</v>
      </c>
      <c r="AH105" s="1">
        <v>548.56663225746274</v>
      </c>
      <c r="AI105" s="1">
        <v>552.5500423396926</v>
      </c>
      <c r="AJ105" s="1">
        <v>549.60497253230562</v>
      </c>
      <c r="AK105" s="1">
        <v>540.1497499792498</v>
      </c>
    </row>
    <row r="106" spans="1:38" x14ac:dyDescent="0.35">
      <c r="B106" s="10" t="s">
        <v>28</v>
      </c>
      <c r="C106" s="1">
        <v>168.98606689172081</v>
      </c>
      <c r="D106" s="1">
        <v>211.10132763645342</v>
      </c>
      <c r="E106" s="1">
        <v>222.06107884295918</v>
      </c>
      <c r="F106" s="1">
        <v>232.10923455378054</v>
      </c>
      <c r="G106" s="1">
        <v>241.42527568215834</v>
      </c>
      <c r="H106" s="1">
        <v>249.5991261445194</v>
      </c>
      <c r="I106" s="1">
        <v>256.12700101588763</v>
      </c>
      <c r="J106" s="1">
        <v>258.58571942791599</v>
      </c>
      <c r="K106" s="1">
        <v>258.2131486629911</v>
      </c>
      <c r="O106" s="1" t="s">
        <v>28</v>
      </c>
      <c r="P106" s="1">
        <v>168.98606689172081</v>
      </c>
      <c r="Q106" s="1">
        <v>210.80187722778857</v>
      </c>
      <c r="R106" s="1">
        <v>221.51083386767436</v>
      </c>
      <c r="S106" s="1">
        <v>231.21047155300127</v>
      </c>
      <c r="T106" s="1">
        <v>240.06376378679417</v>
      </c>
      <c r="U106" s="1">
        <v>247.66016638638635</v>
      </c>
      <c r="V106" s="1">
        <v>253.48705022347491</v>
      </c>
      <c r="W106" s="1">
        <v>255.12588787434146</v>
      </c>
      <c r="X106" s="1">
        <v>253.81241233024991</v>
      </c>
      <c r="AB106" s="1" t="s">
        <v>28</v>
      </c>
      <c r="AC106" s="1">
        <v>168.98606689172081</v>
      </c>
      <c r="AD106" s="1">
        <v>210.80187722778857</v>
      </c>
      <c r="AE106" s="1">
        <v>221.51083386767436</v>
      </c>
      <c r="AF106" s="1">
        <v>231.21047155300127</v>
      </c>
      <c r="AG106" s="1">
        <v>240.06376378679417</v>
      </c>
      <c r="AH106" s="1">
        <v>247.66016638638635</v>
      </c>
      <c r="AI106" s="1">
        <v>253.48705022347491</v>
      </c>
      <c r="AJ106" s="1">
        <v>255.12588787434146</v>
      </c>
      <c r="AK106" s="1">
        <v>253.81241233024991</v>
      </c>
    </row>
    <row r="107" spans="1:38" x14ac:dyDescent="0.35">
      <c r="B107" s="10" t="s">
        <v>36</v>
      </c>
      <c r="C107" s="1">
        <v>70.077830960749367</v>
      </c>
      <c r="D107" s="1">
        <v>156.70473894727172</v>
      </c>
      <c r="E107" s="1">
        <v>165.11228497263261</v>
      </c>
      <c r="F107" s="1">
        <v>174.68515692907332</v>
      </c>
      <c r="G107" s="1">
        <v>184.06149527424429</v>
      </c>
      <c r="H107" s="1">
        <v>192.78646729927806</v>
      </c>
      <c r="I107" s="1">
        <v>200.00666045552126</v>
      </c>
      <c r="J107" s="1">
        <v>207.88513523384944</v>
      </c>
      <c r="K107" s="1">
        <v>217.51507580427833</v>
      </c>
      <c r="O107" s="1" t="s">
        <v>36</v>
      </c>
      <c r="P107" s="1">
        <v>70.077830960749367</v>
      </c>
      <c r="Q107" s="1">
        <v>156.41410161009398</v>
      </c>
      <c r="R107" s="1">
        <v>164.57823415892602</v>
      </c>
      <c r="S107" s="1">
        <v>173.8128452616254</v>
      </c>
      <c r="T107" s="1">
        <v>182.74005379226773</v>
      </c>
      <c r="U107" s="1">
        <v>190.90457271943336</v>
      </c>
      <c r="V107" s="1">
        <v>197.44440558330987</v>
      </c>
      <c r="W107" s="1">
        <v>204.52712936472537</v>
      </c>
      <c r="X107" s="1">
        <v>213.24385675647079</v>
      </c>
      <c r="AB107" s="1" t="s">
        <v>36</v>
      </c>
      <c r="AC107" s="1">
        <v>70.077830960749367</v>
      </c>
      <c r="AD107" s="1">
        <v>156.41410161009398</v>
      </c>
      <c r="AE107" s="1">
        <v>164.57823415892602</v>
      </c>
      <c r="AF107" s="1">
        <v>173.8128452616254</v>
      </c>
      <c r="AG107" s="1">
        <v>182.74005379226773</v>
      </c>
      <c r="AH107" s="1">
        <v>190.90457271943336</v>
      </c>
      <c r="AI107" s="1">
        <v>197.44440558330987</v>
      </c>
      <c r="AJ107" s="1">
        <v>204.52712936472537</v>
      </c>
      <c r="AK107" s="1">
        <v>213.24385675647079</v>
      </c>
    </row>
    <row r="108" spans="1:38" x14ac:dyDescent="0.35">
      <c r="B108" s="10" t="s">
        <v>29</v>
      </c>
      <c r="C108" s="1">
        <v>1670.1409999999994</v>
      </c>
      <c r="D108" s="1">
        <v>1770.7257737246359</v>
      </c>
      <c r="E108" s="1">
        <v>1855.3832020747825</v>
      </c>
      <c r="F108" s="1">
        <v>1960.5960744886602</v>
      </c>
      <c r="G108" s="1">
        <v>2030.0392001538314</v>
      </c>
      <c r="H108" s="1">
        <v>2094.404033978426</v>
      </c>
      <c r="I108" s="1">
        <v>2169.9612881819471</v>
      </c>
      <c r="J108" s="1">
        <v>2210.753793894703</v>
      </c>
      <c r="K108" s="1">
        <v>2250.7659532700231</v>
      </c>
      <c r="O108" s="1" t="s">
        <v>29</v>
      </c>
      <c r="P108" s="1">
        <v>1670.1409999999994</v>
      </c>
      <c r="Q108" s="1">
        <v>1770.7257737246359</v>
      </c>
      <c r="R108" s="1">
        <v>1855.3832020747825</v>
      </c>
      <c r="S108" s="1">
        <v>1960.5960744886602</v>
      </c>
      <c r="T108" s="1">
        <v>2030.0392001538314</v>
      </c>
      <c r="U108" s="1">
        <v>2094.404033978426</v>
      </c>
      <c r="V108" s="1">
        <v>2169.9612881819471</v>
      </c>
      <c r="W108" s="1">
        <v>2210.753793894703</v>
      </c>
      <c r="X108" s="1">
        <v>2250.7659532700231</v>
      </c>
      <c r="AB108" s="1" t="s">
        <v>29</v>
      </c>
      <c r="AC108" s="1">
        <v>1670.1409999999994</v>
      </c>
      <c r="AD108" s="1">
        <v>1675.1046645416709</v>
      </c>
      <c r="AE108" s="1">
        <v>1662.9129832230658</v>
      </c>
      <c r="AF108" s="1">
        <v>1708.0237152079249</v>
      </c>
      <c r="AG108" s="1">
        <v>1769.5732626372328</v>
      </c>
      <c r="AH108" s="1">
        <v>1778.9635528906899</v>
      </c>
      <c r="AI108" s="1">
        <v>1825.4605452134547</v>
      </c>
      <c r="AJ108" s="1">
        <v>1818.2203032869736</v>
      </c>
      <c r="AK108" s="1">
        <v>1779.1842507030296</v>
      </c>
    </row>
    <row r="109" spans="1:38" x14ac:dyDescent="0.35">
      <c r="B109" s="10" t="s">
        <v>42</v>
      </c>
      <c r="C109" s="1">
        <v>400.2218530822455</v>
      </c>
      <c r="D109" s="1">
        <v>441.47277325350422</v>
      </c>
      <c r="E109" s="1">
        <v>460.44980305757571</v>
      </c>
      <c r="F109" s="1">
        <v>472.47871101104107</v>
      </c>
      <c r="G109" s="1">
        <v>483.46187525984527</v>
      </c>
      <c r="H109" s="1">
        <v>491.14878742774687</v>
      </c>
      <c r="I109" s="1">
        <v>497.9387191090081</v>
      </c>
      <c r="J109" s="1">
        <v>504.33785995717193</v>
      </c>
      <c r="K109" s="1">
        <v>510.09861283024463</v>
      </c>
      <c r="O109" s="1" t="s">
        <v>42</v>
      </c>
      <c r="P109" s="1">
        <v>400.2218530822455</v>
      </c>
      <c r="Q109" s="1">
        <v>441.47277325350422</v>
      </c>
      <c r="R109" s="1">
        <v>460.44980305757571</v>
      </c>
      <c r="S109" s="1">
        <v>472.47871101104107</v>
      </c>
      <c r="T109" s="1">
        <v>483.46187525984527</v>
      </c>
      <c r="U109" s="1">
        <v>491.14878742774687</v>
      </c>
      <c r="V109" s="1">
        <v>497.9387191090081</v>
      </c>
      <c r="W109" s="1">
        <v>504.33785995717193</v>
      </c>
      <c r="X109" s="1">
        <v>510.09861283024463</v>
      </c>
      <c r="AB109" s="1" t="s">
        <v>42</v>
      </c>
      <c r="AC109" s="1">
        <v>400.2218530822455</v>
      </c>
      <c r="AD109" s="1">
        <v>441.47277325350422</v>
      </c>
      <c r="AE109" s="1">
        <v>460.44980305757571</v>
      </c>
      <c r="AF109" s="1">
        <v>472.47871101104107</v>
      </c>
      <c r="AG109" s="1">
        <v>483.46187525984527</v>
      </c>
      <c r="AH109" s="1">
        <v>491.14878742774687</v>
      </c>
      <c r="AI109" s="1">
        <v>497.9387191090081</v>
      </c>
      <c r="AJ109" s="1">
        <v>504.33785995717193</v>
      </c>
      <c r="AK109" s="1">
        <v>510.09861283024463</v>
      </c>
    </row>
    <row r="110" spans="1:38" x14ac:dyDescent="0.35">
      <c r="B110" s="10" t="s">
        <v>30</v>
      </c>
      <c r="C110" s="1">
        <v>126.29013428541874</v>
      </c>
      <c r="D110" s="1">
        <v>176.76270630593916</v>
      </c>
      <c r="E110" s="1">
        <v>202.93627988231384</v>
      </c>
      <c r="F110" s="1">
        <v>225.75640355049239</v>
      </c>
      <c r="G110" s="1">
        <v>239.50940588650525</v>
      </c>
      <c r="H110" s="1">
        <v>247.50527365401172</v>
      </c>
      <c r="I110" s="1">
        <v>251.6443593626062</v>
      </c>
      <c r="J110" s="1">
        <v>255.86089616298713</v>
      </c>
      <c r="K110" s="1">
        <v>259.33387338687498</v>
      </c>
      <c r="O110" s="1" t="s">
        <v>30</v>
      </c>
      <c r="P110" s="1">
        <v>126.29013428541874</v>
      </c>
      <c r="Q110" s="1">
        <v>176.76270630593922</v>
      </c>
      <c r="R110" s="1">
        <v>202.93627988231111</v>
      </c>
      <c r="S110" s="1">
        <v>225.75640355327636</v>
      </c>
      <c r="T110" s="1">
        <v>239.50940588679978</v>
      </c>
      <c r="U110" s="1">
        <v>247.50527365408323</v>
      </c>
      <c r="V110" s="1">
        <v>251.6443593626127</v>
      </c>
      <c r="W110" s="1">
        <v>255.86089616298753</v>
      </c>
      <c r="X110" s="1">
        <v>259.3338733868751</v>
      </c>
      <c r="AB110" s="1" t="s">
        <v>30</v>
      </c>
      <c r="AC110" s="1">
        <v>126.29013428541874</v>
      </c>
      <c r="AD110" s="1">
        <v>157.6999730937074</v>
      </c>
      <c r="AE110" s="1">
        <v>170.2768326765775</v>
      </c>
      <c r="AF110" s="1">
        <v>178.77314291073739</v>
      </c>
      <c r="AG110" s="1">
        <v>177.74473856736552</v>
      </c>
      <c r="AH110" s="1">
        <v>177.98139312975937</v>
      </c>
      <c r="AI110" s="1">
        <v>174.5874660151826</v>
      </c>
      <c r="AJ110" s="1">
        <v>171.41755314495919</v>
      </c>
      <c r="AK110" s="1">
        <v>167.90353044441747</v>
      </c>
    </row>
    <row r="111" spans="1:38" x14ac:dyDescent="0.35">
      <c r="C111" s="28">
        <f>C99/C108</f>
        <v>1.4001273916670471</v>
      </c>
    </row>
    <row r="112" spans="1:38" x14ac:dyDescent="0.35">
      <c r="P112" s="27"/>
      <c r="Q112" s="27"/>
      <c r="R112" s="27"/>
      <c r="S112" s="27"/>
      <c r="T112" s="27"/>
      <c r="U112" s="27"/>
      <c r="V112" s="27"/>
      <c r="W112" s="27"/>
      <c r="X112" s="27"/>
      <c r="AC112" s="27"/>
      <c r="AD112" s="27"/>
      <c r="AE112" s="27"/>
      <c r="AF112" s="27"/>
      <c r="AG112" s="27"/>
      <c r="AH112" s="27"/>
      <c r="AI112" s="27"/>
      <c r="AJ112" s="27"/>
      <c r="AK112" s="27"/>
    </row>
    <row r="113" spans="7:37" x14ac:dyDescent="0.35">
      <c r="Q113" s="27"/>
      <c r="R113" s="27"/>
      <c r="S113" s="27"/>
      <c r="T113" s="27"/>
      <c r="U113" s="27"/>
      <c r="V113" s="27"/>
      <c r="W113" s="27"/>
      <c r="X113" s="27"/>
      <c r="AD113" s="27"/>
      <c r="AE113" s="27"/>
      <c r="AF113" s="27"/>
      <c r="AG113" s="27"/>
      <c r="AH113" s="27"/>
      <c r="AI113" s="27"/>
      <c r="AJ113" s="27"/>
      <c r="AK113" s="27"/>
    </row>
    <row r="124" spans="7:37" x14ac:dyDescent="0.35">
      <c r="G124" s="10"/>
    </row>
    <row r="125" spans="7:37" x14ac:dyDescent="0.35">
      <c r="G125" s="10"/>
    </row>
    <row r="126" spans="7:37" x14ac:dyDescent="0.35">
      <c r="G126" s="10"/>
    </row>
    <row r="127" spans="7:37" x14ac:dyDescent="0.35">
      <c r="G127" s="10"/>
    </row>
    <row r="128" spans="7:37" x14ac:dyDescent="0.35">
      <c r="G128" s="10"/>
    </row>
    <row r="129" spans="7:7" x14ac:dyDescent="0.35">
      <c r="G129" s="10"/>
    </row>
    <row r="130" spans="7:7" x14ac:dyDescent="0.35">
      <c r="G130" s="10"/>
    </row>
    <row r="131" spans="7:7" x14ac:dyDescent="0.35">
      <c r="G131" s="10"/>
    </row>
    <row r="132" spans="7:7" x14ac:dyDescent="0.35">
      <c r="G132" s="10"/>
    </row>
    <row r="133" spans="7:7" x14ac:dyDescent="0.35">
      <c r="G133" s="10"/>
    </row>
    <row r="134" spans="7:7" x14ac:dyDescent="0.35">
      <c r="G134" s="10"/>
    </row>
    <row r="135" spans="7:7" x14ac:dyDescent="0.35">
      <c r="G135" s="10"/>
    </row>
    <row r="136" spans="7:7" x14ac:dyDescent="0.35">
      <c r="G136" s="10"/>
    </row>
    <row r="137" spans="7:7" x14ac:dyDescent="0.35">
      <c r="G137" s="10"/>
    </row>
    <row r="138" spans="7:7" x14ac:dyDescent="0.35">
      <c r="G138" s="10"/>
    </row>
    <row r="139" spans="7:7" x14ac:dyDescent="0.35">
      <c r="G139" s="10"/>
    </row>
    <row r="140" spans="7:7" x14ac:dyDescent="0.35">
      <c r="G140" s="10"/>
    </row>
    <row r="141" spans="7:7" x14ac:dyDescent="0.35">
      <c r="G141" s="10"/>
    </row>
    <row r="142" spans="7:7" x14ac:dyDescent="0.35">
      <c r="G142" s="10"/>
    </row>
    <row r="143" spans="7:7" x14ac:dyDescent="0.35">
      <c r="G143" s="10"/>
    </row>
    <row r="144" spans="7:7" x14ac:dyDescent="0.35">
      <c r="G144" s="10"/>
    </row>
    <row r="145" spans="7:7" x14ac:dyDescent="0.35">
      <c r="G145" s="10"/>
    </row>
    <row r="146" spans="7:7" x14ac:dyDescent="0.35">
      <c r="G146" s="10"/>
    </row>
    <row r="147" spans="7:7" x14ac:dyDescent="0.35">
      <c r="G147" s="10"/>
    </row>
    <row r="148" spans="7:7" x14ac:dyDescent="0.35">
      <c r="G148" s="10"/>
    </row>
    <row r="149" spans="7:7" x14ac:dyDescent="0.35">
      <c r="G149" s="10"/>
    </row>
    <row r="150" spans="7:7" x14ac:dyDescent="0.35">
      <c r="G150" s="10"/>
    </row>
    <row r="151" spans="7:7" x14ac:dyDescent="0.35">
      <c r="G151" s="10"/>
    </row>
    <row r="152" spans="7:7" x14ac:dyDescent="0.35">
      <c r="G152" s="10"/>
    </row>
    <row r="153" spans="7:7" x14ac:dyDescent="0.35">
      <c r="G153" s="10"/>
    </row>
    <row r="154" spans="7:7" x14ac:dyDescent="0.35">
      <c r="G154" s="10"/>
    </row>
    <row r="155" spans="7:7" x14ac:dyDescent="0.35">
      <c r="G155" s="10"/>
    </row>
    <row r="156" spans="7:7" x14ac:dyDescent="0.35">
      <c r="G156" s="10"/>
    </row>
    <row r="157" spans="7:7" x14ac:dyDescent="0.35">
      <c r="G157" s="10"/>
    </row>
    <row r="158" spans="7:7" x14ac:dyDescent="0.35">
      <c r="G158" s="10"/>
    </row>
  </sheetData>
  <pageMargins left="0.7" right="0.7" top="0.75" bottom="0.75" header="0.3" footer="0.3"/>
  <pageSetup orientation="portrait" horizontalDpi="30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theme="2"/>
  </sheetPr>
  <dimension ref="A1:AL112"/>
  <sheetViews>
    <sheetView tabSelected="1" topLeftCell="P83" zoomScale="85" zoomScaleNormal="85" workbookViewId="0">
      <selection activeCell="AC112" sqref="AC112"/>
    </sheetView>
  </sheetViews>
  <sheetFormatPr defaultColWidth="9.08984375" defaultRowHeight="14.5" x14ac:dyDescent="0.35"/>
  <cols>
    <col min="1" max="1" width="4" style="1" customWidth="1"/>
    <col min="2" max="2" width="35.453125" style="1" customWidth="1"/>
    <col min="3" max="3" width="9.6328125" style="1" bestFit="1" customWidth="1"/>
    <col min="4" max="6" width="10.6328125" style="1" bestFit="1" customWidth="1"/>
    <col min="7" max="9" width="9.6328125" style="1" bestFit="1" customWidth="1"/>
    <col min="10" max="11" width="9.6328125" style="1" customWidth="1"/>
    <col min="12" max="12" width="4" style="1" customWidth="1"/>
    <col min="13" max="13" width="12.36328125" style="1" customWidth="1"/>
    <col min="14" max="14" width="4" style="1" customWidth="1"/>
    <col min="15" max="15" width="27" style="1" customWidth="1"/>
    <col min="16" max="16" width="8.90625" style="1" bestFit="1" customWidth="1"/>
    <col min="17" max="17" width="13.08984375" style="1" bestFit="1" customWidth="1"/>
    <col min="18" max="19" width="10.6328125" style="1" bestFit="1" customWidth="1"/>
    <col min="20" max="22" width="9.6328125" style="1" bestFit="1" customWidth="1"/>
    <col min="23" max="24" width="9.6328125" style="1" customWidth="1"/>
    <col min="25" max="25" width="4" style="1" customWidth="1"/>
    <col min="26" max="26" width="12.36328125" style="1" customWidth="1"/>
    <col min="27" max="27" width="4" style="1" customWidth="1"/>
    <col min="28" max="28" width="27" style="1" customWidth="1"/>
    <col min="29" max="29" width="8.90625" style="1" bestFit="1" customWidth="1"/>
    <col min="30" max="35" width="9.6328125" style="1" bestFit="1" customWidth="1"/>
    <col min="36" max="37" width="9.6328125" style="1" customWidth="1"/>
    <col min="38" max="38" width="4" style="1" customWidth="1"/>
    <col min="39" max="16384" width="9.08984375" style="1"/>
  </cols>
  <sheetData>
    <row r="1" spans="1:38" s="4" customFormat="1" ht="45.75" customHeight="1" x14ac:dyDescent="0.35">
      <c r="D1" s="4" t="s">
        <v>73</v>
      </c>
      <c r="Q1" s="4" t="s">
        <v>74</v>
      </c>
      <c r="AD1" s="4" t="s">
        <v>75</v>
      </c>
    </row>
    <row r="2" spans="1:38" s="8" customFormat="1" ht="29.25" customHeight="1" x14ac:dyDescent="0.35">
      <c r="C2" s="9">
        <v>2014</v>
      </c>
      <c r="D2" s="9">
        <v>2025</v>
      </c>
      <c r="E2" s="9">
        <v>2030</v>
      </c>
      <c r="F2" s="9">
        <v>2035</v>
      </c>
      <c r="G2" s="9">
        <v>2040</v>
      </c>
      <c r="H2" s="9">
        <v>2045</v>
      </c>
      <c r="I2" s="9">
        <v>2050</v>
      </c>
      <c r="J2" s="9">
        <v>2055</v>
      </c>
      <c r="K2" s="9">
        <v>2060</v>
      </c>
      <c r="P2" s="9">
        <v>2014</v>
      </c>
      <c r="Q2" s="9">
        <v>2025</v>
      </c>
      <c r="R2" s="9">
        <v>2030</v>
      </c>
      <c r="S2" s="9">
        <v>2035</v>
      </c>
      <c r="T2" s="9">
        <v>2040</v>
      </c>
      <c r="U2" s="9">
        <v>2045</v>
      </c>
      <c r="V2" s="9">
        <v>2050</v>
      </c>
      <c r="W2" s="9">
        <v>2055</v>
      </c>
      <c r="X2" s="9">
        <v>2060</v>
      </c>
      <c r="AC2" s="9">
        <v>2014</v>
      </c>
      <c r="AD2" s="9">
        <v>2025</v>
      </c>
      <c r="AE2" s="9">
        <v>2030</v>
      </c>
      <c r="AF2" s="9">
        <v>2035</v>
      </c>
      <c r="AG2" s="9">
        <v>2040</v>
      </c>
      <c r="AH2" s="9">
        <v>2045</v>
      </c>
      <c r="AI2" s="9">
        <v>2050</v>
      </c>
      <c r="AJ2" s="9">
        <v>2055</v>
      </c>
      <c r="AK2" s="9">
        <v>2060</v>
      </c>
    </row>
    <row r="3" spans="1:38" s="22" customFormat="1" x14ac:dyDescent="0.35">
      <c r="C3" s="23"/>
      <c r="D3" s="23"/>
      <c r="E3" s="23"/>
      <c r="F3" s="23"/>
      <c r="G3" s="23"/>
      <c r="H3" s="23"/>
      <c r="I3" s="23"/>
      <c r="J3" s="23"/>
      <c r="K3" s="23"/>
      <c r="P3" s="23"/>
      <c r="Q3" s="23"/>
      <c r="R3" s="23"/>
      <c r="S3" s="23"/>
      <c r="T3" s="23"/>
      <c r="U3" s="23"/>
      <c r="V3" s="23"/>
      <c r="W3" s="23"/>
      <c r="X3" s="23"/>
      <c r="AC3" s="23"/>
      <c r="AD3" s="23"/>
      <c r="AE3" s="23"/>
      <c r="AF3" s="23"/>
      <c r="AG3" s="23"/>
      <c r="AH3" s="23"/>
      <c r="AI3" s="23"/>
      <c r="AJ3" s="23"/>
      <c r="AK3" s="23"/>
    </row>
    <row r="4" spans="1:38" s="7" customFormat="1" x14ac:dyDescent="0.35">
      <c r="A4" s="5" t="s">
        <v>62</v>
      </c>
      <c r="B4" s="6"/>
      <c r="C4" s="6"/>
      <c r="D4" s="6"/>
      <c r="E4" s="6"/>
      <c r="F4" s="6"/>
      <c r="G4" s="6"/>
      <c r="H4" s="6"/>
      <c r="I4" s="6"/>
      <c r="J4" s="6"/>
      <c r="K4" s="6"/>
      <c r="L4" s="5"/>
      <c r="N4" s="5" t="s">
        <v>62</v>
      </c>
      <c r="O4" s="6"/>
      <c r="P4" s="6"/>
      <c r="Q4" s="6"/>
      <c r="R4" s="6"/>
      <c r="S4" s="6"/>
      <c r="T4" s="6"/>
      <c r="U4" s="6"/>
      <c r="V4" s="6"/>
      <c r="W4" s="6"/>
      <c r="X4" s="6"/>
      <c r="Y4" s="5"/>
      <c r="AA4" s="5" t="s">
        <v>62</v>
      </c>
      <c r="AB4" s="6"/>
      <c r="AC4" s="6"/>
      <c r="AD4" s="6"/>
      <c r="AE4" s="6"/>
      <c r="AF4" s="6"/>
      <c r="AG4" s="6"/>
      <c r="AH4" s="6"/>
      <c r="AI4" s="6"/>
      <c r="AJ4" s="6"/>
      <c r="AK4" s="6"/>
      <c r="AL4" s="5"/>
    </row>
    <row r="5" spans="1:38" x14ac:dyDescent="0.35">
      <c r="B5" s="10" t="s">
        <v>0</v>
      </c>
      <c r="C5" s="1">
        <v>7304.0546001959983</v>
      </c>
      <c r="D5" s="1">
        <v>6927.6914529133164</v>
      </c>
      <c r="E5" s="1">
        <v>6472.3042721442425</v>
      </c>
      <c r="F5" s="1">
        <v>6052.4174535377097</v>
      </c>
      <c r="G5" s="1">
        <v>5535.3752339120065</v>
      </c>
      <c r="H5" s="1">
        <v>5119.8240316637766</v>
      </c>
      <c r="I5" s="1">
        <v>4975.9138159949453</v>
      </c>
      <c r="J5" s="1">
        <v>4871.1788320539199</v>
      </c>
      <c r="K5" s="1">
        <v>4920.2970959928643</v>
      </c>
      <c r="O5" s="1" t="s">
        <v>0</v>
      </c>
      <c r="P5" s="1">
        <v>7304.0546001959983</v>
      </c>
      <c r="Q5" s="1">
        <v>5998.7529425259081</v>
      </c>
      <c r="R5" s="1">
        <v>4768.7108439047133</v>
      </c>
      <c r="S5" s="1">
        <v>4194.7214709327636</v>
      </c>
      <c r="T5" s="1">
        <v>3654.5591669193723</v>
      </c>
      <c r="U5" s="1">
        <v>3024.1541040846314</v>
      </c>
      <c r="V5" s="1">
        <v>2747.1795929026957</v>
      </c>
      <c r="W5" s="1">
        <v>2606.7473202229407</v>
      </c>
      <c r="X5" s="1">
        <v>2475.4042926182797</v>
      </c>
      <c r="AB5" s="1" t="s">
        <v>0</v>
      </c>
      <c r="AC5" s="1">
        <v>7304.0546001959983</v>
      </c>
      <c r="AD5" s="1">
        <v>4935.616107951837</v>
      </c>
      <c r="AE5" s="1">
        <v>4089.7070097940664</v>
      </c>
      <c r="AF5" s="1">
        <v>3655.0136497366766</v>
      </c>
      <c r="AG5" s="1">
        <v>3495.1722914890543</v>
      </c>
      <c r="AH5" s="1">
        <v>3303.6686814979512</v>
      </c>
      <c r="AI5" s="1">
        <v>3115.7435986046803</v>
      </c>
      <c r="AJ5" s="1">
        <v>2984.0941227069898</v>
      </c>
      <c r="AK5" s="1">
        <v>2798.9321614568962</v>
      </c>
    </row>
    <row r="6" spans="1:38" x14ac:dyDescent="0.35">
      <c r="B6" s="10" t="s">
        <v>1</v>
      </c>
      <c r="C6" s="1">
        <v>16269.684155640001</v>
      </c>
      <c r="D6" s="1">
        <v>16310.841360048735</v>
      </c>
      <c r="E6" s="1">
        <v>15733.325924889255</v>
      </c>
      <c r="F6" s="1">
        <v>15107.003139138253</v>
      </c>
      <c r="G6" s="1">
        <v>14418.639388237403</v>
      </c>
      <c r="H6" s="1">
        <v>14048.122841810549</v>
      </c>
      <c r="I6" s="1">
        <v>13682.333011106643</v>
      </c>
      <c r="J6" s="1">
        <v>13378.492337394726</v>
      </c>
      <c r="K6" s="1">
        <v>13247.25394530172</v>
      </c>
      <c r="O6" s="1" t="s">
        <v>1</v>
      </c>
      <c r="P6" s="1">
        <v>16269.684155640001</v>
      </c>
      <c r="Q6" s="1">
        <v>16259.282360334601</v>
      </c>
      <c r="R6" s="1">
        <v>15448.865037384752</v>
      </c>
      <c r="S6" s="1">
        <v>14740.750169159626</v>
      </c>
      <c r="T6" s="1">
        <v>14159.030986997965</v>
      </c>
      <c r="U6" s="1">
        <v>13251.546317817249</v>
      </c>
      <c r="V6" s="1">
        <v>12487.348682195872</v>
      </c>
      <c r="W6" s="1">
        <v>12008.539089785874</v>
      </c>
      <c r="X6" s="1">
        <v>11703.158115310745</v>
      </c>
      <c r="AB6" s="1" t="s">
        <v>1</v>
      </c>
      <c r="AC6" s="1">
        <v>16269.69103513419</v>
      </c>
      <c r="AD6" s="1">
        <v>15877.68140094618</v>
      </c>
      <c r="AE6" s="1">
        <v>15073.735142579548</v>
      </c>
      <c r="AF6" s="1">
        <v>14379.198072453248</v>
      </c>
      <c r="AG6" s="1">
        <v>13821.380316159668</v>
      </c>
      <c r="AH6" s="1">
        <v>13004.764016670477</v>
      </c>
      <c r="AI6" s="1">
        <v>12562.554093509518</v>
      </c>
      <c r="AJ6" s="1">
        <v>12307.056844403056</v>
      </c>
      <c r="AK6" s="1">
        <v>12126.47420215821</v>
      </c>
    </row>
    <row r="7" spans="1:38" x14ac:dyDescent="0.35">
      <c r="B7" s="10" t="s">
        <v>3</v>
      </c>
      <c r="C7" s="1">
        <v>12614.542734635999</v>
      </c>
      <c r="D7" s="1">
        <v>14039.569017555132</v>
      </c>
      <c r="E7" s="1">
        <v>13755.965464681201</v>
      </c>
      <c r="F7" s="1">
        <v>13358.800947227221</v>
      </c>
      <c r="G7" s="1">
        <v>12841.235524945996</v>
      </c>
      <c r="H7" s="1">
        <v>12717.88141979683</v>
      </c>
      <c r="I7" s="1">
        <v>12642.130590144232</v>
      </c>
      <c r="J7" s="1">
        <v>12390.991447791062</v>
      </c>
      <c r="K7" s="1">
        <v>12210.451548162782</v>
      </c>
      <c r="O7" s="1" t="s">
        <v>3</v>
      </c>
      <c r="P7" s="1">
        <v>12614.542734635999</v>
      </c>
      <c r="Q7" s="1">
        <v>13248.082444962112</v>
      </c>
      <c r="R7" s="1">
        <v>12075.23600133818</v>
      </c>
      <c r="S7" s="1">
        <v>11152.67869945468</v>
      </c>
      <c r="T7" s="1">
        <v>10181.854403887955</v>
      </c>
      <c r="U7" s="1">
        <v>9419.0156219430301</v>
      </c>
      <c r="V7" s="1">
        <v>8894.4953263457755</v>
      </c>
      <c r="W7" s="1">
        <v>8488.5214164414101</v>
      </c>
      <c r="X7" s="1">
        <v>8073.5336027363846</v>
      </c>
      <c r="AB7" s="1" t="s">
        <v>3</v>
      </c>
      <c r="AC7" s="1">
        <v>12614.595002974389</v>
      </c>
      <c r="AD7" s="1">
        <v>12005.315793302791</v>
      </c>
      <c r="AE7" s="1">
        <v>10705.889919833598</v>
      </c>
      <c r="AF7" s="1">
        <v>9680.5988376821497</v>
      </c>
      <c r="AG7" s="1">
        <v>8633.0587409969066</v>
      </c>
      <c r="AH7" s="1">
        <v>7928.371195285773</v>
      </c>
      <c r="AI7" s="1">
        <v>7729.9945330132996</v>
      </c>
      <c r="AJ7" s="1">
        <v>7468.1155242769601</v>
      </c>
      <c r="AK7" s="1">
        <v>7141.2268063567462</v>
      </c>
    </row>
    <row r="8" spans="1:38" x14ac:dyDescent="0.35">
      <c r="B8" s="10" t="s">
        <v>2</v>
      </c>
      <c r="C8" s="1">
        <v>10500.452280792002</v>
      </c>
      <c r="D8" s="1">
        <v>10853.520198688791</v>
      </c>
      <c r="E8" s="1">
        <v>10942.075637056712</v>
      </c>
      <c r="F8" s="1">
        <v>10988.631402194162</v>
      </c>
      <c r="G8" s="1">
        <v>10945.524516613734</v>
      </c>
      <c r="H8" s="1">
        <v>11213.373219541392</v>
      </c>
      <c r="I8" s="1">
        <v>11369.775352605358</v>
      </c>
      <c r="J8" s="1">
        <v>11488.601511594019</v>
      </c>
      <c r="K8" s="1">
        <v>11620.399354019235</v>
      </c>
      <c r="O8" s="1" t="s">
        <v>2</v>
      </c>
      <c r="P8" s="1">
        <v>10500.452280792002</v>
      </c>
      <c r="Q8" s="1">
        <v>10945.146658055573</v>
      </c>
      <c r="R8" s="1">
        <v>10701.687623482881</v>
      </c>
      <c r="S8" s="1">
        <v>10320.712554868769</v>
      </c>
      <c r="T8" s="1">
        <v>10120.621371521027</v>
      </c>
      <c r="U8" s="1">
        <v>10274.050500142203</v>
      </c>
      <c r="V8" s="1">
        <v>10277.718485865524</v>
      </c>
      <c r="W8" s="1">
        <v>10376.582696557494</v>
      </c>
      <c r="X8" s="1">
        <v>10493.096991368784</v>
      </c>
      <c r="AB8" s="1" t="s">
        <v>2</v>
      </c>
      <c r="AC8" s="1">
        <v>10500.464083172712</v>
      </c>
      <c r="AD8" s="1">
        <v>9944.9529880623413</v>
      </c>
      <c r="AE8" s="1">
        <v>9539.1815913295977</v>
      </c>
      <c r="AF8" s="1">
        <v>9140.9226775073694</v>
      </c>
      <c r="AG8" s="1">
        <v>9081.2696692449899</v>
      </c>
      <c r="AH8" s="1">
        <v>9109.7057908955467</v>
      </c>
      <c r="AI8" s="1">
        <v>9170.3116002954721</v>
      </c>
      <c r="AJ8" s="1">
        <v>9340.1770105992509</v>
      </c>
      <c r="AK8" s="1">
        <v>9741.0002609531603</v>
      </c>
    </row>
    <row r="9" spans="1:38" x14ac:dyDescent="0.35">
      <c r="B9" s="10" t="s">
        <v>13</v>
      </c>
      <c r="C9" s="1">
        <v>1019.8168921440001</v>
      </c>
      <c r="D9" s="1">
        <v>2268.8765185929192</v>
      </c>
      <c r="E9" s="1">
        <v>2141.5862702769136</v>
      </c>
      <c r="F9" s="1">
        <v>2071.9993881479209</v>
      </c>
      <c r="G9" s="1">
        <v>1938.9411674165694</v>
      </c>
      <c r="H9" s="1">
        <v>1913.4831746296975</v>
      </c>
      <c r="I9" s="1">
        <v>1711.3024540091358</v>
      </c>
      <c r="J9" s="1">
        <v>1588.1422482506036</v>
      </c>
      <c r="K9" s="1">
        <v>1443.2382491680858</v>
      </c>
      <c r="O9" s="1" t="s">
        <v>13</v>
      </c>
      <c r="P9" s="1">
        <v>1019.8168921440001</v>
      </c>
      <c r="Q9" s="1">
        <v>2181.3548426759917</v>
      </c>
      <c r="R9" s="1">
        <v>2009.0419207078212</v>
      </c>
      <c r="S9" s="1">
        <v>1884.4149826128926</v>
      </c>
      <c r="T9" s="1">
        <v>1761.608402690679</v>
      </c>
      <c r="U9" s="1">
        <v>1913.5788550492355</v>
      </c>
      <c r="V9" s="1">
        <v>1745.1323814170139</v>
      </c>
      <c r="W9" s="1">
        <v>1789.0590828602426</v>
      </c>
      <c r="X9" s="1">
        <v>1862.8499455393492</v>
      </c>
      <c r="AB9" s="1" t="s">
        <v>13</v>
      </c>
      <c r="AC9" s="1">
        <v>1019.8168921440001</v>
      </c>
      <c r="AD9" s="1">
        <v>2084.4045753966438</v>
      </c>
      <c r="AE9" s="1">
        <v>1904.5099736221273</v>
      </c>
      <c r="AF9" s="1">
        <v>1812.6510721451743</v>
      </c>
      <c r="AG9" s="1">
        <v>1722.8405586547806</v>
      </c>
      <c r="AH9" s="1">
        <v>1803.9450262522334</v>
      </c>
      <c r="AI9" s="1">
        <v>1607.8530280149494</v>
      </c>
      <c r="AJ9" s="1">
        <v>1639.1647757246808</v>
      </c>
      <c r="AK9" s="1">
        <v>1727.9692167966571</v>
      </c>
    </row>
    <row r="10" spans="1:38" x14ac:dyDescent="0.35">
      <c r="B10" s="10" t="s">
        <v>48</v>
      </c>
      <c r="C10" s="1">
        <v>2880.7694183060494</v>
      </c>
      <c r="D10" s="1">
        <v>2738.345923545322</v>
      </c>
      <c r="E10" s="1">
        <v>2943.4600529262743</v>
      </c>
      <c r="F10" s="1">
        <v>3184.3825717759228</v>
      </c>
      <c r="G10" s="1">
        <v>3495.9588558783094</v>
      </c>
      <c r="H10" s="1">
        <v>3857.5140339844365</v>
      </c>
      <c r="I10" s="1">
        <v>4142.9693040193933</v>
      </c>
      <c r="J10" s="1">
        <v>4420.2858967766479</v>
      </c>
      <c r="K10" s="1">
        <v>4749.3678217860424</v>
      </c>
      <c r="O10" s="1" t="s">
        <v>48</v>
      </c>
      <c r="P10" s="1">
        <v>2880.7694183060494</v>
      </c>
      <c r="Q10" s="1">
        <v>2978.9816855132954</v>
      </c>
      <c r="R10" s="1">
        <v>3213.2232292399563</v>
      </c>
      <c r="S10" s="1">
        <v>3444.6319876333141</v>
      </c>
      <c r="T10" s="1">
        <v>3847.1065740167569</v>
      </c>
      <c r="U10" s="1">
        <v>4075.9844722524508</v>
      </c>
      <c r="V10" s="1">
        <v>4273.1142403190006</v>
      </c>
      <c r="W10" s="1">
        <v>4632.9771469125435</v>
      </c>
      <c r="X10" s="1">
        <v>5094.4193867994163</v>
      </c>
      <c r="AB10" s="1" t="s">
        <v>48</v>
      </c>
      <c r="AC10" s="1">
        <v>2885.7619439217483</v>
      </c>
      <c r="AD10" s="1">
        <v>3080.9031694289247</v>
      </c>
      <c r="AE10" s="1">
        <v>3227.3445307461898</v>
      </c>
      <c r="AF10" s="1">
        <v>3379.5247802431004</v>
      </c>
      <c r="AG10" s="1">
        <v>3720.2166331639742</v>
      </c>
      <c r="AH10" s="1">
        <v>3979.7887510763676</v>
      </c>
      <c r="AI10" s="1">
        <v>4217.0937616894171</v>
      </c>
      <c r="AJ10" s="1">
        <v>4908.2979519211522</v>
      </c>
      <c r="AK10" s="1">
        <v>5564.6466651587598</v>
      </c>
    </row>
    <row r="11" spans="1:38" x14ac:dyDescent="0.35">
      <c r="B11" s="10" t="s">
        <v>49</v>
      </c>
      <c r="C11" s="1">
        <v>224.79033430174795</v>
      </c>
      <c r="D11" s="1">
        <v>345.46479488182541</v>
      </c>
      <c r="E11" s="1">
        <v>369.99545077053483</v>
      </c>
      <c r="F11" s="1">
        <v>387.79593548295048</v>
      </c>
      <c r="G11" s="1">
        <v>408.28097572734464</v>
      </c>
      <c r="H11" s="1">
        <v>412.52671162111091</v>
      </c>
      <c r="I11" s="1">
        <v>423.92161045272576</v>
      </c>
      <c r="J11" s="1">
        <v>435.30833940548348</v>
      </c>
      <c r="K11" s="1">
        <v>445.08975525481213</v>
      </c>
      <c r="O11" s="1" t="s">
        <v>49</v>
      </c>
      <c r="P11" s="1">
        <v>224.79033430174795</v>
      </c>
      <c r="Q11" s="1">
        <v>349.27824798804977</v>
      </c>
      <c r="R11" s="1">
        <v>377.16973499985471</v>
      </c>
      <c r="S11" s="1">
        <v>402.29865006089233</v>
      </c>
      <c r="T11" s="1">
        <v>429.39900193287218</v>
      </c>
      <c r="U11" s="1">
        <v>444.99849306698439</v>
      </c>
      <c r="V11" s="1">
        <v>471.74396186817603</v>
      </c>
      <c r="W11" s="1">
        <v>496.8604073111548</v>
      </c>
      <c r="X11" s="1">
        <v>512.39287826232589</v>
      </c>
      <c r="AB11" s="1" t="s">
        <v>49</v>
      </c>
      <c r="AC11" s="1">
        <v>224.79033430174795</v>
      </c>
      <c r="AD11" s="1">
        <v>359.25635875004616</v>
      </c>
      <c r="AE11" s="1">
        <v>405.48722638691294</v>
      </c>
      <c r="AF11" s="1">
        <v>420.54156593615039</v>
      </c>
      <c r="AG11" s="1">
        <v>445.28901535911132</v>
      </c>
      <c r="AH11" s="1">
        <v>468.47851792995351</v>
      </c>
      <c r="AI11" s="1">
        <v>467.07773876438927</v>
      </c>
      <c r="AJ11" s="1">
        <v>466.01247179394051</v>
      </c>
      <c r="AK11" s="1">
        <v>453.45985947047961</v>
      </c>
    </row>
    <row r="12" spans="1:38" x14ac:dyDescent="0.35">
      <c r="B12" s="10" t="s">
        <v>27</v>
      </c>
      <c r="C12" s="1">
        <v>20.263424596626688</v>
      </c>
      <c r="D12" s="1">
        <v>55.576520123958886</v>
      </c>
      <c r="E12" s="1">
        <v>118.04050824496952</v>
      </c>
      <c r="F12" s="1">
        <v>197.38926299335978</v>
      </c>
      <c r="G12" s="1">
        <v>263.96777365939403</v>
      </c>
      <c r="H12" s="1">
        <v>300.02167740651129</v>
      </c>
      <c r="I12" s="1">
        <v>332.02356930675239</v>
      </c>
      <c r="J12" s="1">
        <v>361.3242009005948</v>
      </c>
      <c r="K12" s="1">
        <v>389.40626655015438</v>
      </c>
      <c r="O12" s="1" t="s">
        <v>27</v>
      </c>
      <c r="P12" s="1">
        <v>20.263424596626688</v>
      </c>
      <c r="Q12" s="1">
        <v>92.94320569990245</v>
      </c>
      <c r="R12" s="1">
        <v>209.6404146237949</v>
      </c>
      <c r="S12" s="1">
        <v>343.94764070143248</v>
      </c>
      <c r="T12" s="1">
        <v>455.14562523032271</v>
      </c>
      <c r="U12" s="1">
        <v>546.02221301034456</v>
      </c>
      <c r="V12" s="1">
        <v>620.68968755776439</v>
      </c>
      <c r="W12" s="1">
        <v>690.84246048050932</v>
      </c>
      <c r="X12" s="1">
        <v>762.34148094856221</v>
      </c>
      <c r="AB12" s="1" t="s">
        <v>27</v>
      </c>
      <c r="AC12" s="1">
        <v>20.263424596626688</v>
      </c>
      <c r="AD12" s="1">
        <v>170.8190478318171</v>
      </c>
      <c r="AE12" s="1">
        <v>301.11297209868508</v>
      </c>
      <c r="AF12" s="1">
        <v>502.47256803796967</v>
      </c>
      <c r="AG12" s="1">
        <v>738.19173739425116</v>
      </c>
      <c r="AH12" s="1">
        <v>881.16216856860774</v>
      </c>
      <c r="AI12" s="1">
        <v>977.84054884244983</v>
      </c>
      <c r="AJ12" s="1">
        <v>1064.3855675584</v>
      </c>
      <c r="AK12" s="1">
        <v>1184.0496232498087</v>
      </c>
    </row>
    <row r="13" spans="1:38" x14ac:dyDescent="0.35">
      <c r="B13" s="2" t="s">
        <v>6</v>
      </c>
      <c r="C13" s="2">
        <v>50834.373840612425</v>
      </c>
      <c r="D13" s="2">
        <v>53539.885786349994</v>
      </c>
      <c r="E13" s="2">
        <v>52476.753580990109</v>
      </c>
      <c r="F13" s="2">
        <v>51348.420100497511</v>
      </c>
      <c r="G13" s="2">
        <v>49847.923436390753</v>
      </c>
      <c r="H13" s="2">
        <v>49582.747110454307</v>
      </c>
      <c r="I13" s="2">
        <v>49280.369707639184</v>
      </c>
      <c r="J13" s="2">
        <v>48934.324814167048</v>
      </c>
      <c r="K13" s="2">
        <v>49025.504036235696</v>
      </c>
      <c r="O13" s="2" t="s">
        <v>6</v>
      </c>
      <c r="P13" s="2">
        <v>50834.373840612425</v>
      </c>
      <c r="Q13" s="2">
        <v>52053.822387755426</v>
      </c>
      <c r="R13" s="2">
        <v>48803.574805681965</v>
      </c>
      <c r="S13" s="2">
        <v>46484.156155424367</v>
      </c>
      <c r="T13" s="2">
        <v>44609.325533196941</v>
      </c>
      <c r="U13" s="2">
        <v>42949.350577366124</v>
      </c>
      <c r="V13" s="2">
        <v>41517.422358471827</v>
      </c>
      <c r="W13" s="2">
        <v>41090.129620572174</v>
      </c>
      <c r="X13" s="2">
        <v>40977.19669358385</v>
      </c>
      <c r="AB13" s="11" t="s">
        <v>6</v>
      </c>
      <c r="AC13" s="2">
        <v>50839.437316441414</v>
      </c>
      <c r="AD13" s="2">
        <v>48458.949441670571</v>
      </c>
      <c r="AE13" s="2">
        <v>45246.968366390727</v>
      </c>
      <c r="AF13" s="2">
        <v>42970.923223741847</v>
      </c>
      <c r="AG13" s="2">
        <v>41657.41896246274</v>
      </c>
      <c r="AH13" s="2">
        <v>40479.884148176905</v>
      </c>
      <c r="AI13" s="2">
        <v>39848.468902734174</v>
      </c>
      <c r="AJ13" s="2">
        <v>40177.30426898443</v>
      </c>
      <c r="AK13" s="2">
        <v>40737.758795600719</v>
      </c>
    </row>
    <row r="14" spans="1:38" x14ac:dyDescent="0.35">
      <c r="B14" s="2"/>
      <c r="C14" s="2"/>
      <c r="D14" s="2"/>
      <c r="E14" s="2"/>
      <c r="F14" s="2"/>
      <c r="G14" s="2"/>
      <c r="H14" s="2"/>
      <c r="I14" s="2"/>
      <c r="J14" s="2"/>
      <c r="K14" s="2"/>
      <c r="O14" s="2"/>
      <c r="P14" s="2"/>
      <c r="Q14" s="2"/>
      <c r="R14" s="2"/>
      <c r="S14" s="2"/>
      <c r="T14" s="2"/>
      <c r="U14" s="2"/>
      <c r="V14" s="2"/>
      <c r="W14" s="2"/>
      <c r="X14" s="2"/>
      <c r="AB14" s="11"/>
      <c r="AC14" s="2"/>
      <c r="AD14" s="2"/>
      <c r="AE14" s="2"/>
      <c r="AF14" s="2"/>
      <c r="AG14" s="2"/>
      <c r="AH14" s="2"/>
      <c r="AI14" s="2"/>
      <c r="AJ14" s="2"/>
      <c r="AK14" s="2"/>
    </row>
    <row r="15" spans="1:38" s="7" customFormat="1" x14ac:dyDescent="0.35">
      <c r="A15" s="5" t="s">
        <v>63</v>
      </c>
      <c r="B15" s="6"/>
      <c r="C15" s="6"/>
      <c r="D15" s="6"/>
      <c r="E15" s="6"/>
      <c r="F15" s="6"/>
      <c r="G15" s="6"/>
      <c r="H15" s="6"/>
      <c r="I15" s="6"/>
      <c r="J15" s="6"/>
      <c r="K15" s="6"/>
      <c r="L15" s="5"/>
      <c r="N15" s="5" t="s">
        <v>63</v>
      </c>
      <c r="O15" s="6"/>
      <c r="P15" s="6"/>
      <c r="Q15" s="6"/>
      <c r="R15" s="6"/>
      <c r="S15" s="6"/>
      <c r="T15" s="6"/>
      <c r="U15" s="6"/>
      <c r="V15" s="6"/>
      <c r="W15" s="6"/>
      <c r="X15" s="6"/>
      <c r="Y15" s="5"/>
      <c r="AA15" s="5" t="s">
        <v>63</v>
      </c>
      <c r="AB15" s="6"/>
      <c r="AC15" s="6"/>
      <c r="AD15" s="6"/>
      <c r="AE15" s="6"/>
      <c r="AF15" s="6"/>
      <c r="AG15" s="6"/>
      <c r="AH15" s="6"/>
      <c r="AI15" s="6"/>
      <c r="AJ15" s="6"/>
      <c r="AK15" s="6"/>
      <c r="AL15" s="5"/>
    </row>
    <row r="16" spans="1:38" ht="16.5" x14ac:dyDescent="0.45">
      <c r="B16" s="10" t="s">
        <v>32</v>
      </c>
      <c r="C16" s="1">
        <v>1863.4238591904937</v>
      </c>
      <c r="D16" s="1">
        <v>1836.9114905568774</v>
      </c>
      <c r="E16" s="1">
        <v>1758.1811919565359</v>
      </c>
      <c r="F16" s="1">
        <v>1679.6692538463149</v>
      </c>
      <c r="G16" s="1">
        <v>1573.8714585303126</v>
      </c>
      <c r="H16" s="1">
        <v>1507.9719110552446</v>
      </c>
      <c r="I16" s="1">
        <v>1444.0264491971873</v>
      </c>
      <c r="J16" s="1">
        <v>1371.9756187765202</v>
      </c>
      <c r="K16" s="1">
        <v>1306.3373820355516</v>
      </c>
      <c r="O16" s="10" t="s">
        <v>31</v>
      </c>
      <c r="P16" s="1">
        <v>1863.4238591904937</v>
      </c>
      <c r="Q16" s="1">
        <v>1684.169905599766</v>
      </c>
      <c r="R16" s="1">
        <v>1437.1392072591107</v>
      </c>
      <c r="S16" s="1">
        <v>1272.7612518456026</v>
      </c>
      <c r="T16" s="1">
        <v>1115.0778760909923</v>
      </c>
      <c r="U16" s="1">
        <v>955.03467839300811</v>
      </c>
      <c r="V16" s="1">
        <v>851.33916672524754</v>
      </c>
      <c r="W16" s="1">
        <v>755.69654251592135</v>
      </c>
      <c r="X16" s="1">
        <v>670.32616045755242</v>
      </c>
      <c r="AB16" s="10" t="s">
        <v>31</v>
      </c>
      <c r="AC16" s="1">
        <v>1863.4238591904937</v>
      </c>
      <c r="AD16" s="1">
        <v>1395.0318865677045</v>
      </c>
      <c r="AE16" s="1">
        <v>1139.8529492906034</v>
      </c>
      <c r="AF16" s="1">
        <v>919.63558910146105</v>
      </c>
      <c r="AG16" s="1">
        <v>767.95739846378206</v>
      </c>
      <c r="AH16" s="1">
        <v>649.36717760705267</v>
      </c>
      <c r="AI16" s="1">
        <v>522.81107267153652</v>
      </c>
      <c r="AJ16" s="1">
        <v>428.54557043654086</v>
      </c>
      <c r="AK16" s="1">
        <v>334.1733973318955</v>
      </c>
    </row>
    <row r="17" spans="1:38" ht="16.5" x14ac:dyDescent="0.45">
      <c r="B17" s="10" t="s">
        <v>34</v>
      </c>
      <c r="C17" s="1">
        <v>0</v>
      </c>
      <c r="D17" s="1">
        <v>31.035331117150868</v>
      </c>
      <c r="E17" s="1">
        <v>33.465734860025854</v>
      </c>
      <c r="F17" s="1">
        <v>45.882064206122934</v>
      </c>
      <c r="G17" s="1">
        <v>65.341440667954771</v>
      </c>
      <c r="H17" s="1">
        <v>85.088694049035382</v>
      </c>
      <c r="I17" s="1">
        <v>112.85591451338223</v>
      </c>
      <c r="J17" s="1">
        <v>148.52766634976587</v>
      </c>
      <c r="K17" s="1">
        <v>200.31618591335032</v>
      </c>
      <c r="O17" s="10" t="s">
        <v>33</v>
      </c>
      <c r="P17" s="1">
        <v>0</v>
      </c>
      <c r="Q17" s="1">
        <v>32.40429913151911</v>
      </c>
      <c r="R17" s="1">
        <v>93.876808800194524</v>
      </c>
      <c r="S17" s="1">
        <v>151.71633290315154</v>
      </c>
      <c r="T17" s="1">
        <v>187.21216357345642</v>
      </c>
      <c r="U17" s="1">
        <v>237.97861280972975</v>
      </c>
      <c r="V17" s="1">
        <v>268.62433402842748</v>
      </c>
      <c r="W17" s="1">
        <v>301.62694877193803</v>
      </c>
      <c r="X17" s="1">
        <v>338.82942754525209</v>
      </c>
      <c r="AB17" s="10" t="s">
        <v>33</v>
      </c>
      <c r="AC17" s="1">
        <v>0</v>
      </c>
      <c r="AD17" s="1">
        <v>146.47792168876745</v>
      </c>
      <c r="AE17" s="1">
        <v>243.97516165638976</v>
      </c>
      <c r="AF17" s="1">
        <v>356.23919205008912</v>
      </c>
      <c r="AG17" s="1">
        <v>423.7124128977008</v>
      </c>
      <c r="AH17" s="1">
        <v>481.22745429439715</v>
      </c>
      <c r="AI17" s="1">
        <v>560.56787976496139</v>
      </c>
      <c r="AJ17" s="1">
        <v>594.00991344895431</v>
      </c>
      <c r="AK17" s="1">
        <v>624.27867233953577</v>
      </c>
    </row>
    <row r="18" spans="1:38" x14ac:dyDescent="0.35">
      <c r="A18" s="25"/>
    </row>
    <row r="19" spans="1:38" s="7" customFormat="1" x14ac:dyDescent="0.35">
      <c r="A19" s="5" t="s">
        <v>64</v>
      </c>
      <c r="B19" s="6"/>
      <c r="C19" s="6"/>
      <c r="D19" s="6"/>
      <c r="E19" s="6"/>
      <c r="F19" s="6"/>
      <c r="G19" s="6"/>
      <c r="H19" s="6"/>
      <c r="I19" s="6"/>
      <c r="J19" s="6"/>
      <c r="K19" s="6"/>
      <c r="L19" s="5"/>
      <c r="N19" s="5" t="s">
        <v>64</v>
      </c>
      <c r="O19" s="6"/>
      <c r="P19" s="6"/>
      <c r="Q19" s="6"/>
      <c r="R19" s="6"/>
      <c r="S19" s="6"/>
      <c r="T19" s="6"/>
      <c r="U19" s="6"/>
      <c r="V19" s="6"/>
      <c r="W19" s="6"/>
      <c r="X19" s="6"/>
      <c r="Y19" s="5"/>
      <c r="AA19" s="5" t="s">
        <v>64</v>
      </c>
      <c r="AB19" s="6"/>
      <c r="AC19" s="6"/>
      <c r="AD19" s="6"/>
      <c r="AE19" s="6"/>
      <c r="AF19" s="6"/>
      <c r="AG19" s="6"/>
      <c r="AH19" s="6"/>
      <c r="AI19" s="6"/>
      <c r="AJ19" s="6"/>
      <c r="AK19" s="6"/>
      <c r="AL19" s="5"/>
    </row>
    <row r="20" spans="1:38" x14ac:dyDescent="0.35">
      <c r="B20" s="10" t="s">
        <v>0</v>
      </c>
      <c r="C20" s="1">
        <v>606.85759852537728</v>
      </c>
      <c r="D20" s="1">
        <v>599.03265789015052</v>
      </c>
      <c r="E20" s="1">
        <v>586.6018485273886</v>
      </c>
      <c r="F20" s="1">
        <v>569.61797137134886</v>
      </c>
      <c r="G20" s="1">
        <v>537.74003691013957</v>
      </c>
      <c r="H20" s="1">
        <v>506.80466698891314</v>
      </c>
      <c r="I20" s="1">
        <v>482.38041480747989</v>
      </c>
      <c r="J20" s="1">
        <v>479.97309332198375</v>
      </c>
      <c r="K20" s="1">
        <v>477.99650829787873</v>
      </c>
      <c r="O20" s="1" t="s">
        <v>0</v>
      </c>
      <c r="P20" s="1">
        <v>606.85759852537728</v>
      </c>
      <c r="Q20" s="1">
        <v>527.96806432951701</v>
      </c>
      <c r="R20" s="1">
        <v>482.6565487134809</v>
      </c>
      <c r="S20" s="1">
        <v>434.9440364577535</v>
      </c>
      <c r="T20" s="1">
        <v>380.39651221709948</v>
      </c>
      <c r="U20" s="1">
        <v>327.33471723683306</v>
      </c>
      <c r="V20" s="1">
        <v>282.827316358178</v>
      </c>
      <c r="W20" s="1">
        <v>280.2308036483434</v>
      </c>
      <c r="X20" s="1">
        <v>279.46982831553208</v>
      </c>
      <c r="AB20" s="1" t="s">
        <v>0</v>
      </c>
      <c r="AC20" s="1">
        <v>606.85759852537728</v>
      </c>
      <c r="AD20" s="1">
        <v>527.99896626019176</v>
      </c>
      <c r="AE20" s="1">
        <v>482.64683645466164</v>
      </c>
      <c r="AF20" s="1">
        <v>434.98872621208454</v>
      </c>
      <c r="AG20" s="1">
        <v>380.22207675048486</v>
      </c>
      <c r="AH20" s="1">
        <v>321.00808514219364</v>
      </c>
      <c r="AI20" s="1">
        <v>270.29930589586445</v>
      </c>
      <c r="AJ20" s="1">
        <v>250.61393870266375</v>
      </c>
      <c r="AK20" s="1">
        <v>227.56217463356847</v>
      </c>
    </row>
    <row r="21" spans="1:38" x14ac:dyDescent="0.35">
      <c r="B21" s="10" t="s">
        <v>1</v>
      </c>
      <c r="C21" s="1">
        <v>411.97200337235881</v>
      </c>
      <c r="D21" s="1">
        <v>432.86797005630166</v>
      </c>
      <c r="E21" s="1">
        <v>442.16997266587111</v>
      </c>
      <c r="F21" s="1">
        <v>446.87317444827835</v>
      </c>
      <c r="G21" s="1">
        <v>434.71451888528861</v>
      </c>
      <c r="H21" s="1">
        <v>418.85981250713309</v>
      </c>
      <c r="I21" s="1">
        <v>412.69824561544061</v>
      </c>
      <c r="J21" s="1">
        <v>406.43280939845266</v>
      </c>
      <c r="K21" s="1">
        <v>405.65125260582926</v>
      </c>
      <c r="O21" s="1" t="s">
        <v>1</v>
      </c>
      <c r="P21" s="1">
        <v>411.97200337235881</v>
      </c>
      <c r="Q21" s="1">
        <v>383.79499426529509</v>
      </c>
      <c r="R21" s="1">
        <v>367.61301486957899</v>
      </c>
      <c r="S21" s="1">
        <v>346.29895537911858</v>
      </c>
      <c r="T21" s="1">
        <v>314.91888300955503</v>
      </c>
      <c r="U21" s="1">
        <v>279.25194321227883</v>
      </c>
      <c r="V21" s="1">
        <v>252.52910338117078</v>
      </c>
      <c r="W21" s="1">
        <v>247.54453290943474</v>
      </c>
      <c r="X21" s="1">
        <v>247.10519082057618</v>
      </c>
      <c r="AB21" s="1" t="s">
        <v>1</v>
      </c>
      <c r="AC21" s="1">
        <v>411.97200337235881</v>
      </c>
      <c r="AD21" s="1">
        <v>383.84954634808025</v>
      </c>
      <c r="AE21" s="1">
        <v>367.50043651044814</v>
      </c>
      <c r="AF21" s="1">
        <v>346.36867031230781</v>
      </c>
      <c r="AG21" s="1">
        <v>314.96990492611394</v>
      </c>
      <c r="AH21" s="1">
        <v>279.28054078765069</v>
      </c>
      <c r="AI21" s="1">
        <v>252.0687300103082</v>
      </c>
      <c r="AJ21" s="1">
        <v>246.84669579909982</v>
      </c>
      <c r="AK21" s="1">
        <v>246.23531600995838</v>
      </c>
    </row>
    <row r="22" spans="1:38" x14ac:dyDescent="0.35">
      <c r="B22" s="10" t="s">
        <v>3</v>
      </c>
      <c r="C22" s="1">
        <v>35.94117428883181</v>
      </c>
      <c r="D22" s="1">
        <v>61.873853393629595</v>
      </c>
      <c r="E22" s="1">
        <v>75.551396275684482</v>
      </c>
      <c r="F22" s="1">
        <v>85.686757261671303</v>
      </c>
      <c r="G22" s="1">
        <v>91.903356026491366</v>
      </c>
      <c r="H22" s="1">
        <v>93.180421237864621</v>
      </c>
      <c r="I22" s="1">
        <v>112.20450604299869</v>
      </c>
      <c r="J22" s="1">
        <v>122.86670520377531</v>
      </c>
      <c r="K22" s="1">
        <v>130.73997573146352</v>
      </c>
      <c r="O22" s="1" t="s">
        <v>3</v>
      </c>
      <c r="P22" s="1">
        <v>35.94117428883181</v>
      </c>
      <c r="Q22" s="1">
        <v>83.467282886361446</v>
      </c>
      <c r="R22" s="1">
        <v>106.37587344697559</v>
      </c>
      <c r="S22" s="1">
        <v>128.0646827698086</v>
      </c>
      <c r="T22" s="1">
        <v>148.15480054857409</v>
      </c>
      <c r="U22" s="1">
        <v>163.01098482078245</v>
      </c>
      <c r="V22" s="1">
        <v>202.56730686890685</v>
      </c>
      <c r="W22" s="1">
        <v>259.71259334752182</v>
      </c>
      <c r="X22" s="1">
        <v>306.6800764101821</v>
      </c>
      <c r="AB22" s="1" t="s">
        <v>3</v>
      </c>
      <c r="AC22" s="1">
        <v>35.94117428883181</v>
      </c>
      <c r="AD22" s="1">
        <v>99.632399452736394</v>
      </c>
      <c r="AE22" s="1">
        <v>133.28510502624141</v>
      </c>
      <c r="AF22" s="1">
        <v>164.61700294581405</v>
      </c>
      <c r="AG22" s="1">
        <v>191.99418884755957</v>
      </c>
      <c r="AH22" s="1">
        <v>201.80682328764081</v>
      </c>
      <c r="AI22" s="1">
        <v>283.60536651613955</v>
      </c>
      <c r="AJ22" s="1">
        <v>357.12786250770625</v>
      </c>
      <c r="AK22" s="1">
        <v>450.91972732240436</v>
      </c>
    </row>
    <row r="23" spans="1:38" x14ac:dyDescent="0.35">
      <c r="B23" s="10" t="s">
        <v>2</v>
      </c>
      <c r="C23" s="1">
        <v>204.69062806244349</v>
      </c>
      <c r="D23" s="1">
        <v>206.33321987976254</v>
      </c>
      <c r="E23" s="1">
        <v>204.86018851114014</v>
      </c>
      <c r="F23" s="1">
        <v>203.44564663750398</v>
      </c>
      <c r="G23" s="1">
        <v>198.40967439128357</v>
      </c>
      <c r="H23" s="1">
        <v>192.03475437440653</v>
      </c>
      <c r="I23" s="1">
        <v>194.42522472857391</v>
      </c>
      <c r="J23" s="1">
        <v>194.94695896100109</v>
      </c>
      <c r="K23" s="1">
        <v>197.84143418116469</v>
      </c>
      <c r="O23" s="1" t="s">
        <v>2</v>
      </c>
      <c r="P23" s="1">
        <v>204.69062806244349</v>
      </c>
      <c r="Q23" s="1">
        <v>198.54735833678581</v>
      </c>
      <c r="R23" s="1">
        <v>195.74046631019689</v>
      </c>
      <c r="S23" s="1">
        <v>187.63076544946898</v>
      </c>
      <c r="T23" s="1">
        <v>183.33785438288351</v>
      </c>
      <c r="U23" s="1">
        <v>186.81279004983526</v>
      </c>
      <c r="V23" s="1">
        <v>199.42393308814582</v>
      </c>
      <c r="W23" s="1">
        <v>214.68401367578232</v>
      </c>
      <c r="X23" s="1">
        <v>236.97397927840225</v>
      </c>
      <c r="AB23" s="1" t="s">
        <v>2</v>
      </c>
      <c r="AC23" s="1">
        <v>204.69062806244349</v>
      </c>
      <c r="AD23" s="1">
        <v>216.366475449174</v>
      </c>
      <c r="AE23" s="1">
        <v>219.60129069920617</v>
      </c>
      <c r="AF23" s="1">
        <v>233.00425838292824</v>
      </c>
      <c r="AG23" s="1">
        <v>239.96425848677842</v>
      </c>
      <c r="AH23" s="1">
        <v>234.62717293575585</v>
      </c>
      <c r="AI23" s="1">
        <v>261.97661405984343</v>
      </c>
      <c r="AJ23" s="1">
        <v>286.25104970887571</v>
      </c>
      <c r="AK23" s="1">
        <v>320.5300239079254</v>
      </c>
    </row>
    <row r="24" spans="1:38" x14ac:dyDescent="0.35">
      <c r="B24" s="10" t="s">
        <v>13</v>
      </c>
      <c r="C24" s="1">
        <v>2.72244541120065E-2</v>
      </c>
      <c r="D24" s="1">
        <v>0</v>
      </c>
      <c r="E24" s="1">
        <v>0</v>
      </c>
      <c r="F24" s="1">
        <v>0</v>
      </c>
      <c r="G24" s="1">
        <v>0</v>
      </c>
      <c r="H24" s="1">
        <v>0</v>
      </c>
      <c r="I24" s="1">
        <v>0</v>
      </c>
      <c r="J24" s="1">
        <v>0</v>
      </c>
      <c r="K24" s="1">
        <v>0</v>
      </c>
      <c r="O24" s="1" t="s">
        <v>13</v>
      </c>
      <c r="P24" s="1">
        <v>2.72244541120065E-2</v>
      </c>
      <c r="Q24" s="1">
        <v>1.8413488967691159E-2</v>
      </c>
      <c r="R24" s="1">
        <v>1.4123635098713188E-2</v>
      </c>
      <c r="S24" s="1">
        <v>1.0211444380876414E-2</v>
      </c>
      <c r="T24" s="1">
        <v>6.446619996325351E-3</v>
      </c>
      <c r="U24" s="1">
        <v>3.0103598381605681E-3</v>
      </c>
      <c r="V24" s="1">
        <v>0</v>
      </c>
      <c r="W24" s="1">
        <v>0</v>
      </c>
      <c r="X24" s="1">
        <v>0</v>
      </c>
      <c r="AB24" s="1" t="s">
        <v>13</v>
      </c>
      <c r="AC24" s="1">
        <v>2.72244541120065E-2</v>
      </c>
      <c r="AD24" s="1">
        <v>1.8413488967691159E-2</v>
      </c>
      <c r="AE24" s="1">
        <v>1.4123635098713188E-2</v>
      </c>
      <c r="AF24" s="1">
        <v>1.0211444380876414E-2</v>
      </c>
      <c r="AG24" s="1">
        <v>6.446619996325351E-3</v>
      </c>
      <c r="AH24" s="1">
        <v>3.0103598381605681E-3</v>
      </c>
      <c r="AI24" s="1">
        <v>0</v>
      </c>
      <c r="AJ24" s="1">
        <v>0</v>
      </c>
      <c r="AK24" s="1">
        <v>0</v>
      </c>
    </row>
    <row r="25" spans="1:38" x14ac:dyDescent="0.35">
      <c r="B25" s="10" t="s">
        <v>48</v>
      </c>
      <c r="C25" s="1">
        <v>107.53221080816944</v>
      </c>
      <c r="D25" s="1">
        <v>117.28935533451526</v>
      </c>
      <c r="E25" s="1">
        <v>120.98330059568509</v>
      </c>
      <c r="F25" s="1">
        <v>125.432097274763</v>
      </c>
      <c r="G25" s="1">
        <v>129.08826248420132</v>
      </c>
      <c r="H25" s="1">
        <v>127.03307368781468</v>
      </c>
      <c r="I25" s="1">
        <v>126.31008177008853</v>
      </c>
      <c r="J25" s="1">
        <v>126.92498774530756</v>
      </c>
      <c r="K25" s="1">
        <v>125.72196629646859</v>
      </c>
      <c r="O25" s="1" t="s">
        <v>48</v>
      </c>
      <c r="P25" s="1">
        <v>107.53221080816944</v>
      </c>
      <c r="Q25" s="1">
        <v>126.99430852600248</v>
      </c>
      <c r="R25" s="1">
        <v>140.02447141334258</v>
      </c>
      <c r="S25" s="1">
        <v>153.28419449463203</v>
      </c>
      <c r="T25" s="1">
        <v>164.83653075410496</v>
      </c>
      <c r="U25" s="1">
        <v>168.94426966820535</v>
      </c>
      <c r="V25" s="1">
        <v>171.98838868471722</v>
      </c>
      <c r="W25" s="1">
        <v>176.47770427270234</v>
      </c>
      <c r="X25" s="1">
        <v>173.47219191708427</v>
      </c>
      <c r="AB25" s="1" t="s">
        <v>48</v>
      </c>
      <c r="AC25" s="1">
        <v>107.53221080816944</v>
      </c>
      <c r="AD25" s="1">
        <v>126.99280324755398</v>
      </c>
      <c r="AE25" s="1">
        <v>140.04413230406561</v>
      </c>
      <c r="AF25" s="1">
        <v>153.189838436895</v>
      </c>
      <c r="AG25" s="1">
        <v>164.86100602373568</v>
      </c>
      <c r="AH25" s="1">
        <v>169.16804014735339</v>
      </c>
      <c r="AI25" s="1">
        <v>178.33786143524739</v>
      </c>
      <c r="AJ25" s="1">
        <v>188.71713323800819</v>
      </c>
      <c r="AK25" s="1">
        <v>203.957109637267</v>
      </c>
    </row>
    <row r="26" spans="1:38" x14ac:dyDescent="0.35">
      <c r="B26" s="10" t="s">
        <v>49</v>
      </c>
      <c r="C26" s="1">
        <v>192.33465854806246</v>
      </c>
      <c r="D26" s="1">
        <v>205.21191702454189</v>
      </c>
      <c r="E26" s="1">
        <v>208.02054621928994</v>
      </c>
      <c r="F26" s="1">
        <v>211.98395399204998</v>
      </c>
      <c r="G26" s="1">
        <v>215.24348877755696</v>
      </c>
      <c r="H26" s="1">
        <v>208.53324216752421</v>
      </c>
      <c r="I26" s="1">
        <v>205.26101627181816</v>
      </c>
      <c r="J26" s="1">
        <v>204.27899336027079</v>
      </c>
      <c r="K26" s="1">
        <v>202.46618602054187</v>
      </c>
      <c r="O26" s="1" t="s">
        <v>49</v>
      </c>
      <c r="P26" s="1">
        <v>192.33465854806246</v>
      </c>
      <c r="Q26" s="1">
        <v>218.25142364126563</v>
      </c>
      <c r="R26" s="1">
        <v>233.66336142953995</v>
      </c>
      <c r="S26" s="1">
        <v>249.64910415323234</v>
      </c>
      <c r="T26" s="1">
        <v>263.65485583374749</v>
      </c>
      <c r="U26" s="1">
        <v>265.85070377035254</v>
      </c>
      <c r="V26" s="1">
        <v>267.55672479845316</v>
      </c>
      <c r="W26" s="1">
        <v>271.90370658023483</v>
      </c>
      <c r="X26" s="1">
        <v>267.38759554032879</v>
      </c>
      <c r="AB26" s="1" t="s">
        <v>49</v>
      </c>
      <c r="AC26" s="1">
        <v>192.33465854806246</v>
      </c>
      <c r="AD26" s="1">
        <v>218.24911533223244</v>
      </c>
      <c r="AE26" s="1">
        <v>233.68896667851183</v>
      </c>
      <c r="AF26" s="1">
        <v>249.48985000717073</v>
      </c>
      <c r="AG26" s="1">
        <v>263.68825422983332</v>
      </c>
      <c r="AH26" s="1">
        <v>265.87057817108553</v>
      </c>
      <c r="AI26" s="1">
        <v>267.55884620797025</v>
      </c>
      <c r="AJ26" s="1">
        <v>271.62158048226581</v>
      </c>
      <c r="AK26" s="1">
        <v>265.5829685773453</v>
      </c>
    </row>
    <row r="27" spans="1:38" x14ac:dyDescent="0.35">
      <c r="B27" s="10" t="s">
        <v>27</v>
      </c>
      <c r="C27" s="1">
        <v>0</v>
      </c>
      <c r="D27" s="1">
        <v>0</v>
      </c>
      <c r="E27" s="1">
        <v>0</v>
      </c>
      <c r="F27" s="1">
        <v>0</v>
      </c>
      <c r="G27" s="1">
        <v>0</v>
      </c>
      <c r="H27" s="1">
        <v>0</v>
      </c>
      <c r="I27" s="1">
        <v>0</v>
      </c>
      <c r="J27" s="1">
        <v>0</v>
      </c>
      <c r="K27" s="1">
        <v>0</v>
      </c>
      <c r="O27" s="1" t="s">
        <v>27</v>
      </c>
      <c r="P27" s="1">
        <v>0</v>
      </c>
      <c r="Q27" s="1">
        <v>0</v>
      </c>
      <c r="R27" s="1">
        <v>0</v>
      </c>
      <c r="S27" s="1">
        <v>0</v>
      </c>
      <c r="T27" s="1">
        <v>0</v>
      </c>
      <c r="U27" s="1">
        <v>0</v>
      </c>
      <c r="V27" s="1">
        <v>0</v>
      </c>
      <c r="W27" s="1">
        <v>0</v>
      </c>
      <c r="X27" s="1">
        <v>0</v>
      </c>
      <c r="AB27" s="1" t="s">
        <v>27</v>
      </c>
      <c r="AC27" s="1">
        <v>0</v>
      </c>
      <c r="AD27" s="1">
        <v>0</v>
      </c>
      <c r="AE27" s="1">
        <v>0</v>
      </c>
      <c r="AF27" s="1">
        <v>0</v>
      </c>
      <c r="AG27" s="1">
        <v>0</v>
      </c>
      <c r="AH27" s="1">
        <v>0</v>
      </c>
      <c r="AI27" s="1">
        <v>0</v>
      </c>
      <c r="AJ27" s="1">
        <v>0</v>
      </c>
      <c r="AK27" s="1">
        <v>0</v>
      </c>
    </row>
    <row r="28" spans="1:38" x14ac:dyDescent="0.35">
      <c r="B28" s="2" t="s">
        <v>6</v>
      </c>
      <c r="C28" s="2">
        <v>1559.3554980593551</v>
      </c>
      <c r="D28" s="2">
        <v>1622.6089735789014</v>
      </c>
      <c r="E28" s="2">
        <v>1638.1872527950595</v>
      </c>
      <c r="F28" s="2">
        <v>1643.0396009856156</v>
      </c>
      <c r="G28" s="2">
        <v>1607.0993374749612</v>
      </c>
      <c r="H28" s="2">
        <v>1546.4459709636562</v>
      </c>
      <c r="I28" s="2">
        <v>1533.2794892363997</v>
      </c>
      <c r="J28" s="2">
        <v>1535.4235479907911</v>
      </c>
      <c r="K28" s="2">
        <v>1540.4173231333466</v>
      </c>
      <c r="O28" s="2" t="s">
        <v>6</v>
      </c>
      <c r="P28" s="2">
        <v>1559.3554980593551</v>
      </c>
      <c r="Q28" s="2">
        <v>1539.041845474195</v>
      </c>
      <c r="R28" s="2">
        <v>1526.0878598182135</v>
      </c>
      <c r="S28" s="2">
        <v>1499.8819501483949</v>
      </c>
      <c r="T28" s="2">
        <v>1455.3058833659609</v>
      </c>
      <c r="U28" s="2">
        <v>1391.2084191181257</v>
      </c>
      <c r="V28" s="2">
        <v>1376.8927731795718</v>
      </c>
      <c r="W28" s="2">
        <v>1450.5533544340196</v>
      </c>
      <c r="X28" s="2">
        <v>1511.0888622821058</v>
      </c>
      <c r="AB28" s="11" t="s">
        <v>6</v>
      </c>
      <c r="AC28" s="2">
        <v>1559.3554980593551</v>
      </c>
      <c r="AD28" s="2">
        <v>1573.1077195789364</v>
      </c>
      <c r="AE28" s="2">
        <v>1576.7808913082335</v>
      </c>
      <c r="AF28" s="2">
        <v>1581.6685577415815</v>
      </c>
      <c r="AG28" s="2">
        <v>1555.7061358845019</v>
      </c>
      <c r="AH28" s="2">
        <v>1471.764250831518</v>
      </c>
      <c r="AI28" s="2">
        <v>1513.8467241253732</v>
      </c>
      <c r="AJ28" s="2">
        <v>1601.1782604386194</v>
      </c>
      <c r="AK28" s="2">
        <v>1714.787320088469</v>
      </c>
    </row>
    <row r="29" spans="1:38" x14ac:dyDescent="0.35">
      <c r="P29" s="3"/>
      <c r="Q29" s="3"/>
      <c r="R29" s="3"/>
      <c r="S29" s="3"/>
      <c r="T29" s="3"/>
      <c r="U29" s="3"/>
      <c r="V29" s="3"/>
      <c r="W29" s="3"/>
      <c r="X29" s="3"/>
      <c r="AC29" s="3"/>
      <c r="AD29" s="3"/>
      <c r="AE29" s="3"/>
      <c r="AF29" s="3"/>
      <c r="AG29" s="3"/>
      <c r="AH29" s="3"/>
      <c r="AI29" s="3"/>
      <c r="AJ29" s="3"/>
      <c r="AK29" s="3"/>
    </row>
    <row r="30" spans="1:38" s="7" customFormat="1" x14ac:dyDescent="0.35">
      <c r="A30" s="5" t="s">
        <v>65</v>
      </c>
      <c r="B30" s="6"/>
      <c r="C30" s="6"/>
      <c r="D30" s="6"/>
      <c r="E30" s="6"/>
      <c r="F30" s="6"/>
      <c r="G30" s="6"/>
      <c r="H30" s="6"/>
      <c r="I30" s="6"/>
      <c r="J30" s="6"/>
      <c r="K30" s="6"/>
      <c r="L30" s="5"/>
      <c r="N30" s="5" t="s">
        <v>65</v>
      </c>
      <c r="O30" s="6"/>
      <c r="P30" s="6"/>
      <c r="Q30" s="6"/>
      <c r="R30" s="6"/>
      <c r="S30" s="6"/>
      <c r="T30" s="6"/>
      <c r="U30" s="6"/>
      <c r="V30" s="6"/>
      <c r="W30" s="6"/>
      <c r="X30" s="6"/>
      <c r="Y30" s="5"/>
      <c r="AA30" s="5" t="s">
        <v>65</v>
      </c>
      <c r="AB30" s="5"/>
      <c r="AC30" s="6"/>
      <c r="AD30" s="6"/>
      <c r="AE30" s="6"/>
      <c r="AF30" s="6"/>
      <c r="AG30" s="6"/>
      <c r="AH30" s="6"/>
      <c r="AI30" s="6"/>
      <c r="AJ30" s="6"/>
      <c r="AK30" s="6"/>
      <c r="AL30" s="5"/>
    </row>
    <row r="31" spans="1:38" x14ac:dyDescent="0.35">
      <c r="B31" s="10" t="s">
        <v>0</v>
      </c>
      <c r="C31" s="1">
        <v>527.50925085600011</v>
      </c>
      <c r="D31" s="1">
        <v>453.08653923303933</v>
      </c>
      <c r="E31" s="1">
        <v>389.48157108570649</v>
      </c>
      <c r="F31" s="1">
        <v>338.45479744265128</v>
      </c>
      <c r="G31" s="1">
        <v>294.84559566086136</v>
      </c>
      <c r="H31" s="1">
        <v>268.1836086659273</v>
      </c>
      <c r="I31" s="1">
        <v>244.5209355786611</v>
      </c>
      <c r="J31" s="1">
        <v>0</v>
      </c>
      <c r="K31" s="1">
        <v>206.32570645464637</v>
      </c>
      <c r="O31" s="1" t="s">
        <v>0</v>
      </c>
      <c r="P31" s="1">
        <v>527.50925085600011</v>
      </c>
      <c r="Q31" s="1">
        <v>343.29721787463097</v>
      </c>
      <c r="R31" s="1">
        <v>239.6508491452243</v>
      </c>
      <c r="S31" s="1">
        <v>189.63906945365031</v>
      </c>
      <c r="T31" s="1">
        <v>149.62375756474842</v>
      </c>
      <c r="U31" s="1">
        <v>122.8394743656109</v>
      </c>
      <c r="V31" s="1">
        <v>100.14585753660329</v>
      </c>
      <c r="W31" s="1">
        <v>90.858004046980625</v>
      </c>
      <c r="X31" s="1">
        <v>82.645423678371955</v>
      </c>
      <c r="AB31" s="1" t="s">
        <v>0</v>
      </c>
      <c r="AC31" s="1">
        <v>527.50925085600011</v>
      </c>
      <c r="AD31" s="1">
        <v>323.33697722512079</v>
      </c>
      <c r="AE31" s="1">
        <v>225.94799737526418</v>
      </c>
      <c r="AF31" s="1">
        <v>176.02528942371958</v>
      </c>
      <c r="AG31" s="1">
        <v>137.22319667582914</v>
      </c>
      <c r="AH31" s="1">
        <v>110.98387668050962</v>
      </c>
      <c r="AI31" s="1">
        <v>89.083445243268613</v>
      </c>
      <c r="AJ31" s="1">
        <v>71.22502498668986</v>
      </c>
      <c r="AK31" s="1">
        <v>56.69117977475981</v>
      </c>
    </row>
    <row r="32" spans="1:38" x14ac:dyDescent="0.35">
      <c r="B32" s="10" t="s">
        <v>1</v>
      </c>
      <c r="C32" s="1">
        <v>10250.905770504001</v>
      </c>
      <c r="D32" s="1">
        <v>9864.6595733992235</v>
      </c>
      <c r="E32" s="1">
        <v>9442.4994130744926</v>
      </c>
      <c r="F32" s="1">
        <v>8884.4122156048361</v>
      </c>
      <c r="G32" s="1">
        <v>8338.8734281221259</v>
      </c>
      <c r="H32" s="1">
        <v>7892.6545515071457</v>
      </c>
      <c r="I32" s="1">
        <v>7502.2703637902341</v>
      </c>
      <c r="J32" s="1">
        <v>0</v>
      </c>
      <c r="K32" s="1">
        <v>6981.1342393512232</v>
      </c>
      <c r="O32" s="1" t="s">
        <v>1</v>
      </c>
      <c r="P32" s="1">
        <v>10250.905770504001</v>
      </c>
      <c r="Q32" s="1">
        <v>9900.6939013704196</v>
      </c>
      <c r="R32" s="1">
        <v>9261.4658713945337</v>
      </c>
      <c r="S32" s="1">
        <v>8600.2754704830495</v>
      </c>
      <c r="T32" s="1">
        <v>8001.3346134480071</v>
      </c>
      <c r="U32" s="1">
        <v>7505.357507628215</v>
      </c>
      <c r="V32" s="1">
        <v>7029.4902097627273</v>
      </c>
      <c r="W32" s="1">
        <v>6660.3599534211608</v>
      </c>
      <c r="X32" s="1">
        <v>6309.4135669305924</v>
      </c>
      <c r="AB32" s="1" t="s">
        <v>1</v>
      </c>
      <c r="AC32" s="1">
        <v>10250.905770504001</v>
      </c>
      <c r="AD32" s="1">
        <v>9817.3332701169729</v>
      </c>
      <c r="AE32" s="1">
        <v>9170.5370922606908</v>
      </c>
      <c r="AF32" s="1">
        <v>8494.979669387516</v>
      </c>
      <c r="AG32" s="1">
        <v>7885.7202002677714</v>
      </c>
      <c r="AH32" s="1">
        <v>7386.4204133609337</v>
      </c>
      <c r="AI32" s="1">
        <v>6923.9005995609687</v>
      </c>
      <c r="AJ32" s="1">
        <v>6533.3600958329471</v>
      </c>
      <c r="AK32" s="1">
        <v>6165.2497525304843</v>
      </c>
    </row>
    <row r="33" spans="1:38" x14ac:dyDescent="0.35">
      <c r="B33" s="10" t="s">
        <v>3</v>
      </c>
      <c r="C33" s="1">
        <v>4446.8249402519996</v>
      </c>
      <c r="D33" s="1">
        <v>6197.6562464804902</v>
      </c>
      <c r="E33" s="1">
        <v>5981.8693646313513</v>
      </c>
      <c r="F33" s="1">
        <v>5734.6535109207207</v>
      </c>
      <c r="G33" s="1">
        <v>5486.4322411586782</v>
      </c>
      <c r="H33" s="1">
        <v>5445.356092080975</v>
      </c>
      <c r="I33" s="1">
        <v>5410.3230212349372</v>
      </c>
      <c r="J33" s="1">
        <v>0</v>
      </c>
      <c r="K33" s="1">
        <v>5237.7660855482081</v>
      </c>
      <c r="O33" s="1" t="s">
        <v>3</v>
      </c>
      <c r="P33" s="1">
        <v>4446.8249402519996</v>
      </c>
      <c r="Q33" s="1">
        <v>5280.9786285799082</v>
      </c>
      <c r="R33" s="1">
        <v>4664.5752153861986</v>
      </c>
      <c r="S33" s="1">
        <v>4297.2898960625098</v>
      </c>
      <c r="T33" s="1">
        <v>3970.8707879468034</v>
      </c>
      <c r="U33" s="1">
        <v>3759.8282990248904</v>
      </c>
      <c r="V33" s="1">
        <v>3550.4770265789521</v>
      </c>
      <c r="W33" s="1">
        <v>3455.3182469970461</v>
      </c>
      <c r="X33" s="1">
        <v>3357.6608268758077</v>
      </c>
      <c r="AB33" s="1" t="s">
        <v>3</v>
      </c>
      <c r="AC33" s="1">
        <v>4446.8249402519996</v>
      </c>
      <c r="AD33" s="1">
        <v>5226.623784515763</v>
      </c>
      <c r="AE33" s="1">
        <v>4645.3663467605438</v>
      </c>
      <c r="AF33" s="1">
        <v>4273.9295170176347</v>
      </c>
      <c r="AG33" s="1">
        <v>3943.6449103043001</v>
      </c>
      <c r="AH33" s="1">
        <v>3733.4934767297682</v>
      </c>
      <c r="AI33" s="1">
        <v>3537.6113159276392</v>
      </c>
      <c r="AJ33" s="1">
        <v>3514.5734749173803</v>
      </c>
      <c r="AK33" s="1">
        <v>3262.1722590405166</v>
      </c>
    </row>
    <row r="34" spans="1:38" x14ac:dyDescent="0.35">
      <c r="B34" s="10" t="s">
        <v>2</v>
      </c>
      <c r="C34" s="1">
        <v>1546.2334719359997</v>
      </c>
      <c r="D34" s="1">
        <v>1764.2018747217166</v>
      </c>
      <c r="E34" s="1">
        <v>1645.98440757407</v>
      </c>
      <c r="F34" s="1">
        <v>1523.4606317319951</v>
      </c>
      <c r="G34" s="1">
        <v>1416.0858876582638</v>
      </c>
      <c r="H34" s="1">
        <v>1357.9512331581266</v>
      </c>
      <c r="I34" s="1">
        <v>1305.7970236314327</v>
      </c>
      <c r="J34" s="1">
        <v>0</v>
      </c>
      <c r="K34" s="1">
        <v>1125.158553629597</v>
      </c>
      <c r="O34" s="1" t="s">
        <v>2</v>
      </c>
      <c r="P34" s="1">
        <v>1546.2334719359997</v>
      </c>
      <c r="Q34" s="1">
        <v>1782.6131041204658</v>
      </c>
      <c r="R34" s="1">
        <v>1620.0125091755824</v>
      </c>
      <c r="S34" s="1">
        <v>1317.4988564975365</v>
      </c>
      <c r="T34" s="1">
        <v>1080.3947890945469</v>
      </c>
      <c r="U34" s="1">
        <v>914.19143269950314</v>
      </c>
      <c r="V34" s="1">
        <v>769.40996691923465</v>
      </c>
      <c r="W34" s="1">
        <v>705.42007989917693</v>
      </c>
      <c r="X34" s="1">
        <v>662.72641625141546</v>
      </c>
      <c r="AB34" s="1" t="s">
        <v>2</v>
      </c>
      <c r="AC34" s="1">
        <v>1546.2334719359997</v>
      </c>
      <c r="AD34" s="1">
        <v>1840.3991164066904</v>
      </c>
      <c r="AE34" s="1">
        <v>1678.0633577945803</v>
      </c>
      <c r="AF34" s="1">
        <v>1367.7686174468395</v>
      </c>
      <c r="AG34" s="1">
        <v>1125.4558400429528</v>
      </c>
      <c r="AH34" s="1">
        <v>957.31745040778799</v>
      </c>
      <c r="AI34" s="1">
        <v>813.64349184771504</v>
      </c>
      <c r="AJ34" s="1">
        <v>764.48292901006346</v>
      </c>
      <c r="AK34" s="1">
        <v>909.62020535890497</v>
      </c>
    </row>
    <row r="35" spans="1:38" x14ac:dyDescent="0.35">
      <c r="B35" s="10" t="s">
        <v>13</v>
      </c>
      <c r="C35" s="1">
        <v>483.39704231999991</v>
      </c>
      <c r="D35" s="1">
        <v>447.99811777227615</v>
      </c>
      <c r="E35" s="1">
        <v>408.12410867060328</v>
      </c>
      <c r="F35" s="1">
        <v>365.20426957337492</v>
      </c>
      <c r="G35" s="1">
        <v>327.47584546372423</v>
      </c>
      <c r="H35" s="1">
        <v>304.79929628698437</v>
      </c>
      <c r="I35" s="1">
        <v>283.73504080875568</v>
      </c>
      <c r="J35" s="1">
        <v>0</v>
      </c>
      <c r="K35" s="1">
        <v>248.60540959549542</v>
      </c>
      <c r="O35" s="1" t="s">
        <v>13</v>
      </c>
      <c r="P35" s="1">
        <v>483.39704231999991</v>
      </c>
      <c r="Q35" s="1">
        <v>331.00923917162237</v>
      </c>
      <c r="R35" s="1">
        <v>246.25278315033339</v>
      </c>
      <c r="S35" s="1">
        <v>199.92752498735499</v>
      </c>
      <c r="T35" s="1">
        <v>161.28747632888695</v>
      </c>
      <c r="U35" s="1">
        <v>134.38248441875649</v>
      </c>
      <c r="V35" s="1">
        <v>110.60231520475088</v>
      </c>
      <c r="W35" s="1">
        <v>102.43101454989848</v>
      </c>
      <c r="X35" s="1">
        <v>94.884323674012649</v>
      </c>
      <c r="AB35" s="1" t="s">
        <v>13</v>
      </c>
      <c r="AC35" s="1">
        <v>483.39704231999991</v>
      </c>
      <c r="AD35" s="1">
        <v>332.32125989180679</v>
      </c>
      <c r="AE35" s="1">
        <v>246.25278315033339</v>
      </c>
      <c r="AF35" s="1">
        <v>199.92752498735499</v>
      </c>
      <c r="AG35" s="1">
        <v>161.28747632888695</v>
      </c>
      <c r="AH35" s="1">
        <v>134.38248441875649</v>
      </c>
      <c r="AI35" s="1">
        <v>113.50670819269163</v>
      </c>
      <c r="AJ35" s="1">
        <v>106.82532473605734</v>
      </c>
      <c r="AK35" s="1">
        <v>99.654372360106564</v>
      </c>
    </row>
    <row r="36" spans="1:38" x14ac:dyDescent="0.35">
      <c r="B36" s="10" t="s">
        <v>48</v>
      </c>
      <c r="C36" s="1">
        <v>59.543036748000006</v>
      </c>
      <c r="D36" s="1">
        <v>101.31731952771131</v>
      </c>
      <c r="E36" s="1">
        <v>133.6955107325978</v>
      </c>
      <c r="F36" s="1">
        <v>164.86243868723213</v>
      </c>
      <c r="G36" s="1">
        <v>182.8560774616825</v>
      </c>
      <c r="H36" s="1">
        <v>198.298428343664</v>
      </c>
      <c r="I36" s="1">
        <v>257.49868438409226</v>
      </c>
      <c r="J36" s="1">
        <v>352.33669227264727</v>
      </c>
      <c r="K36" s="1">
        <v>0</v>
      </c>
      <c r="O36" s="1" t="s">
        <v>48</v>
      </c>
      <c r="P36" s="1">
        <v>59.543036748000006</v>
      </c>
      <c r="Q36" s="1">
        <v>121.15457300458957</v>
      </c>
      <c r="R36" s="1">
        <v>164.33746440347841</v>
      </c>
      <c r="S36" s="1">
        <v>199.86329389868132</v>
      </c>
      <c r="T36" s="1">
        <v>226.79879690502099</v>
      </c>
      <c r="U36" s="1">
        <v>248.47534109070551</v>
      </c>
      <c r="V36" s="1">
        <v>330.66884111561859</v>
      </c>
      <c r="W36" s="1">
        <v>452.07039799884194</v>
      </c>
      <c r="X36" s="1">
        <v>635.22793766248185</v>
      </c>
      <c r="AB36" s="1" t="s">
        <v>48</v>
      </c>
      <c r="AC36" s="1">
        <v>59.543036748000006</v>
      </c>
      <c r="AD36" s="1">
        <v>140.45852159081099</v>
      </c>
      <c r="AE36" s="1">
        <v>211.07880273813777</v>
      </c>
      <c r="AF36" s="1">
        <v>275.74675037443922</v>
      </c>
      <c r="AG36" s="1">
        <v>328.66009620313127</v>
      </c>
      <c r="AH36" s="1">
        <v>374.58266520667559</v>
      </c>
      <c r="AI36" s="1">
        <v>481.73019729686462</v>
      </c>
      <c r="AJ36" s="1">
        <v>626.32302113840217</v>
      </c>
      <c r="AK36" s="1">
        <v>833.36244342859118</v>
      </c>
    </row>
    <row r="37" spans="1:38" x14ac:dyDescent="0.35">
      <c r="B37" s="10" t="s">
        <v>49</v>
      </c>
      <c r="C37" s="1">
        <v>0</v>
      </c>
      <c r="D37" s="1">
        <v>0</v>
      </c>
      <c r="E37" s="1">
        <v>0</v>
      </c>
      <c r="F37" s="1">
        <v>0</v>
      </c>
      <c r="G37" s="1">
        <v>0</v>
      </c>
      <c r="H37" s="1">
        <v>0</v>
      </c>
      <c r="I37" s="1">
        <v>0</v>
      </c>
      <c r="J37" s="1">
        <v>0</v>
      </c>
      <c r="K37" s="1">
        <v>0</v>
      </c>
      <c r="O37" s="1" t="s">
        <v>49</v>
      </c>
      <c r="P37" s="1">
        <v>0</v>
      </c>
      <c r="Q37" s="1">
        <v>0</v>
      </c>
      <c r="R37" s="1">
        <v>0</v>
      </c>
      <c r="S37" s="1">
        <v>0</v>
      </c>
      <c r="T37" s="1">
        <v>0</v>
      </c>
      <c r="U37" s="1">
        <v>0</v>
      </c>
      <c r="V37" s="1">
        <v>0</v>
      </c>
      <c r="W37" s="1">
        <v>0</v>
      </c>
      <c r="X37" s="1">
        <v>0</v>
      </c>
      <c r="AB37" s="1" t="s">
        <v>49</v>
      </c>
      <c r="AC37" s="1">
        <v>0</v>
      </c>
      <c r="AD37" s="1">
        <v>0</v>
      </c>
      <c r="AE37" s="1">
        <v>0</v>
      </c>
      <c r="AF37" s="1">
        <v>0</v>
      </c>
      <c r="AG37" s="1">
        <v>0</v>
      </c>
      <c r="AH37" s="1">
        <v>0</v>
      </c>
      <c r="AI37" s="1">
        <v>0</v>
      </c>
      <c r="AJ37" s="1">
        <v>0</v>
      </c>
      <c r="AK37" s="1">
        <v>0</v>
      </c>
    </row>
    <row r="38" spans="1:38" x14ac:dyDescent="0.35">
      <c r="B38" s="10" t="s">
        <v>27</v>
      </c>
      <c r="C38" s="1">
        <v>0</v>
      </c>
      <c r="D38" s="1">
        <v>0</v>
      </c>
      <c r="E38" s="1">
        <v>0</v>
      </c>
      <c r="F38" s="1">
        <v>0</v>
      </c>
      <c r="G38" s="1">
        <v>0</v>
      </c>
      <c r="H38" s="1">
        <v>0</v>
      </c>
      <c r="I38" s="1">
        <v>0</v>
      </c>
      <c r="J38" s="1">
        <v>0</v>
      </c>
      <c r="K38" s="1">
        <v>0</v>
      </c>
      <c r="O38" s="1" t="s">
        <v>27</v>
      </c>
      <c r="P38" s="1">
        <v>0</v>
      </c>
      <c r="Q38" s="1">
        <v>0</v>
      </c>
      <c r="R38" s="1">
        <v>0</v>
      </c>
      <c r="S38" s="1">
        <v>0</v>
      </c>
      <c r="T38" s="1">
        <v>0</v>
      </c>
      <c r="U38" s="1">
        <v>0</v>
      </c>
      <c r="V38" s="1">
        <v>0</v>
      </c>
      <c r="W38" s="1">
        <v>0</v>
      </c>
      <c r="X38" s="1">
        <v>0</v>
      </c>
      <c r="AB38" s="1" t="s">
        <v>27</v>
      </c>
      <c r="AC38" s="1">
        <v>0</v>
      </c>
      <c r="AD38" s="1">
        <v>0</v>
      </c>
      <c r="AE38" s="1">
        <v>0</v>
      </c>
      <c r="AF38" s="1">
        <v>0</v>
      </c>
      <c r="AG38" s="1">
        <v>0</v>
      </c>
      <c r="AH38" s="1">
        <v>0</v>
      </c>
      <c r="AI38" s="1">
        <v>0</v>
      </c>
      <c r="AJ38" s="1">
        <v>0</v>
      </c>
      <c r="AK38" s="1">
        <v>0</v>
      </c>
    </row>
    <row r="39" spans="1:38" x14ac:dyDescent="0.35">
      <c r="B39" s="2" t="s">
        <v>6</v>
      </c>
      <c r="C39" s="2">
        <v>17314.413512616</v>
      </c>
      <c r="D39" s="2">
        <v>18828.919671134459</v>
      </c>
      <c r="E39" s="2">
        <v>18001.654375768823</v>
      </c>
      <c r="F39" s="2">
        <v>17011.047863960812</v>
      </c>
      <c r="G39" s="2">
        <v>16046.569075525336</v>
      </c>
      <c r="H39" s="2">
        <v>15467.243210042823</v>
      </c>
      <c r="I39" s="2">
        <v>15004.145069428112</v>
      </c>
      <c r="J39" s="2">
        <v>352.33669227264727</v>
      </c>
      <c r="K39" s="2">
        <v>13798.989994579169</v>
      </c>
      <c r="O39" s="2" t="s">
        <v>6</v>
      </c>
      <c r="P39" s="2">
        <v>17314.413512616</v>
      </c>
      <c r="Q39" s="2">
        <v>17759.746664121634</v>
      </c>
      <c r="R39" s="2">
        <v>16196.294692655349</v>
      </c>
      <c r="S39" s="2">
        <v>14804.494111382783</v>
      </c>
      <c r="T39" s="2">
        <v>13590.310221288015</v>
      </c>
      <c r="U39" s="2">
        <v>12685.07453922768</v>
      </c>
      <c r="V39" s="2">
        <v>11890.794217117887</v>
      </c>
      <c r="W39" s="2">
        <v>11466.457696913105</v>
      </c>
      <c r="X39" s="2">
        <v>11142.558495072681</v>
      </c>
      <c r="AB39" s="11" t="s">
        <v>6</v>
      </c>
      <c r="AC39" s="2">
        <v>17314.413512616</v>
      </c>
      <c r="AD39" s="2">
        <v>17680.472929747168</v>
      </c>
      <c r="AE39" s="2">
        <v>16177.246380079552</v>
      </c>
      <c r="AF39" s="2">
        <v>14788.377368637506</v>
      </c>
      <c r="AG39" s="2">
        <v>13581.991719822872</v>
      </c>
      <c r="AH39" s="2">
        <v>12697.180366804432</v>
      </c>
      <c r="AI39" s="2">
        <v>11959.475758069149</v>
      </c>
      <c r="AJ39" s="2">
        <v>11616.78987062154</v>
      </c>
      <c r="AK39" s="2">
        <v>11326.750212493364</v>
      </c>
    </row>
    <row r="41" spans="1:38" s="7" customFormat="1" x14ac:dyDescent="0.35">
      <c r="A41" s="5" t="s">
        <v>66</v>
      </c>
      <c r="B41" s="6"/>
      <c r="C41" s="6"/>
      <c r="D41" s="6"/>
      <c r="E41" s="6"/>
      <c r="F41" s="6"/>
      <c r="G41" s="6"/>
      <c r="H41" s="6"/>
      <c r="I41" s="6"/>
      <c r="J41" s="6"/>
      <c r="K41" s="6"/>
      <c r="L41" s="5"/>
      <c r="N41" s="5" t="s">
        <v>66</v>
      </c>
      <c r="O41" s="6"/>
      <c r="P41" s="6"/>
      <c r="Q41" s="6"/>
      <c r="R41" s="6"/>
      <c r="S41" s="6"/>
      <c r="T41" s="6"/>
      <c r="U41" s="6"/>
      <c r="V41" s="6"/>
      <c r="W41" s="6"/>
      <c r="X41" s="6"/>
      <c r="Y41" s="5"/>
      <c r="AA41" s="5" t="s">
        <v>66</v>
      </c>
      <c r="AB41" s="5"/>
      <c r="AC41" s="6"/>
      <c r="AD41" s="6"/>
      <c r="AE41" s="6"/>
      <c r="AF41" s="6"/>
      <c r="AG41" s="6"/>
      <c r="AH41" s="6"/>
      <c r="AI41" s="6"/>
      <c r="AJ41" s="6"/>
      <c r="AK41" s="6"/>
      <c r="AL41" s="5"/>
    </row>
    <row r="42" spans="1:38" x14ac:dyDescent="0.35">
      <c r="B42" s="10" t="s">
        <v>0</v>
      </c>
      <c r="C42" s="1">
        <v>64.853908812</v>
      </c>
      <c r="D42" s="1">
        <v>59.842288155019567</v>
      </c>
      <c r="E42" s="1">
        <v>53.748960202930796</v>
      </c>
      <c r="F42" s="1">
        <v>45.075783416813188</v>
      </c>
      <c r="G42" s="1">
        <v>40.019860466833833</v>
      </c>
      <c r="H42" s="1">
        <v>35.101800708731936</v>
      </c>
      <c r="I42" s="1">
        <v>32.372431201413647</v>
      </c>
      <c r="J42" s="1">
        <v>29.954955853875116</v>
      </c>
      <c r="K42" s="1">
        <v>27.805512900780666</v>
      </c>
      <c r="O42" s="1" t="s">
        <v>0</v>
      </c>
      <c r="P42" s="1">
        <v>64.853908812</v>
      </c>
      <c r="Q42" s="1">
        <v>0</v>
      </c>
      <c r="R42" s="1">
        <v>0</v>
      </c>
      <c r="S42" s="1">
        <v>0</v>
      </c>
      <c r="T42" s="1">
        <v>0</v>
      </c>
      <c r="U42" s="1">
        <v>0</v>
      </c>
      <c r="V42" s="1">
        <v>0</v>
      </c>
      <c r="W42" s="1">
        <v>0</v>
      </c>
      <c r="X42" s="1">
        <v>0</v>
      </c>
      <c r="AB42" s="1" t="s">
        <v>0</v>
      </c>
      <c r="AC42" s="1">
        <v>0</v>
      </c>
      <c r="AD42" s="1">
        <v>0</v>
      </c>
      <c r="AE42" s="1">
        <v>0</v>
      </c>
      <c r="AF42" s="1">
        <v>0</v>
      </c>
      <c r="AG42" s="1">
        <v>0</v>
      </c>
      <c r="AH42" s="1">
        <v>0</v>
      </c>
      <c r="AI42" s="1">
        <v>0</v>
      </c>
      <c r="AJ42" s="1">
        <v>0</v>
      </c>
      <c r="AK42" s="1">
        <v>0</v>
      </c>
    </row>
    <row r="43" spans="1:38" x14ac:dyDescent="0.35">
      <c r="B43" s="10" t="s">
        <v>1</v>
      </c>
      <c r="C43" s="1">
        <v>9378.2646954720003</v>
      </c>
      <c r="D43" s="1">
        <v>8893.964660476724</v>
      </c>
      <c r="E43" s="1">
        <v>8713.1035008357321</v>
      </c>
      <c r="F43" s="1">
        <v>8363.9210592201307</v>
      </c>
      <c r="G43" s="1">
        <v>7887.1400284736446</v>
      </c>
      <c r="H43" s="1">
        <v>7406.3959375917193</v>
      </c>
      <c r="I43" s="1">
        <v>7016.7386936895828</v>
      </c>
      <c r="J43" s="1">
        <v>6679.0665997417464</v>
      </c>
      <c r="K43" s="1">
        <v>6404.7300385695407</v>
      </c>
      <c r="O43" s="1" t="s">
        <v>1</v>
      </c>
      <c r="P43" s="1">
        <v>9378.2646954720003</v>
      </c>
      <c r="Q43" s="1">
        <v>0</v>
      </c>
      <c r="R43" s="1">
        <v>0</v>
      </c>
      <c r="S43" s="1">
        <v>0</v>
      </c>
      <c r="T43" s="1">
        <v>0</v>
      </c>
      <c r="U43" s="1">
        <v>0</v>
      </c>
      <c r="V43" s="1">
        <v>0</v>
      </c>
      <c r="W43" s="1">
        <v>0</v>
      </c>
      <c r="X43" s="1">
        <v>0</v>
      </c>
      <c r="AB43" s="1" t="s">
        <v>1</v>
      </c>
      <c r="AC43" s="1">
        <v>0</v>
      </c>
      <c r="AD43" s="1">
        <v>0</v>
      </c>
      <c r="AE43" s="1">
        <v>0</v>
      </c>
      <c r="AF43" s="1">
        <v>0</v>
      </c>
      <c r="AG43" s="1">
        <v>0</v>
      </c>
      <c r="AH43" s="1">
        <v>0</v>
      </c>
      <c r="AI43" s="1">
        <v>0</v>
      </c>
      <c r="AJ43" s="1">
        <v>0</v>
      </c>
      <c r="AK43" s="1">
        <v>0</v>
      </c>
    </row>
    <row r="44" spans="1:38" x14ac:dyDescent="0.35">
      <c r="B44" s="10" t="s">
        <v>3</v>
      </c>
      <c r="C44" s="1">
        <v>1374.2644719240004</v>
      </c>
      <c r="D44" s="1">
        <v>2111.4318490114283</v>
      </c>
      <c r="E44" s="1">
        <v>2120.1620402253293</v>
      </c>
      <c r="F44" s="1">
        <v>2076.6869558449389</v>
      </c>
      <c r="G44" s="1">
        <v>2025.1024884156527</v>
      </c>
      <c r="H44" s="1">
        <v>1977.0945463392682</v>
      </c>
      <c r="I44" s="1">
        <v>1979.4428074030618</v>
      </c>
      <c r="J44" s="1">
        <v>1982.447611640172</v>
      </c>
      <c r="K44" s="1">
        <v>1969.431005448253</v>
      </c>
      <c r="O44" s="1" t="s">
        <v>3</v>
      </c>
      <c r="P44" s="1">
        <v>1374.2644719240004</v>
      </c>
      <c r="Q44" s="1">
        <v>0</v>
      </c>
      <c r="R44" s="1">
        <v>0</v>
      </c>
      <c r="S44" s="1">
        <v>0</v>
      </c>
      <c r="T44" s="1">
        <v>0</v>
      </c>
      <c r="U44" s="1">
        <v>0</v>
      </c>
      <c r="V44" s="1">
        <v>0</v>
      </c>
      <c r="W44" s="1">
        <v>0</v>
      </c>
      <c r="X44" s="1">
        <v>0</v>
      </c>
      <c r="AB44" s="1" t="s">
        <v>3</v>
      </c>
      <c r="AC44" s="1">
        <v>0</v>
      </c>
      <c r="AD44" s="1">
        <v>0</v>
      </c>
      <c r="AE44" s="1">
        <v>0</v>
      </c>
      <c r="AF44" s="1">
        <v>0</v>
      </c>
      <c r="AG44" s="1">
        <v>0</v>
      </c>
      <c r="AH44" s="1">
        <v>0</v>
      </c>
      <c r="AI44" s="1">
        <v>0</v>
      </c>
      <c r="AJ44" s="1">
        <v>0</v>
      </c>
      <c r="AK44" s="1">
        <v>0</v>
      </c>
    </row>
    <row r="45" spans="1:38" x14ac:dyDescent="0.35">
      <c r="B45" s="10" t="s">
        <v>2</v>
      </c>
      <c r="C45" s="1">
        <v>0</v>
      </c>
      <c r="D45" s="1">
        <v>0</v>
      </c>
      <c r="E45" s="1">
        <v>0</v>
      </c>
      <c r="F45" s="1">
        <v>0</v>
      </c>
      <c r="G45" s="1">
        <v>0</v>
      </c>
      <c r="H45" s="1">
        <v>0</v>
      </c>
      <c r="I45" s="1">
        <v>0</v>
      </c>
      <c r="J45" s="1">
        <v>0</v>
      </c>
      <c r="K45" s="1">
        <v>0</v>
      </c>
      <c r="O45" s="1" t="s">
        <v>2</v>
      </c>
      <c r="P45" s="1">
        <v>0</v>
      </c>
      <c r="Q45" s="1">
        <v>0</v>
      </c>
      <c r="R45" s="1">
        <v>0</v>
      </c>
      <c r="S45" s="1">
        <v>0</v>
      </c>
      <c r="T45" s="1">
        <v>0</v>
      </c>
      <c r="U45" s="1">
        <v>0</v>
      </c>
      <c r="V45" s="1">
        <v>0</v>
      </c>
      <c r="W45" s="1">
        <v>0</v>
      </c>
      <c r="X45" s="1">
        <v>0</v>
      </c>
      <c r="AB45" s="1" t="s">
        <v>2</v>
      </c>
      <c r="AC45" s="1">
        <v>0</v>
      </c>
      <c r="AD45" s="1">
        <v>0</v>
      </c>
      <c r="AE45" s="1">
        <v>0</v>
      </c>
      <c r="AF45" s="1">
        <v>0</v>
      </c>
      <c r="AG45" s="1">
        <v>0</v>
      </c>
      <c r="AH45" s="1">
        <v>0</v>
      </c>
      <c r="AI45" s="1">
        <v>0</v>
      </c>
      <c r="AJ45" s="1">
        <v>0</v>
      </c>
      <c r="AK45" s="1">
        <v>0</v>
      </c>
    </row>
    <row r="46" spans="1:38" x14ac:dyDescent="0.35">
      <c r="B46" s="10" t="s">
        <v>13</v>
      </c>
      <c r="C46" s="1">
        <v>0</v>
      </c>
      <c r="D46" s="1">
        <v>0</v>
      </c>
      <c r="E46" s="1">
        <v>0</v>
      </c>
      <c r="F46" s="1">
        <v>0</v>
      </c>
      <c r="G46" s="1">
        <v>0</v>
      </c>
      <c r="H46" s="1">
        <v>0</v>
      </c>
      <c r="I46" s="1">
        <v>0</v>
      </c>
      <c r="J46" s="1">
        <v>0</v>
      </c>
      <c r="K46" s="1">
        <v>0</v>
      </c>
      <c r="O46" s="1" t="s">
        <v>13</v>
      </c>
      <c r="P46" s="1">
        <v>0</v>
      </c>
      <c r="Q46" s="1">
        <v>0</v>
      </c>
      <c r="R46" s="1">
        <v>0</v>
      </c>
      <c r="S46" s="1">
        <v>0</v>
      </c>
      <c r="T46" s="1">
        <v>0</v>
      </c>
      <c r="U46" s="1">
        <v>0</v>
      </c>
      <c r="V46" s="1">
        <v>0</v>
      </c>
      <c r="W46" s="1">
        <v>0</v>
      </c>
      <c r="X46" s="1">
        <v>0</v>
      </c>
      <c r="AB46" s="1" t="s">
        <v>13</v>
      </c>
      <c r="AC46" s="1">
        <v>0</v>
      </c>
      <c r="AD46" s="1">
        <v>0</v>
      </c>
      <c r="AE46" s="1">
        <v>0</v>
      </c>
      <c r="AF46" s="1">
        <v>0</v>
      </c>
      <c r="AG46" s="1">
        <v>0</v>
      </c>
      <c r="AH46" s="1">
        <v>0</v>
      </c>
      <c r="AI46" s="1">
        <v>0</v>
      </c>
      <c r="AJ46" s="1">
        <v>0</v>
      </c>
      <c r="AK46" s="1">
        <v>0</v>
      </c>
    </row>
    <row r="47" spans="1:38" x14ac:dyDescent="0.35">
      <c r="B47" s="10" t="s">
        <v>48</v>
      </c>
      <c r="C47" s="1">
        <v>1.8785949380494009</v>
      </c>
      <c r="D47" s="1">
        <v>5.3891007725918314</v>
      </c>
      <c r="E47" s="1">
        <v>8.0311322094909627</v>
      </c>
      <c r="F47" s="1">
        <v>10.235973328603539</v>
      </c>
      <c r="G47" s="1">
        <v>12.035727727155825</v>
      </c>
      <c r="H47" s="1">
        <v>14.356403842030504</v>
      </c>
      <c r="I47" s="1">
        <v>16.732563642564138</v>
      </c>
      <c r="J47" s="1">
        <v>18.822822548578536</v>
      </c>
      <c r="K47" s="1">
        <v>20.895737468913676</v>
      </c>
      <c r="O47" s="1" t="s">
        <v>48</v>
      </c>
      <c r="P47" s="1">
        <v>1.8785949380494009</v>
      </c>
      <c r="Q47" s="1">
        <v>0</v>
      </c>
      <c r="R47" s="1">
        <v>0</v>
      </c>
      <c r="S47" s="1">
        <v>0</v>
      </c>
      <c r="T47" s="1">
        <v>0</v>
      </c>
      <c r="U47" s="1">
        <v>0</v>
      </c>
      <c r="V47" s="1">
        <v>0</v>
      </c>
      <c r="W47" s="1">
        <v>0</v>
      </c>
      <c r="X47" s="1">
        <v>0</v>
      </c>
      <c r="AB47" s="1" t="s">
        <v>48</v>
      </c>
      <c r="AC47" s="1">
        <v>0</v>
      </c>
      <c r="AD47" s="1">
        <v>0</v>
      </c>
      <c r="AE47" s="1">
        <v>0</v>
      </c>
      <c r="AF47" s="1">
        <v>0</v>
      </c>
      <c r="AG47" s="1">
        <v>0</v>
      </c>
      <c r="AH47" s="1">
        <v>0</v>
      </c>
      <c r="AI47" s="1">
        <v>0</v>
      </c>
      <c r="AJ47" s="1">
        <v>0</v>
      </c>
      <c r="AK47" s="1">
        <v>0</v>
      </c>
    </row>
    <row r="48" spans="1:38" x14ac:dyDescent="0.35">
      <c r="B48" s="10" t="s">
        <v>49</v>
      </c>
      <c r="C48" s="1">
        <v>0</v>
      </c>
      <c r="D48" s="1">
        <v>0</v>
      </c>
      <c r="E48" s="1">
        <v>0</v>
      </c>
      <c r="F48" s="1">
        <v>0</v>
      </c>
      <c r="G48" s="1">
        <v>0</v>
      </c>
      <c r="H48" s="1">
        <v>0</v>
      </c>
      <c r="I48" s="1">
        <v>0</v>
      </c>
      <c r="J48" s="1">
        <v>0</v>
      </c>
      <c r="K48" s="1">
        <v>0</v>
      </c>
      <c r="O48" s="1" t="s">
        <v>49</v>
      </c>
      <c r="P48" s="1">
        <v>0</v>
      </c>
      <c r="Q48" s="1">
        <v>0</v>
      </c>
      <c r="R48" s="1">
        <v>0</v>
      </c>
      <c r="S48" s="1">
        <v>0</v>
      </c>
      <c r="T48" s="1">
        <v>0</v>
      </c>
      <c r="U48" s="1">
        <v>0</v>
      </c>
      <c r="V48" s="1">
        <v>0</v>
      </c>
      <c r="W48" s="1">
        <v>0</v>
      </c>
      <c r="X48" s="1">
        <v>0</v>
      </c>
      <c r="AB48" s="1" t="s">
        <v>49</v>
      </c>
      <c r="AC48" s="1">
        <v>0</v>
      </c>
      <c r="AD48" s="1">
        <v>0</v>
      </c>
      <c r="AE48" s="1">
        <v>0</v>
      </c>
      <c r="AF48" s="1">
        <v>0</v>
      </c>
      <c r="AG48" s="1">
        <v>0</v>
      </c>
      <c r="AH48" s="1">
        <v>0</v>
      </c>
      <c r="AI48" s="1">
        <v>0</v>
      </c>
      <c r="AJ48" s="1">
        <v>0</v>
      </c>
      <c r="AK48" s="1">
        <v>0</v>
      </c>
    </row>
    <row r="49" spans="1:38" x14ac:dyDescent="0.35">
      <c r="B49" s="10" t="s">
        <v>27</v>
      </c>
      <c r="C49" s="1">
        <v>0</v>
      </c>
      <c r="D49" s="1">
        <v>0</v>
      </c>
      <c r="E49" s="1">
        <v>0</v>
      </c>
      <c r="F49" s="1">
        <v>0</v>
      </c>
      <c r="G49" s="1">
        <v>0</v>
      </c>
      <c r="H49" s="1">
        <v>0</v>
      </c>
      <c r="I49" s="1">
        <v>0</v>
      </c>
      <c r="J49" s="1">
        <v>0</v>
      </c>
      <c r="K49" s="1">
        <v>0</v>
      </c>
      <c r="O49" s="1" t="s">
        <v>27</v>
      </c>
      <c r="P49" s="1">
        <v>0</v>
      </c>
      <c r="Q49" s="1">
        <v>0</v>
      </c>
      <c r="R49" s="1">
        <v>0</v>
      </c>
      <c r="S49" s="1">
        <v>0</v>
      </c>
      <c r="T49" s="1">
        <v>0</v>
      </c>
      <c r="U49" s="1">
        <v>0</v>
      </c>
      <c r="V49" s="1">
        <v>0</v>
      </c>
      <c r="W49" s="1">
        <v>0</v>
      </c>
      <c r="X49" s="1">
        <v>0</v>
      </c>
      <c r="AB49" s="1" t="s">
        <v>27</v>
      </c>
      <c r="AC49" s="1">
        <v>0</v>
      </c>
      <c r="AD49" s="1">
        <v>0</v>
      </c>
      <c r="AE49" s="1">
        <v>0</v>
      </c>
      <c r="AF49" s="1">
        <v>0</v>
      </c>
      <c r="AG49" s="1">
        <v>0</v>
      </c>
      <c r="AH49" s="1">
        <v>0</v>
      </c>
      <c r="AI49" s="1">
        <v>0</v>
      </c>
      <c r="AJ49" s="1">
        <v>0</v>
      </c>
      <c r="AK49" s="1">
        <v>0</v>
      </c>
    </row>
    <row r="50" spans="1:38" x14ac:dyDescent="0.35">
      <c r="B50" s="2" t="s">
        <v>6</v>
      </c>
      <c r="C50" s="2">
        <v>10819.261671146049</v>
      </c>
      <c r="D50" s="2">
        <v>11070.627898415763</v>
      </c>
      <c r="E50" s="2">
        <v>10895.045633473483</v>
      </c>
      <c r="F50" s="2">
        <v>10495.919771810484</v>
      </c>
      <c r="G50" s="2">
        <v>9964.2981050832877</v>
      </c>
      <c r="H50" s="2">
        <v>9432.9486884817488</v>
      </c>
      <c r="I50" s="2">
        <v>9045.2864959366234</v>
      </c>
      <c r="J50" s="2">
        <v>8710.2919897843713</v>
      </c>
      <c r="K50" s="2">
        <v>8422.8622943874889</v>
      </c>
      <c r="O50" s="2" t="s">
        <v>6</v>
      </c>
      <c r="P50" s="2">
        <v>10819.261671146049</v>
      </c>
      <c r="Q50" s="2">
        <v>0</v>
      </c>
      <c r="R50" s="2">
        <v>0</v>
      </c>
      <c r="S50" s="2">
        <v>0</v>
      </c>
      <c r="T50" s="2">
        <v>0</v>
      </c>
      <c r="U50" s="2">
        <v>0</v>
      </c>
      <c r="V50" s="2">
        <v>0</v>
      </c>
      <c r="W50" s="2">
        <v>0</v>
      </c>
      <c r="X50" s="2">
        <v>0</v>
      </c>
      <c r="AB50" s="11" t="s">
        <v>6</v>
      </c>
      <c r="AC50" s="2">
        <v>0</v>
      </c>
      <c r="AD50" s="2">
        <v>0</v>
      </c>
      <c r="AE50" s="2">
        <v>0</v>
      </c>
      <c r="AF50" s="2">
        <v>0</v>
      </c>
      <c r="AG50" s="2">
        <v>0</v>
      </c>
      <c r="AH50" s="2">
        <v>0</v>
      </c>
      <c r="AI50" s="2">
        <v>0</v>
      </c>
      <c r="AJ50" s="2">
        <v>0</v>
      </c>
      <c r="AK50" s="2">
        <v>0</v>
      </c>
    </row>
    <row r="52" spans="1:38" s="7" customFormat="1" x14ac:dyDescent="0.35">
      <c r="A52" s="5" t="s">
        <v>67</v>
      </c>
      <c r="B52" s="6"/>
      <c r="C52" s="6"/>
      <c r="D52" s="6"/>
      <c r="E52" s="6"/>
      <c r="F52" s="6"/>
      <c r="G52" s="6"/>
      <c r="H52" s="6"/>
      <c r="I52" s="6"/>
      <c r="J52" s="6"/>
      <c r="K52" s="6"/>
      <c r="L52" s="5"/>
      <c r="N52" s="5" t="s">
        <v>67</v>
      </c>
      <c r="O52" s="6"/>
      <c r="P52" s="6"/>
      <c r="Q52" s="6"/>
      <c r="R52" s="6"/>
      <c r="S52" s="6"/>
      <c r="T52" s="6"/>
      <c r="U52" s="6"/>
      <c r="V52" s="6"/>
      <c r="W52" s="6"/>
      <c r="X52" s="6"/>
      <c r="Y52" s="5"/>
      <c r="AA52" s="5" t="s">
        <v>67</v>
      </c>
      <c r="AB52" s="6"/>
      <c r="AC52" s="6"/>
      <c r="AD52" s="6"/>
      <c r="AE52" s="6"/>
      <c r="AF52" s="6"/>
      <c r="AG52" s="6"/>
      <c r="AH52" s="6"/>
      <c r="AI52" s="6"/>
      <c r="AJ52" s="6"/>
      <c r="AK52" s="6"/>
      <c r="AL52" s="5"/>
    </row>
    <row r="53" spans="1:38" x14ac:dyDescent="0.35">
      <c r="B53" s="10" t="s">
        <v>0</v>
      </c>
      <c r="C53" s="1">
        <v>4922.4162382559998</v>
      </c>
      <c r="D53" s="1">
        <v>4938.970849179047</v>
      </c>
      <c r="E53" s="1">
        <v>4620.5002038354769</v>
      </c>
      <c r="F53" s="1">
        <v>4279.7354035666867</v>
      </c>
      <c r="G53" s="1">
        <v>3841.4224528475029</v>
      </c>
      <c r="H53" s="1">
        <v>3591.8931729969213</v>
      </c>
      <c r="I53" s="1">
        <v>3443.1784713321581</v>
      </c>
      <c r="J53" s="1">
        <v>3359.6109291011871</v>
      </c>
      <c r="K53" s="1">
        <v>3448.4882343075096</v>
      </c>
      <c r="O53" s="1" t="s">
        <v>0</v>
      </c>
      <c r="P53" s="1">
        <v>4922.4162382559998</v>
      </c>
      <c r="Q53" s="1">
        <v>4287.6542543764153</v>
      </c>
      <c r="R53" s="1">
        <v>3379.386350182815</v>
      </c>
      <c r="S53" s="1">
        <v>2963.2986669668776</v>
      </c>
      <c r="T53" s="1">
        <v>2519.5928731636222</v>
      </c>
      <c r="U53" s="1">
        <v>2055.5634319082819</v>
      </c>
      <c r="V53" s="1">
        <v>1894.9941311229952</v>
      </c>
      <c r="W53" s="1">
        <v>1827.3213784143918</v>
      </c>
      <c r="X53" s="1">
        <v>1765.9645748916487</v>
      </c>
      <c r="AB53" s="1" t="s">
        <v>0</v>
      </c>
      <c r="AC53" s="1">
        <v>4922.4162382559998</v>
      </c>
      <c r="AD53" s="1">
        <v>3339.247441799037</v>
      </c>
      <c r="AE53" s="1">
        <v>2785.6674999237412</v>
      </c>
      <c r="AF53" s="1">
        <v>2522.6873199047909</v>
      </c>
      <c r="AG53" s="1">
        <v>2467.4819946129824</v>
      </c>
      <c r="AH53" s="1">
        <v>2446.0802691551953</v>
      </c>
      <c r="AI53" s="1">
        <v>2363.6488957116844</v>
      </c>
      <c r="AJ53" s="1">
        <v>2311.3147747040916</v>
      </c>
      <c r="AK53" s="1">
        <v>2216.5985715186061</v>
      </c>
    </row>
    <row r="54" spans="1:38" x14ac:dyDescent="0.35">
      <c r="B54" s="10" t="s">
        <v>1</v>
      </c>
      <c r="C54" s="1">
        <v>190.81052110799999</v>
      </c>
      <c r="D54" s="1">
        <v>200.39006622509589</v>
      </c>
      <c r="E54" s="1">
        <v>166.85821058858662</v>
      </c>
      <c r="F54" s="1">
        <v>133.44097710672909</v>
      </c>
      <c r="G54" s="1">
        <v>98.222663708750176</v>
      </c>
      <c r="H54" s="1">
        <v>72.251550259342892</v>
      </c>
      <c r="I54" s="1">
        <v>59.378497037975592</v>
      </c>
      <c r="J54" s="1">
        <v>48.53537592815632</v>
      </c>
      <c r="K54" s="1">
        <v>41.463442487574589</v>
      </c>
      <c r="O54" s="1" t="s">
        <v>1</v>
      </c>
      <c r="P54" s="1">
        <v>190.81052110799999</v>
      </c>
      <c r="Q54" s="1">
        <v>172.05833334426387</v>
      </c>
      <c r="R54" s="1">
        <v>112.31573647228417</v>
      </c>
      <c r="S54" s="1">
        <v>78.704949491034085</v>
      </c>
      <c r="T54" s="1">
        <v>54.726722933903353</v>
      </c>
      <c r="U54" s="1">
        <v>39.853751240361603</v>
      </c>
      <c r="V54" s="1">
        <v>31.462425844837092</v>
      </c>
      <c r="W54" s="1">
        <v>27.324458070539734</v>
      </c>
      <c r="X54" s="1">
        <v>24.083529023193023</v>
      </c>
      <c r="AB54" s="1" t="s">
        <v>1</v>
      </c>
      <c r="AC54" s="1">
        <v>190.81052110799999</v>
      </c>
      <c r="AD54" s="1">
        <v>118.98763783556227</v>
      </c>
      <c r="AE54" s="1">
        <v>75.56587340347447</v>
      </c>
      <c r="AF54" s="1">
        <v>50.021855118784273</v>
      </c>
      <c r="AG54" s="1">
        <v>28.787799436109665</v>
      </c>
      <c r="AH54" s="1">
        <v>16.646055341245567</v>
      </c>
      <c r="AI54" s="1">
        <v>8.9315135248473876</v>
      </c>
      <c r="AJ54" s="1">
        <v>5.3449165491951414</v>
      </c>
      <c r="AK54" s="1">
        <v>0</v>
      </c>
    </row>
    <row r="55" spans="1:38" x14ac:dyDescent="0.35">
      <c r="B55" s="10" t="s">
        <v>3</v>
      </c>
      <c r="C55" s="1">
        <v>1185.3541299960002</v>
      </c>
      <c r="D55" s="1">
        <v>1435.0283347691463</v>
      </c>
      <c r="E55" s="1">
        <v>1450.0877309314351</v>
      </c>
      <c r="F55" s="1">
        <v>1447.8853800828172</v>
      </c>
      <c r="G55" s="1">
        <v>1468.9567659605245</v>
      </c>
      <c r="H55" s="1">
        <v>1481.365671824349</v>
      </c>
      <c r="I55" s="1">
        <v>1471.7231586847399</v>
      </c>
      <c r="J55" s="1">
        <v>1448.3348604434314</v>
      </c>
      <c r="K55" s="1">
        <v>1291.4066844596334</v>
      </c>
      <c r="O55" s="1" t="s">
        <v>3</v>
      </c>
      <c r="P55" s="1">
        <v>1185.3541299960002</v>
      </c>
      <c r="Q55" s="1">
        <v>1384.584763990151</v>
      </c>
      <c r="R55" s="1">
        <v>1339.2870978217338</v>
      </c>
      <c r="S55" s="1">
        <v>1255.9906744035245</v>
      </c>
      <c r="T55" s="1">
        <v>1190.6971091284388</v>
      </c>
      <c r="U55" s="1">
        <v>1182.8426401221441</v>
      </c>
      <c r="V55" s="1">
        <v>1154.6498718765231</v>
      </c>
      <c r="W55" s="1">
        <v>1125.6771137251676</v>
      </c>
      <c r="X55" s="1">
        <v>1065.0046858542516</v>
      </c>
      <c r="AB55" s="1" t="s">
        <v>3</v>
      </c>
      <c r="AC55" s="1">
        <v>1185.3541299960002</v>
      </c>
      <c r="AD55" s="1">
        <v>1356.1134376362866</v>
      </c>
      <c r="AE55" s="1">
        <v>1182.5502064938737</v>
      </c>
      <c r="AF55" s="1">
        <v>1037.845215724655</v>
      </c>
      <c r="AG55" s="1">
        <v>954.61831273230666</v>
      </c>
      <c r="AH55" s="1">
        <v>846.4024163535056</v>
      </c>
      <c r="AI55" s="1">
        <v>779.00638430597019</v>
      </c>
      <c r="AJ55" s="1">
        <v>737.45835655931546</v>
      </c>
      <c r="AK55" s="1">
        <v>623.96229928201683</v>
      </c>
    </row>
    <row r="56" spans="1:38" x14ac:dyDescent="0.35">
      <c r="B56" s="10" t="s">
        <v>2</v>
      </c>
      <c r="C56" s="1">
        <v>1214.6678008560002</v>
      </c>
      <c r="D56" s="1">
        <v>1344.4382798029792</v>
      </c>
      <c r="E56" s="1">
        <v>1370.991413728354</v>
      </c>
      <c r="F56" s="1">
        <v>1382.9391606534564</v>
      </c>
      <c r="G56" s="1">
        <v>1384.6557753297677</v>
      </c>
      <c r="H56" s="1">
        <v>1380.5997656738366</v>
      </c>
      <c r="I56" s="1">
        <v>1383.4021489458528</v>
      </c>
      <c r="J56" s="1">
        <v>1375.0132675267585</v>
      </c>
      <c r="K56" s="1">
        <v>1350.6179460044764</v>
      </c>
      <c r="O56" s="1" t="s">
        <v>2</v>
      </c>
      <c r="P56" s="1">
        <v>1214.6678008560002</v>
      </c>
      <c r="Q56" s="1">
        <v>1322.7657512168714</v>
      </c>
      <c r="R56" s="1">
        <v>1351.6897092009183</v>
      </c>
      <c r="S56" s="1">
        <v>1347.0285761379801</v>
      </c>
      <c r="T56" s="1">
        <v>1329.2499065570671</v>
      </c>
      <c r="U56" s="1">
        <v>1351.1683732582092</v>
      </c>
      <c r="V56" s="1">
        <v>1340.6665770614291</v>
      </c>
      <c r="W56" s="1">
        <v>1315.8556919595653</v>
      </c>
      <c r="X56" s="1">
        <v>1298.412559097515</v>
      </c>
      <c r="AB56" s="1" t="s">
        <v>2</v>
      </c>
      <c r="AC56" s="1">
        <v>1214.6678008560002</v>
      </c>
      <c r="AD56" s="1">
        <v>1226.3923840202999</v>
      </c>
      <c r="AE56" s="1">
        <v>1196.4527345860508</v>
      </c>
      <c r="AF56" s="1">
        <v>1167.6770208341559</v>
      </c>
      <c r="AG56" s="1">
        <v>1175.6240571558947</v>
      </c>
      <c r="AH56" s="1">
        <v>1137.5972265139324</v>
      </c>
      <c r="AI56" s="1">
        <v>1115.6640503277029</v>
      </c>
      <c r="AJ56" s="1">
        <v>1083.4298545682116</v>
      </c>
      <c r="AK56" s="1">
        <v>1041.9942864957484</v>
      </c>
    </row>
    <row r="57" spans="1:38" x14ac:dyDescent="0.35">
      <c r="B57" s="10" t="s">
        <v>13</v>
      </c>
      <c r="C57" s="1">
        <v>28.457512128000005</v>
      </c>
      <c r="D57" s="1">
        <v>35.998371029198232</v>
      </c>
      <c r="E57" s="1">
        <v>34.466553585933198</v>
      </c>
      <c r="F57" s="1">
        <v>33.986610487873172</v>
      </c>
      <c r="G57" s="1">
        <v>32.794144927883799</v>
      </c>
      <c r="H57" s="1">
        <v>32.34320573272381</v>
      </c>
      <c r="I57" s="1">
        <v>35.531044074998277</v>
      </c>
      <c r="J57" s="1">
        <v>36.862711339271982</v>
      </c>
      <c r="K57" s="1">
        <v>38.188188481162427</v>
      </c>
      <c r="O57" s="1" t="s">
        <v>13</v>
      </c>
      <c r="P57" s="1">
        <v>28.457512128000005</v>
      </c>
      <c r="Q57" s="1">
        <v>28.00457096328169</v>
      </c>
      <c r="R57" s="1">
        <v>20.085944449716102</v>
      </c>
      <c r="S57" s="1">
        <v>16.905241772130797</v>
      </c>
      <c r="T57" s="1">
        <v>14.727129260063059</v>
      </c>
      <c r="U57" s="1">
        <v>13.463206446654494</v>
      </c>
      <c r="V57" s="1">
        <v>16.45743462906788</v>
      </c>
      <c r="W57" s="1">
        <v>17.660673668863797</v>
      </c>
      <c r="X57" s="1">
        <v>20.807981902569761</v>
      </c>
      <c r="AB57" s="1" t="s">
        <v>13</v>
      </c>
      <c r="AC57" s="1">
        <v>28.457512128000005</v>
      </c>
      <c r="AD57" s="1">
        <v>24.053964022254078</v>
      </c>
      <c r="AE57" s="1">
        <v>17.847443863282397</v>
      </c>
      <c r="AF57" s="1">
        <v>15.497790146952676</v>
      </c>
      <c r="AG57" s="1">
        <v>13.570184008297925</v>
      </c>
      <c r="AH57" s="1">
        <v>13.586870664289712</v>
      </c>
      <c r="AI57" s="1">
        <v>15.878195937538425</v>
      </c>
      <c r="AJ57" s="1">
        <v>17.78222457978675</v>
      </c>
      <c r="AK57" s="1">
        <v>20.747034413344458</v>
      </c>
    </row>
    <row r="58" spans="1:38" x14ac:dyDescent="0.35">
      <c r="B58" s="10" t="s">
        <v>48</v>
      </c>
      <c r="C58" s="1">
        <v>1.9587106440000004</v>
      </c>
      <c r="D58" s="1">
        <v>13.67540611459434</v>
      </c>
      <c r="E58" s="1">
        <v>19.270790550593862</v>
      </c>
      <c r="F58" s="1">
        <v>24.288793803597656</v>
      </c>
      <c r="G58" s="1">
        <v>28.334574376912574</v>
      </c>
      <c r="H58" s="1">
        <v>31.595124276222403</v>
      </c>
      <c r="I58" s="1">
        <v>39.204038195101525</v>
      </c>
      <c r="J58" s="1">
        <v>42.81699161065012</v>
      </c>
      <c r="K58" s="1">
        <v>41.858967440738823</v>
      </c>
      <c r="O58" s="1" t="s">
        <v>48</v>
      </c>
      <c r="P58" s="1">
        <v>1.9587106440000004</v>
      </c>
      <c r="Q58" s="1">
        <v>5.6391432994260953</v>
      </c>
      <c r="R58" s="1">
        <v>11.379279128968763</v>
      </c>
      <c r="S58" s="1">
        <v>15.421346039688693</v>
      </c>
      <c r="T58" s="1">
        <v>18.385327055381506</v>
      </c>
      <c r="U58" s="1">
        <v>19.300555026907062</v>
      </c>
      <c r="V58" s="1">
        <v>41.279007430540737</v>
      </c>
      <c r="W58" s="1">
        <v>93.08351732282577</v>
      </c>
      <c r="X58" s="1">
        <v>241.63995815236564</v>
      </c>
      <c r="AB58" s="1" t="s">
        <v>48</v>
      </c>
      <c r="AC58" s="1">
        <v>1.9587106440000004</v>
      </c>
      <c r="AD58" s="1">
        <v>13.525319476908034</v>
      </c>
      <c r="AE58" s="1">
        <v>21.537394168466985</v>
      </c>
      <c r="AF58" s="1">
        <v>23.019898351316623</v>
      </c>
      <c r="AG58" s="1">
        <v>26.23099041337894</v>
      </c>
      <c r="AH58" s="1">
        <v>27.291225322764937</v>
      </c>
      <c r="AI58" s="1">
        <v>49.693647225461255</v>
      </c>
      <c r="AJ58" s="1">
        <v>101.84686471526204</v>
      </c>
      <c r="AK58" s="1">
        <v>252.43706541632938</v>
      </c>
    </row>
    <row r="59" spans="1:38" x14ac:dyDescent="0.35">
      <c r="B59" s="10" t="s">
        <v>49</v>
      </c>
      <c r="C59" s="1">
        <v>0</v>
      </c>
      <c r="D59" s="1">
        <v>0</v>
      </c>
      <c r="E59" s="1">
        <v>0</v>
      </c>
      <c r="F59" s="1">
        <v>0</v>
      </c>
      <c r="G59" s="1">
        <v>0</v>
      </c>
      <c r="H59" s="1">
        <v>0</v>
      </c>
      <c r="I59" s="1">
        <v>0</v>
      </c>
      <c r="J59" s="1">
        <v>0</v>
      </c>
      <c r="K59" s="1">
        <v>0</v>
      </c>
      <c r="O59" s="1" t="s">
        <v>49</v>
      </c>
      <c r="P59" s="1">
        <v>0</v>
      </c>
      <c r="Q59" s="1">
        <v>0</v>
      </c>
      <c r="R59" s="1">
        <v>0</v>
      </c>
      <c r="S59" s="1">
        <v>0</v>
      </c>
      <c r="T59" s="1">
        <v>0</v>
      </c>
      <c r="U59" s="1">
        <v>0</v>
      </c>
      <c r="V59" s="1">
        <v>0</v>
      </c>
      <c r="W59" s="1">
        <v>0</v>
      </c>
      <c r="X59" s="1">
        <v>0</v>
      </c>
      <c r="AB59" s="1" t="s">
        <v>49</v>
      </c>
      <c r="AC59" s="1">
        <v>0</v>
      </c>
      <c r="AD59" s="1">
        <v>0</v>
      </c>
      <c r="AE59" s="1">
        <v>0</v>
      </c>
      <c r="AF59" s="1">
        <v>0</v>
      </c>
      <c r="AG59" s="1">
        <v>0</v>
      </c>
      <c r="AH59" s="1">
        <v>0</v>
      </c>
      <c r="AI59" s="1">
        <v>0</v>
      </c>
      <c r="AJ59" s="1">
        <v>0</v>
      </c>
      <c r="AK59" s="1">
        <v>0</v>
      </c>
    </row>
    <row r="60" spans="1:38" x14ac:dyDescent="0.35">
      <c r="B60" s="10" t="s">
        <v>27</v>
      </c>
      <c r="C60" s="1">
        <v>0</v>
      </c>
      <c r="D60" s="1">
        <v>0</v>
      </c>
      <c r="E60" s="1">
        <v>0</v>
      </c>
      <c r="F60" s="1">
        <v>0</v>
      </c>
      <c r="G60" s="1">
        <v>0</v>
      </c>
      <c r="H60" s="1">
        <v>0</v>
      </c>
      <c r="I60" s="1">
        <v>0</v>
      </c>
      <c r="J60" s="1">
        <v>0</v>
      </c>
      <c r="K60" s="1">
        <v>0</v>
      </c>
      <c r="O60" s="1" t="s">
        <v>27</v>
      </c>
      <c r="P60" s="1">
        <v>0</v>
      </c>
      <c r="Q60" s="1">
        <v>0</v>
      </c>
      <c r="R60" s="1">
        <v>0</v>
      </c>
      <c r="S60" s="1">
        <v>0</v>
      </c>
      <c r="T60" s="1">
        <v>0</v>
      </c>
      <c r="U60" s="1">
        <v>0</v>
      </c>
      <c r="V60" s="1">
        <v>0</v>
      </c>
      <c r="W60" s="1">
        <v>0</v>
      </c>
      <c r="X60" s="1">
        <v>0</v>
      </c>
      <c r="AB60" s="1" t="s">
        <v>27</v>
      </c>
      <c r="AC60" s="1">
        <v>0</v>
      </c>
      <c r="AD60" s="1">
        <v>0</v>
      </c>
      <c r="AE60" s="1">
        <v>0</v>
      </c>
      <c r="AF60" s="1">
        <v>0</v>
      </c>
      <c r="AG60" s="1">
        <v>0</v>
      </c>
      <c r="AH60" s="1">
        <v>0</v>
      </c>
      <c r="AI60" s="1">
        <v>0</v>
      </c>
      <c r="AJ60" s="1">
        <v>0</v>
      </c>
      <c r="AK60" s="1">
        <v>0</v>
      </c>
    </row>
    <row r="61" spans="1:38" x14ac:dyDescent="0.35">
      <c r="B61" s="2" t="s">
        <v>6</v>
      </c>
      <c r="C61" s="2">
        <v>7543.6649129880016</v>
      </c>
      <c r="D61" s="2">
        <v>7968.501307120061</v>
      </c>
      <c r="E61" s="2">
        <v>7662.1749032203788</v>
      </c>
      <c r="F61" s="2">
        <v>7302.2763257011602</v>
      </c>
      <c r="G61" s="2">
        <v>6854.3863771513415</v>
      </c>
      <c r="H61" s="2">
        <v>6590.0484907633954</v>
      </c>
      <c r="I61" s="2">
        <v>6432.4173582708263</v>
      </c>
      <c r="J61" s="2">
        <v>6311.1741359494554</v>
      </c>
      <c r="K61" s="2">
        <v>6212.0234631810954</v>
      </c>
      <c r="O61" s="2" t="s">
        <v>6</v>
      </c>
      <c r="P61" s="2">
        <v>7543.6649129880016</v>
      </c>
      <c r="Q61" s="2">
        <v>7200.7068171904093</v>
      </c>
      <c r="R61" s="2">
        <v>6214.1441172564373</v>
      </c>
      <c r="S61" s="2">
        <v>5677.3494548112349</v>
      </c>
      <c r="T61" s="2">
        <v>5127.3790680984757</v>
      </c>
      <c r="U61" s="2">
        <v>4662.1919580025587</v>
      </c>
      <c r="V61" s="2">
        <v>4479.5094479653935</v>
      </c>
      <c r="W61" s="2">
        <v>4406.9228331613549</v>
      </c>
      <c r="X61" s="2">
        <v>4415.9132889215434</v>
      </c>
      <c r="AB61" s="11" t="s">
        <v>6</v>
      </c>
      <c r="AC61" s="2">
        <v>7543.6649129880016</v>
      </c>
      <c r="AD61" s="2">
        <v>6078.3201847903483</v>
      </c>
      <c r="AE61" s="2">
        <v>5279.6211524388891</v>
      </c>
      <c r="AF61" s="2">
        <v>4816.7491000806549</v>
      </c>
      <c r="AG61" s="2">
        <v>4666.3133383589702</v>
      </c>
      <c r="AH61" s="2">
        <v>4487.6040633509338</v>
      </c>
      <c r="AI61" s="2">
        <v>4332.8226870332046</v>
      </c>
      <c r="AJ61" s="2">
        <v>4257.1769916758631</v>
      </c>
      <c r="AK61" s="2">
        <v>4155.7392571260452</v>
      </c>
    </row>
    <row r="63" spans="1:38" s="7" customFormat="1" x14ac:dyDescent="0.35">
      <c r="A63" s="5" t="s">
        <v>68</v>
      </c>
      <c r="B63" s="6"/>
      <c r="C63" s="6"/>
      <c r="D63" s="6"/>
      <c r="E63" s="6"/>
      <c r="F63" s="6"/>
      <c r="G63" s="6"/>
      <c r="H63" s="6"/>
      <c r="I63" s="6"/>
      <c r="J63" s="6"/>
      <c r="K63" s="6"/>
      <c r="L63" s="5"/>
      <c r="N63" s="5" t="s">
        <v>68</v>
      </c>
      <c r="O63" s="6"/>
      <c r="P63" s="6"/>
      <c r="Q63" s="6"/>
      <c r="R63" s="6"/>
      <c r="S63" s="6"/>
      <c r="T63" s="6"/>
      <c r="U63" s="6"/>
      <c r="V63" s="6"/>
      <c r="W63" s="6"/>
      <c r="X63" s="6"/>
      <c r="Y63" s="5"/>
      <c r="AA63" s="5" t="s">
        <v>68</v>
      </c>
      <c r="AB63" s="6"/>
      <c r="AC63" s="6"/>
      <c r="AD63" s="6"/>
      <c r="AE63" s="6"/>
      <c r="AF63" s="6"/>
      <c r="AG63" s="6"/>
      <c r="AH63" s="6"/>
      <c r="AI63" s="6"/>
      <c r="AJ63" s="6"/>
      <c r="AK63" s="6"/>
      <c r="AL63" s="5"/>
    </row>
    <row r="64" spans="1:38" x14ac:dyDescent="0.35">
      <c r="B64" s="10" t="s">
        <v>0</v>
      </c>
      <c r="C64" s="1">
        <v>3346.0202636279996</v>
      </c>
      <c r="D64" s="1">
        <v>3226.3296629943629</v>
      </c>
      <c r="E64" s="1">
        <v>2966.8024231868781</v>
      </c>
      <c r="F64" s="1">
        <v>2766.9616374294324</v>
      </c>
      <c r="G64" s="1">
        <v>2460.4149907998717</v>
      </c>
      <c r="H64" s="1">
        <v>1886.2573944853275</v>
      </c>
      <c r="I64" s="1">
        <v>1430.7517749025174</v>
      </c>
      <c r="J64" s="1">
        <v>1282.5133613605551</v>
      </c>
      <c r="K64" s="1">
        <v>1116.6610655145757</v>
      </c>
      <c r="O64" s="1" t="s">
        <v>0</v>
      </c>
      <c r="P64" s="1">
        <v>3346.0202636279996</v>
      </c>
      <c r="Q64" s="1">
        <v>2980.3821869664403</v>
      </c>
      <c r="R64" s="1">
        <v>2692.4881531570018</v>
      </c>
      <c r="S64" s="1">
        <v>1499.6642534070872</v>
      </c>
      <c r="T64" s="1">
        <v>902.71731735858282</v>
      </c>
      <c r="U64" s="1">
        <v>579.14192511582837</v>
      </c>
      <c r="V64" s="1">
        <v>160.01873641355266</v>
      </c>
      <c r="W64" s="1">
        <v>141.94683827831011</v>
      </c>
      <c r="X64" s="1">
        <v>135.20862385907975</v>
      </c>
      <c r="AB64" s="1" t="s">
        <v>0</v>
      </c>
      <c r="AC64" s="1">
        <v>3346.0202636279996</v>
      </c>
      <c r="AD64" s="1">
        <v>2330.8016252154707</v>
      </c>
      <c r="AE64" s="1">
        <v>1211.4735988264372</v>
      </c>
      <c r="AF64" s="1">
        <v>756.112139811509</v>
      </c>
      <c r="AG64" s="1">
        <v>415.04133985273694</v>
      </c>
      <c r="AH64" s="1">
        <v>214.1167245404705</v>
      </c>
      <c r="AI64" s="1">
        <v>96.082111920581397</v>
      </c>
      <c r="AJ64" s="1">
        <v>55.308904696617667</v>
      </c>
      <c r="AK64" s="1">
        <v>60.713025769990182</v>
      </c>
    </row>
    <row r="65" spans="1:38" x14ac:dyDescent="0.35">
      <c r="B65" s="10" t="s">
        <v>1</v>
      </c>
      <c r="C65" s="1">
        <v>69.910307172000003</v>
      </c>
      <c r="D65" s="1">
        <v>64.773382956560567</v>
      </c>
      <c r="E65" s="1">
        <v>52.009876163309549</v>
      </c>
      <c r="F65" s="1">
        <v>38.711729001921888</v>
      </c>
      <c r="G65" s="1">
        <v>29.025890107239373</v>
      </c>
      <c r="H65" s="1">
        <v>18.748181767872186</v>
      </c>
      <c r="I65" s="1">
        <v>8.253289180790059</v>
      </c>
      <c r="J65" s="1">
        <v>4.1875838598101582</v>
      </c>
      <c r="K65" s="1">
        <v>2.1959553323947447</v>
      </c>
      <c r="O65" s="1" t="s">
        <v>1</v>
      </c>
      <c r="P65" s="1">
        <v>69.910307172000003</v>
      </c>
      <c r="Q65" s="1">
        <v>69.199011720000016</v>
      </c>
      <c r="R65" s="1">
        <v>47.464041922585089</v>
      </c>
      <c r="S65" s="1">
        <v>26.22769653295709</v>
      </c>
      <c r="T65" s="1">
        <v>13.852284672135537</v>
      </c>
      <c r="U65" s="1">
        <v>6.7009007785221275</v>
      </c>
      <c r="V65" s="1">
        <v>1.7472051204100669</v>
      </c>
      <c r="W65" s="1">
        <v>0.24402103662436997</v>
      </c>
      <c r="X65" s="1">
        <v>9.2711995557864829E-2</v>
      </c>
      <c r="AB65" s="1" t="s">
        <v>1</v>
      </c>
      <c r="AC65" s="1">
        <v>69.910307172000003</v>
      </c>
      <c r="AD65" s="1">
        <v>44.027047425071451</v>
      </c>
      <c r="AE65" s="1">
        <v>24.464191263156323</v>
      </c>
      <c r="AF65" s="1">
        <v>11.640521178572525</v>
      </c>
      <c r="AG65" s="1">
        <v>6.2612669977447659</v>
      </c>
      <c r="AH65" s="1">
        <v>2.0048062681018637</v>
      </c>
      <c r="AI65" s="1">
        <v>0.32573324231355349</v>
      </c>
      <c r="AJ65" s="1">
        <v>0</v>
      </c>
      <c r="AK65" s="1">
        <v>0</v>
      </c>
    </row>
    <row r="66" spans="1:38" x14ac:dyDescent="0.35">
      <c r="B66" s="10" t="s">
        <v>3</v>
      </c>
      <c r="C66" s="1">
        <v>81.169407863999993</v>
      </c>
      <c r="D66" s="1">
        <v>265.96523952652149</v>
      </c>
      <c r="E66" s="1">
        <v>193.9586002709417</v>
      </c>
      <c r="F66" s="1">
        <v>492.44275596902764</v>
      </c>
      <c r="G66" s="1">
        <v>609.74281490789895</v>
      </c>
      <c r="H66" s="1">
        <v>854.08204683302711</v>
      </c>
      <c r="I66" s="1">
        <v>1048.4213406106448</v>
      </c>
      <c r="J66" s="1">
        <v>1126.5139232366112</v>
      </c>
      <c r="K66" s="1">
        <v>1131.3303238633002</v>
      </c>
      <c r="O66" s="1" t="s">
        <v>3</v>
      </c>
      <c r="P66" s="1">
        <v>81.169407863999993</v>
      </c>
      <c r="Q66" s="1">
        <v>169.92556948728708</v>
      </c>
      <c r="R66" s="1">
        <v>155.90573421483509</v>
      </c>
      <c r="S66" s="1">
        <v>164.19924273949817</v>
      </c>
      <c r="T66" s="1">
        <v>137.44967243867629</v>
      </c>
      <c r="U66" s="1">
        <v>132.6813401287707</v>
      </c>
      <c r="V66" s="1">
        <v>38.495435311807945</v>
      </c>
      <c r="W66" s="1">
        <v>43.590406619039264</v>
      </c>
      <c r="X66" s="1">
        <v>46.460783815972931</v>
      </c>
      <c r="AB66" s="1" t="s">
        <v>3</v>
      </c>
      <c r="AC66" s="1">
        <v>81.169407863999993</v>
      </c>
      <c r="AD66" s="1">
        <v>217.98747776848248</v>
      </c>
      <c r="AE66" s="1">
        <v>170.54117483216578</v>
      </c>
      <c r="AF66" s="1">
        <v>161.39652146061749</v>
      </c>
      <c r="AG66" s="1">
        <v>120.51320076666133</v>
      </c>
      <c r="AH66" s="1">
        <v>72.498164604665504</v>
      </c>
      <c r="AI66" s="1">
        <v>8.1804339325299651</v>
      </c>
      <c r="AJ66" s="1">
        <v>4.7417050644351093</v>
      </c>
      <c r="AK66" s="1">
        <v>4.757042071516719</v>
      </c>
    </row>
    <row r="67" spans="1:38" x14ac:dyDescent="0.35">
      <c r="B67" s="10" t="s">
        <v>2</v>
      </c>
      <c r="C67" s="1">
        <v>33.604847784000007</v>
      </c>
      <c r="D67" s="1">
        <v>31.462571265256454</v>
      </c>
      <c r="E67" s="1">
        <v>28.062472656606261</v>
      </c>
      <c r="F67" s="1">
        <v>27.212823868034846</v>
      </c>
      <c r="G67" s="1">
        <v>28.261663373679813</v>
      </c>
      <c r="H67" s="1">
        <v>27.710061408503311</v>
      </c>
      <c r="I67" s="1">
        <v>26.617614805436794</v>
      </c>
      <c r="J67" s="1">
        <v>26.086614445468474</v>
      </c>
      <c r="K67" s="1">
        <v>22.197020991371531</v>
      </c>
      <c r="O67" s="1" t="s">
        <v>2</v>
      </c>
      <c r="P67" s="1">
        <v>33.604847784000007</v>
      </c>
      <c r="Q67" s="1">
        <v>29.129268935842614</v>
      </c>
      <c r="R67" s="1">
        <v>23.425393850136281</v>
      </c>
      <c r="S67" s="1">
        <v>11.689590520113645</v>
      </c>
      <c r="T67" s="1">
        <v>8.2251796318189125</v>
      </c>
      <c r="U67" s="1">
        <v>7.5732204025468226</v>
      </c>
      <c r="V67" s="1">
        <v>3.3622175545150577</v>
      </c>
      <c r="W67" s="1">
        <v>3.3407921562953002</v>
      </c>
      <c r="X67" s="1">
        <v>2.6098203905340922</v>
      </c>
      <c r="AB67" s="1" t="s">
        <v>2</v>
      </c>
      <c r="AC67" s="1">
        <v>33.604847784000007</v>
      </c>
      <c r="AD67" s="1">
        <v>18.073331197338398</v>
      </c>
      <c r="AE67" s="1">
        <v>12.643694004713501</v>
      </c>
      <c r="AF67" s="1">
        <v>9.4260027151927517</v>
      </c>
      <c r="AG67" s="1">
        <v>7.1713085417851152</v>
      </c>
      <c r="AH67" s="1">
        <v>5.1429751367989445</v>
      </c>
      <c r="AI67" s="1">
        <v>1.2433360627215468</v>
      </c>
      <c r="AJ67" s="1">
        <v>0.43784646372706265</v>
      </c>
      <c r="AK67" s="1">
        <v>0.23523905242528678</v>
      </c>
    </row>
    <row r="68" spans="1:38" x14ac:dyDescent="0.35">
      <c r="B68" s="10" t="s">
        <v>13</v>
      </c>
      <c r="C68" s="1">
        <v>4.2701591880000009</v>
      </c>
      <c r="D68" s="1">
        <v>5.324738193851549</v>
      </c>
      <c r="E68" s="1">
        <v>5.3482015187476293</v>
      </c>
      <c r="F68" s="1">
        <v>5.0049763933158316</v>
      </c>
      <c r="G68" s="1">
        <v>4.4765009115555321</v>
      </c>
      <c r="H68" s="1">
        <v>3.2363960255747783</v>
      </c>
      <c r="I68" s="1">
        <v>3.1101708110740867</v>
      </c>
      <c r="J68" s="1">
        <v>3.0071563485222135</v>
      </c>
      <c r="K68" s="1">
        <v>2.9038310404289382</v>
      </c>
      <c r="O68" s="1" t="s">
        <v>13</v>
      </c>
      <c r="P68" s="1">
        <v>4.2701591880000009</v>
      </c>
      <c r="Q68" s="1">
        <v>5.2261650041790029</v>
      </c>
      <c r="R68" s="1">
        <v>4.9843201678296234</v>
      </c>
      <c r="S68" s="1">
        <v>2.345840128423005</v>
      </c>
      <c r="T68" s="1">
        <v>1.2985669640259123</v>
      </c>
      <c r="U68" s="1">
        <v>1.1414272103959031</v>
      </c>
      <c r="V68" s="1">
        <v>0.45513058793973515</v>
      </c>
      <c r="W68" s="1">
        <v>0.51710919663858257</v>
      </c>
      <c r="X68" s="1">
        <v>0.31658239256059822</v>
      </c>
      <c r="AB68" s="1" t="s">
        <v>13</v>
      </c>
      <c r="AC68" s="1">
        <v>4.2701591880000009</v>
      </c>
      <c r="AD68" s="1">
        <v>2.7498497103799973</v>
      </c>
      <c r="AE68" s="1">
        <v>1.9904510844161061</v>
      </c>
      <c r="AF68" s="1">
        <v>1.1175029087804678</v>
      </c>
      <c r="AG68" s="1">
        <v>0.73446900809186988</v>
      </c>
      <c r="AH68" s="1">
        <v>0.57993460440406219</v>
      </c>
      <c r="AI68" s="1">
        <v>0.34722607356364649</v>
      </c>
      <c r="AJ68" s="1">
        <v>0.13413174632487626</v>
      </c>
      <c r="AK68" s="1">
        <v>7.298719823236538E-2</v>
      </c>
    </row>
    <row r="69" spans="1:38" x14ac:dyDescent="0.35">
      <c r="B69" s="10" t="s">
        <v>48</v>
      </c>
      <c r="C69" s="1">
        <v>0</v>
      </c>
      <c r="D69" s="1">
        <v>0</v>
      </c>
      <c r="E69" s="1">
        <v>0</v>
      </c>
      <c r="F69" s="1">
        <v>0</v>
      </c>
      <c r="G69" s="1">
        <v>0</v>
      </c>
      <c r="H69" s="1">
        <v>0</v>
      </c>
      <c r="I69" s="1">
        <v>0</v>
      </c>
      <c r="J69" s="1">
        <v>0</v>
      </c>
      <c r="K69" s="1">
        <v>0</v>
      </c>
      <c r="O69" s="1" t="s">
        <v>48</v>
      </c>
      <c r="P69" s="1">
        <v>0</v>
      </c>
      <c r="Q69" s="1">
        <v>0</v>
      </c>
      <c r="R69" s="1">
        <v>0</v>
      </c>
      <c r="S69" s="1">
        <v>0</v>
      </c>
      <c r="T69" s="1">
        <v>0</v>
      </c>
      <c r="U69" s="1">
        <v>0</v>
      </c>
      <c r="V69" s="1">
        <v>0</v>
      </c>
      <c r="W69" s="1">
        <v>0</v>
      </c>
      <c r="X69" s="1">
        <v>0</v>
      </c>
      <c r="AB69" s="1" t="s">
        <v>48</v>
      </c>
      <c r="AC69" s="1">
        <v>7.1386196040000014</v>
      </c>
      <c r="AD69" s="1">
        <v>0</v>
      </c>
      <c r="AE69" s="1">
        <v>0</v>
      </c>
      <c r="AF69" s="1">
        <v>0</v>
      </c>
      <c r="AG69" s="1">
        <v>0</v>
      </c>
      <c r="AH69" s="1">
        <v>0</v>
      </c>
      <c r="AI69" s="1">
        <v>0</v>
      </c>
      <c r="AJ69" s="1">
        <v>0</v>
      </c>
      <c r="AK69" s="1">
        <v>0</v>
      </c>
    </row>
    <row r="70" spans="1:38" x14ac:dyDescent="0.35">
      <c r="B70" s="10" t="s">
        <v>49</v>
      </c>
      <c r="C70" s="1">
        <v>0</v>
      </c>
      <c r="D70" s="1">
        <v>0</v>
      </c>
      <c r="E70" s="1">
        <v>0</v>
      </c>
      <c r="F70" s="1">
        <v>0</v>
      </c>
      <c r="G70" s="1">
        <v>0</v>
      </c>
      <c r="H70" s="1">
        <v>0</v>
      </c>
      <c r="I70" s="1">
        <v>0</v>
      </c>
      <c r="J70" s="1">
        <v>0</v>
      </c>
      <c r="K70" s="1">
        <v>0</v>
      </c>
      <c r="O70" s="1" t="s">
        <v>49</v>
      </c>
      <c r="P70" s="1">
        <v>0</v>
      </c>
      <c r="Q70" s="1">
        <v>0</v>
      </c>
      <c r="R70" s="1">
        <v>0</v>
      </c>
      <c r="S70" s="1">
        <v>0</v>
      </c>
      <c r="T70" s="1">
        <v>0</v>
      </c>
      <c r="U70" s="1">
        <v>0</v>
      </c>
      <c r="V70" s="1">
        <v>0</v>
      </c>
      <c r="W70" s="1">
        <v>0</v>
      </c>
      <c r="X70" s="1">
        <v>0</v>
      </c>
      <c r="AB70" s="1" t="s">
        <v>49</v>
      </c>
      <c r="AC70" s="1">
        <v>0</v>
      </c>
      <c r="AD70" s="1">
        <v>0</v>
      </c>
      <c r="AE70" s="1">
        <v>0</v>
      </c>
      <c r="AF70" s="1">
        <v>0</v>
      </c>
      <c r="AG70" s="1">
        <v>0</v>
      </c>
      <c r="AH70" s="1">
        <v>0</v>
      </c>
      <c r="AI70" s="1">
        <v>0</v>
      </c>
      <c r="AJ70" s="1">
        <v>0</v>
      </c>
      <c r="AK70" s="1">
        <v>0</v>
      </c>
    </row>
    <row r="71" spans="1:38" x14ac:dyDescent="0.35">
      <c r="B71" s="10" t="s">
        <v>27</v>
      </c>
      <c r="C71" s="1">
        <v>0</v>
      </c>
      <c r="D71" s="1">
        <v>0</v>
      </c>
      <c r="E71" s="1">
        <v>0</v>
      </c>
      <c r="F71" s="1">
        <v>0</v>
      </c>
      <c r="G71" s="1">
        <v>0</v>
      </c>
      <c r="H71" s="1">
        <v>0</v>
      </c>
      <c r="I71" s="1">
        <v>0</v>
      </c>
      <c r="J71" s="1">
        <v>0</v>
      </c>
      <c r="K71" s="1">
        <v>0</v>
      </c>
      <c r="O71" s="1" t="s">
        <v>27</v>
      </c>
      <c r="P71" s="1">
        <v>0</v>
      </c>
      <c r="Q71" s="1">
        <v>0</v>
      </c>
      <c r="R71" s="1">
        <v>0</v>
      </c>
      <c r="S71" s="1">
        <v>0</v>
      </c>
      <c r="T71" s="1">
        <v>0</v>
      </c>
      <c r="U71" s="1">
        <v>0</v>
      </c>
      <c r="V71" s="1">
        <v>0</v>
      </c>
      <c r="W71" s="1">
        <v>0</v>
      </c>
      <c r="X71" s="1">
        <v>0</v>
      </c>
      <c r="AB71" s="1" t="s">
        <v>27</v>
      </c>
      <c r="AC71" s="1">
        <v>0</v>
      </c>
      <c r="AD71" s="1">
        <v>0</v>
      </c>
      <c r="AE71" s="1">
        <v>0</v>
      </c>
      <c r="AF71" s="1">
        <v>0</v>
      </c>
      <c r="AG71" s="1">
        <v>0</v>
      </c>
      <c r="AH71" s="1">
        <v>0</v>
      </c>
      <c r="AI71" s="1">
        <v>0</v>
      </c>
      <c r="AJ71" s="1">
        <v>0</v>
      </c>
      <c r="AK71" s="1">
        <v>0</v>
      </c>
    </row>
    <row r="72" spans="1:38" x14ac:dyDescent="0.35">
      <c r="B72" s="2" t="s">
        <v>6</v>
      </c>
      <c r="C72" s="2">
        <v>3534.9749856359995</v>
      </c>
      <c r="D72" s="2">
        <v>3593.8555949365532</v>
      </c>
      <c r="E72" s="2">
        <v>3246.181573796483</v>
      </c>
      <c r="F72" s="2">
        <v>3330.3339226617322</v>
      </c>
      <c r="G72" s="2">
        <v>3131.9218601002449</v>
      </c>
      <c r="H72" s="2">
        <v>2790.034080520305</v>
      </c>
      <c r="I72" s="2">
        <v>2517.1541903104635</v>
      </c>
      <c r="J72" s="2">
        <v>2442.3086392509672</v>
      </c>
      <c r="K72" s="2">
        <v>2275.2881967420712</v>
      </c>
      <c r="O72" s="2" t="s">
        <v>6</v>
      </c>
      <c r="P72" s="2">
        <v>3534.9749856359995</v>
      </c>
      <c r="Q72" s="2">
        <v>3253.8622021137489</v>
      </c>
      <c r="R72" s="2">
        <v>2924.2676433123879</v>
      </c>
      <c r="S72" s="2">
        <v>1704.1266233280792</v>
      </c>
      <c r="T72" s="2">
        <v>1063.5430210652394</v>
      </c>
      <c r="U72" s="2">
        <v>727.23881363606392</v>
      </c>
      <c r="V72" s="2">
        <v>204.07872498822547</v>
      </c>
      <c r="W72" s="2">
        <v>189.63916728690762</v>
      </c>
      <c r="X72" s="2">
        <v>184.68852245370525</v>
      </c>
      <c r="AB72" s="11" t="s">
        <v>6</v>
      </c>
      <c r="AC72" s="2">
        <v>3542.1136052399993</v>
      </c>
      <c r="AD72" s="2">
        <v>2613.6393313167437</v>
      </c>
      <c r="AE72" s="2">
        <v>1421.1131100108889</v>
      </c>
      <c r="AF72" s="2">
        <v>939.69268807467222</v>
      </c>
      <c r="AG72" s="2">
        <v>549.72158516702007</v>
      </c>
      <c r="AH72" s="2">
        <v>294.34260515444089</v>
      </c>
      <c r="AI72" s="2">
        <v>106.17884123171011</v>
      </c>
      <c r="AJ72" s="2">
        <v>60.622587971104714</v>
      </c>
      <c r="AK72" s="2">
        <v>65.778294092164558</v>
      </c>
    </row>
    <row r="74" spans="1:38" s="7" customFormat="1" x14ac:dyDescent="0.35">
      <c r="A74" s="5" t="s">
        <v>69</v>
      </c>
      <c r="B74" s="6"/>
      <c r="C74" s="6"/>
      <c r="D74" s="6"/>
      <c r="E74" s="6"/>
      <c r="F74" s="6"/>
      <c r="G74" s="6"/>
      <c r="H74" s="6"/>
      <c r="I74" s="6"/>
      <c r="J74" s="6"/>
      <c r="K74" s="6"/>
      <c r="L74" s="5"/>
      <c r="N74" s="5" t="s">
        <v>69</v>
      </c>
      <c r="O74" s="6"/>
      <c r="P74" s="6"/>
      <c r="Q74" s="6"/>
      <c r="R74" s="6"/>
      <c r="S74" s="6"/>
      <c r="T74" s="6"/>
      <c r="U74" s="6"/>
      <c r="V74" s="6"/>
      <c r="W74" s="6"/>
      <c r="X74" s="6"/>
      <c r="Y74" s="5"/>
      <c r="AA74" s="5" t="s">
        <v>69</v>
      </c>
      <c r="AB74" s="6"/>
      <c r="AC74" s="6"/>
      <c r="AD74" s="6"/>
      <c r="AE74" s="6"/>
      <c r="AF74" s="6"/>
      <c r="AG74" s="6"/>
      <c r="AH74" s="6"/>
      <c r="AI74" s="6"/>
      <c r="AJ74" s="6"/>
      <c r="AK74" s="6"/>
      <c r="AL74" s="5"/>
    </row>
    <row r="75" spans="1:38" x14ac:dyDescent="0.35">
      <c r="B75" s="10" t="s">
        <v>0</v>
      </c>
      <c r="C75" s="1">
        <v>294.16812771291819</v>
      </c>
      <c r="D75" s="1">
        <v>238.6813606468501</v>
      </c>
      <c r="E75" s="1">
        <v>225.03632748393429</v>
      </c>
      <c r="F75" s="1">
        <v>237.8035304727612</v>
      </c>
      <c r="G75" s="1">
        <v>200.04540662095928</v>
      </c>
      <c r="H75" s="1">
        <v>114.60549675227863</v>
      </c>
      <c r="I75" s="1">
        <v>199.50300299470214</v>
      </c>
      <c r="J75" s="1">
        <v>234.77398138865297</v>
      </c>
      <c r="K75" s="1">
        <v>250.00739553646687</v>
      </c>
      <c r="O75" s="1" t="s">
        <v>0</v>
      </c>
      <c r="P75" s="1">
        <v>3.659332457604842</v>
      </c>
      <c r="Q75" s="1">
        <v>1.824147199320028</v>
      </c>
      <c r="R75" s="1">
        <v>1.0269693419163142</v>
      </c>
      <c r="S75" s="1">
        <v>1.0166720230996944</v>
      </c>
      <c r="T75" s="1">
        <v>1.265660621327825</v>
      </c>
      <c r="U75" s="1">
        <v>0.89765603305032604</v>
      </c>
      <c r="V75" s="1">
        <v>1.1609500531613515</v>
      </c>
      <c r="W75" s="1">
        <v>1.1516602755686873</v>
      </c>
      <c r="X75" s="1">
        <v>1.1548113515424794</v>
      </c>
      <c r="AB75" s="1" t="s">
        <v>0</v>
      </c>
      <c r="AC75" s="1">
        <v>3.659332457604842</v>
      </c>
      <c r="AD75" s="1">
        <v>2.0727775286868835</v>
      </c>
      <c r="AE75" s="1">
        <v>1.4185879320277457</v>
      </c>
      <c r="AF75" s="1">
        <v>1.0657942706679808</v>
      </c>
      <c r="AG75" s="1">
        <v>0.96328357145145438</v>
      </c>
      <c r="AH75" s="1">
        <v>0.3463236133777588</v>
      </c>
      <c r="AI75" s="1">
        <v>0.41727277995823803</v>
      </c>
      <c r="AJ75" s="1">
        <v>0.38642452288188806</v>
      </c>
      <c r="AK75" s="1">
        <v>0.1781203638056795</v>
      </c>
    </row>
    <row r="76" spans="1:38" x14ac:dyDescent="0.35">
      <c r="B76" s="10" t="s">
        <v>1</v>
      </c>
      <c r="C76" s="1">
        <v>173.68523798421955</v>
      </c>
      <c r="D76" s="1">
        <v>146.0194005333467</v>
      </c>
      <c r="E76" s="1">
        <v>137.75586579400169</v>
      </c>
      <c r="F76" s="1">
        <v>142.48241046104906</v>
      </c>
      <c r="G76" s="1">
        <v>121.79383818224127</v>
      </c>
      <c r="H76" s="1">
        <v>77.138856224457513</v>
      </c>
      <c r="I76" s="1">
        <v>117.54639466111108</v>
      </c>
      <c r="J76" s="1">
        <v>133.06381464339827</v>
      </c>
      <c r="K76" s="1">
        <v>138.49174344038087</v>
      </c>
      <c r="O76" s="1" t="s">
        <v>1</v>
      </c>
      <c r="P76" s="1">
        <v>2.1605740693388018</v>
      </c>
      <c r="Q76" s="1">
        <v>1.2320719970896112</v>
      </c>
      <c r="R76" s="1">
        <v>0.82114425005559155</v>
      </c>
      <c r="S76" s="1">
        <v>0.79453670555239053</v>
      </c>
      <c r="T76" s="1">
        <v>0.89829693788913989</v>
      </c>
      <c r="U76" s="1">
        <v>0.69419699394886669</v>
      </c>
      <c r="V76" s="1">
        <v>0.78541517241902881</v>
      </c>
      <c r="W76" s="1">
        <v>0.7798876715059152</v>
      </c>
      <c r="X76" s="1">
        <v>0.77780544157012044</v>
      </c>
      <c r="AB76" s="1" t="s">
        <v>1</v>
      </c>
      <c r="AC76" s="1">
        <v>2.1605740693388018</v>
      </c>
      <c r="AD76" s="1">
        <v>1.3552971676484791</v>
      </c>
      <c r="AE76" s="1">
        <v>1.013609078105983</v>
      </c>
      <c r="AF76" s="1">
        <v>0.82062345476310694</v>
      </c>
      <c r="AG76" s="1">
        <v>0.74731238213662543</v>
      </c>
      <c r="AH76" s="1">
        <v>0.41986839661810693</v>
      </c>
      <c r="AI76" s="1">
        <v>0.41440865455351605</v>
      </c>
      <c r="AJ76" s="1">
        <v>0.39637294071210677</v>
      </c>
      <c r="AK76" s="1">
        <v>0.29079238636399374</v>
      </c>
    </row>
    <row r="77" spans="1:38" x14ac:dyDescent="0.35">
      <c r="B77" s="10" t="s">
        <v>3</v>
      </c>
      <c r="C77" s="1">
        <v>7.5018898144631949</v>
      </c>
      <c r="D77" s="1">
        <v>7.7900416184736638</v>
      </c>
      <c r="E77" s="1">
        <v>7.7824733047930827</v>
      </c>
      <c r="F77" s="1">
        <v>6.4162591920815215</v>
      </c>
      <c r="G77" s="1">
        <v>5.1880730501945402</v>
      </c>
      <c r="H77" s="1">
        <v>4.098139314610596</v>
      </c>
      <c r="I77" s="1">
        <v>6.0824293927668851</v>
      </c>
      <c r="J77" s="1">
        <v>6.7355013054502457</v>
      </c>
      <c r="K77" s="1">
        <v>8.1889403360189732</v>
      </c>
      <c r="O77" s="1" t="s">
        <v>3</v>
      </c>
      <c r="P77" s="1">
        <v>7.5018898144631949</v>
      </c>
      <c r="Q77" s="1">
        <v>8.9122446374525417</v>
      </c>
      <c r="R77" s="1">
        <v>9.1013785857561</v>
      </c>
      <c r="S77" s="1">
        <v>7.5151777071109214</v>
      </c>
      <c r="T77" s="1">
        <v>5.3041179628313238</v>
      </c>
      <c r="U77" s="1">
        <v>2.2345845282085066</v>
      </c>
      <c r="V77" s="1">
        <v>3.0651211503621587</v>
      </c>
      <c r="W77" s="1">
        <v>3.0778291727888116</v>
      </c>
      <c r="X77" s="1">
        <v>3.1311685572386745</v>
      </c>
      <c r="AB77" s="1" t="s">
        <v>3</v>
      </c>
      <c r="AC77" s="1">
        <v>7.5018898144631949</v>
      </c>
      <c r="AD77" s="1">
        <v>8.8309007936915833</v>
      </c>
      <c r="AE77" s="1">
        <v>9.1474276133701853</v>
      </c>
      <c r="AF77" s="1">
        <v>7.5614627413502609</v>
      </c>
      <c r="AG77" s="1">
        <v>5.3512342629078189</v>
      </c>
      <c r="AH77" s="1">
        <v>4.2541646765529535</v>
      </c>
      <c r="AI77" s="1">
        <v>6.5972190619573086</v>
      </c>
      <c r="AJ77" s="1">
        <v>6.822694477159633</v>
      </c>
      <c r="AK77" s="1">
        <v>6.9814013717178209</v>
      </c>
    </row>
    <row r="78" spans="1:38" x14ac:dyDescent="0.35">
      <c r="B78" s="10" t="s">
        <v>2</v>
      </c>
      <c r="C78" s="1">
        <v>7.675181410288527</v>
      </c>
      <c r="D78" s="1">
        <v>8.4397561554904748</v>
      </c>
      <c r="E78" s="1">
        <v>8.740528525582608</v>
      </c>
      <c r="F78" s="1">
        <v>9.1905308271115338</v>
      </c>
      <c r="G78" s="1">
        <v>9.7605045819716469</v>
      </c>
      <c r="H78" s="1">
        <v>10.44263537737975</v>
      </c>
      <c r="I78" s="1">
        <v>9.5377113665867164</v>
      </c>
      <c r="J78" s="1">
        <v>9.0947792867235435</v>
      </c>
      <c r="K78" s="1">
        <v>8.7162830455213349</v>
      </c>
      <c r="O78" s="1" t="s">
        <v>2</v>
      </c>
      <c r="P78" s="1">
        <v>7.675181410288527</v>
      </c>
      <c r="Q78" s="1">
        <v>8.4895916753208382</v>
      </c>
      <c r="R78" s="1">
        <v>8.992883865932475</v>
      </c>
      <c r="S78" s="1">
        <v>9.4824605850429826</v>
      </c>
      <c r="T78" s="1">
        <v>9.8668909030808667</v>
      </c>
      <c r="U78" s="1">
        <v>10.694685709986246</v>
      </c>
      <c r="V78" s="1">
        <v>10.463040534623987</v>
      </c>
      <c r="W78" s="1">
        <v>10.474706447267526</v>
      </c>
      <c r="X78" s="1">
        <v>10.265753858003524</v>
      </c>
      <c r="AB78" s="1" t="s">
        <v>2</v>
      </c>
      <c r="AC78" s="1">
        <v>7.675181410288527</v>
      </c>
      <c r="AD78" s="1">
        <v>8.7893132743354414</v>
      </c>
      <c r="AE78" s="1">
        <v>9.2196388013555417</v>
      </c>
      <c r="AF78" s="1">
        <v>9.9034631916607818</v>
      </c>
      <c r="AG78" s="1">
        <v>10.286979051580598</v>
      </c>
      <c r="AH78" s="1">
        <v>10.89566319160253</v>
      </c>
      <c r="AI78" s="1">
        <v>10.385979447798096</v>
      </c>
      <c r="AJ78" s="1">
        <v>10.26805187272511</v>
      </c>
      <c r="AK78" s="1">
        <v>10.251173580070679</v>
      </c>
    </row>
    <row r="79" spans="1:38" x14ac:dyDescent="0.35">
      <c r="B79" s="10" t="s">
        <v>13</v>
      </c>
      <c r="C79" s="1">
        <v>1602.9646900217087</v>
      </c>
      <c r="D79" s="1">
        <v>1582.9081131631074</v>
      </c>
      <c r="E79" s="1">
        <v>1498.00868668568</v>
      </c>
      <c r="F79" s="1">
        <v>1466.5617561485853</v>
      </c>
      <c r="G79" s="1">
        <v>1385.135425030893</v>
      </c>
      <c r="H79" s="1">
        <v>1329.0228572332117</v>
      </c>
      <c r="I79" s="1">
        <v>1092.6510200745602</v>
      </c>
      <c r="J79" s="1">
        <v>933.66522638419133</v>
      </c>
      <c r="K79" s="1">
        <v>751.07199572053264</v>
      </c>
      <c r="O79" s="1" t="s">
        <v>13</v>
      </c>
      <c r="P79" s="1">
        <v>1602.9646900217087</v>
      </c>
      <c r="Q79" s="1">
        <v>1619.4735842478246</v>
      </c>
      <c r="R79" s="1">
        <v>1561.6510962406696</v>
      </c>
      <c r="S79" s="1">
        <v>1496.1223653605089</v>
      </c>
      <c r="T79" s="1">
        <v>1450.0026327299511</v>
      </c>
      <c r="U79" s="1">
        <v>1526.9944895812805</v>
      </c>
      <c r="V79" s="1">
        <v>1284.9199695394414</v>
      </c>
      <c r="W79" s="1">
        <v>1241.479146073206</v>
      </c>
      <c r="X79" s="1">
        <v>1227.8074720456771</v>
      </c>
      <c r="AB79" s="1" t="s">
        <v>13</v>
      </c>
      <c r="AC79" s="1">
        <v>1602.9646900217087</v>
      </c>
      <c r="AD79" s="1">
        <v>1602.3712869345386</v>
      </c>
      <c r="AE79" s="1">
        <v>1523.3716150470011</v>
      </c>
      <c r="AF79" s="1">
        <v>1479.1241229528157</v>
      </c>
      <c r="AG79" s="1">
        <v>1445.6766434353506</v>
      </c>
      <c r="AH79" s="1">
        <v>1450.507163852704</v>
      </c>
      <c r="AI79" s="1">
        <v>1148.0601718319033</v>
      </c>
      <c r="AJ79" s="1">
        <v>1098.321876543137</v>
      </c>
      <c r="AK79" s="1">
        <v>1088.0502141278266</v>
      </c>
    </row>
    <row r="80" spans="1:38" x14ac:dyDescent="0.35">
      <c r="B80" s="10" t="s">
        <v>48</v>
      </c>
      <c r="C80" s="1">
        <v>200.41259120868006</v>
      </c>
      <c r="D80" s="1">
        <v>225.08519229756547</v>
      </c>
      <c r="E80" s="1">
        <v>268.19021718256181</v>
      </c>
      <c r="F80" s="1">
        <v>317.93367798189843</v>
      </c>
      <c r="G80" s="1">
        <v>368.61903008544488</v>
      </c>
      <c r="H80" s="1">
        <v>475.73730425683829</v>
      </c>
      <c r="I80" s="1">
        <v>560.23067088074993</v>
      </c>
      <c r="J80" s="1">
        <v>637.02422925581391</v>
      </c>
      <c r="K80" s="1">
        <v>730.52800248656911</v>
      </c>
      <c r="O80" s="1" t="s">
        <v>48</v>
      </c>
      <c r="P80" s="1">
        <v>200.41259120868006</v>
      </c>
      <c r="Q80" s="1">
        <v>224.69610312041246</v>
      </c>
      <c r="R80" s="1">
        <v>273.4732244843363</v>
      </c>
      <c r="S80" s="1">
        <v>293.34931381870206</v>
      </c>
      <c r="T80" s="1">
        <v>373.48965911687998</v>
      </c>
      <c r="U80" s="1">
        <v>443.75887660503707</v>
      </c>
      <c r="V80" s="1">
        <v>422.98064682753397</v>
      </c>
      <c r="W80" s="1">
        <v>555.52899468702049</v>
      </c>
      <c r="X80" s="1">
        <v>638.989501901165</v>
      </c>
      <c r="AB80" s="1" t="s">
        <v>48</v>
      </c>
      <c r="AC80" s="1">
        <v>200.41259120868006</v>
      </c>
      <c r="AD80" s="1">
        <v>208.68780981995536</v>
      </c>
      <c r="AE80" s="1">
        <v>243.45610876691859</v>
      </c>
      <c r="AF80" s="1">
        <v>288.26213268933668</v>
      </c>
      <c r="AG80" s="1">
        <v>366.60302996030987</v>
      </c>
      <c r="AH80" s="1">
        <v>443.95117312421087</v>
      </c>
      <c r="AI80" s="1">
        <v>409.46516495322101</v>
      </c>
      <c r="AJ80" s="1">
        <v>556.53680982603396</v>
      </c>
      <c r="AK80" s="1">
        <v>638.84537289211914</v>
      </c>
    </row>
    <row r="81" spans="1:38" x14ac:dyDescent="0.35">
      <c r="B81" s="10" t="s">
        <v>49</v>
      </c>
      <c r="C81" s="1">
        <v>0</v>
      </c>
      <c r="D81" s="1">
        <v>0</v>
      </c>
      <c r="E81" s="1">
        <v>0</v>
      </c>
      <c r="F81" s="1">
        <v>0</v>
      </c>
      <c r="G81" s="1">
        <v>0</v>
      </c>
      <c r="H81" s="1">
        <v>0</v>
      </c>
      <c r="I81" s="1">
        <v>0</v>
      </c>
      <c r="J81" s="1">
        <v>0</v>
      </c>
      <c r="K81" s="1">
        <v>0</v>
      </c>
      <c r="O81" s="1" t="s">
        <v>49</v>
      </c>
      <c r="P81" s="1">
        <v>0</v>
      </c>
      <c r="Q81" s="1">
        <v>0</v>
      </c>
      <c r="R81" s="1">
        <v>0</v>
      </c>
      <c r="S81" s="1">
        <v>0</v>
      </c>
      <c r="T81" s="1">
        <v>0</v>
      </c>
      <c r="U81" s="1">
        <v>0</v>
      </c>
      <c r="V81" s="1">
        <v>0</v>
      </c>
      <c r="W81" s="1">
        <v>0</v>
      </c>
      <c r="X81" s="1">
        <v>0</v>
      </c>
      <c r="AB81" s="1" t="s">
        <v>49</v>
      </c>
      <c r="AC81" s="1">
        <v>0</v>
      </c>
      <c r="AD81" s="1">
        <v>0</v>
      </c>
      <c r="AE81" s="1">
        <v>0</v>
      </c>
      <c r="AF81" s="1">
        <v>0</v>
      </c>
      <c r="AG81" s="1">
        <v>0</v>
      </c>
      <c r="AH81" s="1">
        <v>0</v>
      </c>
      <c r="AI81" s="1">
        <v>0</v>
      </c>
      <c r="AJ81" s="1">
        <v>0</v>
      </c>
      <c r="AK81" s="1">
        <v>0</v>
      </c>
    </row>
    <row r="82" spans="1:38" x14ac:dyDescent="0.35">
      <c r="B82" s="10" t="s">
        <v>27</v>
      </c>
      <c r="C82" s="1">
        <v>0</v>
      </c>
      <c r="D82" s="1">
        <v>0</v>
      </c>
      <c r="E82" s="1">
        <v>0</v>
      </c>
      <c r="F82" s="1">
        <v>0</v>
      </c>
      <c r="G82" s="1">
        <v>0</v>
      </c>
      <c r="H82" s="1">
        <v>0</v>
      </c>
      <c r="I82" s="1">
        <v>0</v>
      </c>
      <c r="J82" s="1">
        <v>0</v>
      </c>
      <c r="K82" s="1">
        <v>0</v>
      </c>
      <c r="O82" s="1" t="s">
        <v>27</v>
      </c>
      <c r="P82" s="1">
        <v>0</v>
      </c>
      <c r="Q82" s="1">
        <v>0</v>
      </c>
      <c r="R82" s="1">
        <v>0</v>
      </c>
      <c r="S82" s="1">
        <v>0</v>
      </c>
      <c r="T82" s="1">
        <v>0</v>
      </c>
      <c r="U82" s="1">
        <v>0</v>
      </c>
      <c r="V82" s="1">
        <v>0</v>
      </c>
      <c r="W82" s="1">
        <v>0</v>
      </c>
      <c r="X82" s="1">
        <v>0</v>
      </c>
      <c r="AB82" s="1" t="s">
        <v>27</v>
      </c>
      <c r="AC82" s="1">
        <v>0</v>
      </c>
      <c r="AD82" s="1">
        <v>0</v>
      </c>
      <c r="AE82" s="1">
        <v>0</v>
      </c>
      <c r="AF82" s="1">
        <v>0</v>
      </c>
      <c r="AG82" s="1">
        <v>0</v>
      </c>
      <c r="AH82" s="1">
        <v>0</v>
      </c>
      <c r="AI82" s="1">
        <v>0</v>
      </c>
      <c r="AJ82" s="1">
        <v>0</v>
      </c>
      <c r="AK82" s="1">
        <v>0</v>
      </c>
    </row>
    <row r="83" spans="1:38" x14ac:dyDescent="0.35">
      <c r="B83" s="2" t="s">
        <v>6</v>
      </c>
      <c r="C83" s="2">
        <v>2286.4077181522784</v>
      </c>
      <c r="D83" s="2">
        <v>2208.9238644148336</v>
      </c>
      <c r="E83" s="2">
        <v>2145.5140989765532</v>
      </c>
      <c r="F83" s="2">
        <v>2180.3881650834874</v>
      </c>
      <c r="G83" s="2">
        <v>2090.5422775517045</v>
      </c>
      <c r="H83" s="2">
        <v>2011.0452891587765</v>
      </c>
      <c r="I83" s="2">
        <v>1985.5512293704769</v>
      </c>
      <c r="J83" s="2">
        <v>1954.3575322642303</v>
      </c>
      <c r="K83" s="2">
        <v>1887.0043605654896</v>
      </c>
      <c r="O83" s="2" t="s">
        <v>6</v>
      </c>
      <c r="P83" s="2">
        <v>1824.374258982084</v>
      </c>
      <c r="Q83" s="2">
        <v>1864.6277428774201</v>
      </c>
      <c r="R83" s="2">
        <v>1855.0666967686664</v>
      </c>
      <c r="S83" s="2">
        <v>1808.280526200017</v>
      </c>
      <c r="T83" s="2">
        <v>1840.8272582719601</v>
      </c>
      <c r="U83" s="2">
        <v>1985.2744894515115</v>
      </c>
      <c r="V83" s="2">
        <v>1723.3751432775418</v>
      </c>
      <c r="W83" s="2">
        <v>1812.4922243273575</v>
      </c>
      <c r="X83" s="2">
        <v>1882.1265131551968</v>
      </c>
      <c r="AB83" s="11" t="s">
        <v>6</v>
      </c>
      <c r="AC83" s="2">
        <v>1824.374258982084</v>
      </c>
      <c r="AD83" s="2">
        <v>1832.1073855188565</v>
      </c>
      <c r="AE83" s="2">
        <v>1787.6269872387791</v>
      </c>
      <c r="AF83" s="2">
        <v>1786.7375993005944</v>
      </c>
      <c r="AG83" s="2">
        <v>1829.628482663737</v>
      </c>
      <c r="AH83" s="2">
        <v>1910.3743568550663</v>
      </c>
      <c r="AI83" s="2">
        <v>1575.3402167293916</v>
      </c>
      <c r="AJ83" s="2">
        <v>1672.7322301826498</v>
      </c>
      <c r="AK83" s="2">
        <v>1744.5970747219039</v>
      </c>
    </row>
    <row r="85" spans="1:38" s="7" customFormat="1" x14ac:dyDescent="0.35">
      <c r="A85" s="5" t="s">
        <v>70</v>
      </c>
      <c r="B85" s="6"/>
      <c r="C85" s="6"/>
      <c r="D85" s="6"/>
      <c r="E85" s="6"/>
      <c r="F85" s="6"/>
      <c r="G85" s="6"/>
      <c r="H85" s="6"/>
      <c r="I85" s="6"/>
      <c r="J85" s="6"/>
      <c r="K85" s="6"/>
      <c r="L85" s="5"/>
      <c r="N85" s="5" t="s">
        <v>70</v>
      </c>
      <c r="O85" s="6"/>
      <c r="P85" s="6"/>
      <c r="Q85" s="6"/>
      <c r="R85" s="6"/>
      <c r="S85" s="6"/>
      <c r="T85" s="6"/>
      <c r="U85" s="6"/>
      <c r="V85" s="6"/>
      <c r="W85" s="6"/>
      <c r="X85" s="6"/>
      <c r="Y85" s="5"/>
      <c r="AA85" s="5" t="s">
        <v>70</v>
      </c>
      <c r="AB85" s="6"/>
      <c r="AC85" s="6"/>
      <c r="AD85" s="6"/>
      <c r="AE85" s="6"/>
      <c r="AF85" s="6"/>
      <c r="AG85" s="6"/>
      <c r="AH85" s="6"/>
      <c r="AI85" s="6"/>
      <c r="AJ85" s="6"/>
      <c r="AK85" s="6"/>
      <c r="AL85" s="5"/>
    </row>
    <row r="86" spans="1:38" x14ac:dyDescent="0.35">
      <c r="B86" s="10" t="s">
        <v>0</v>
      </c>
      <c r="C86" s="1">
        <v>83.846217065045025</v>
      </c>
      <c r="D86" s="1">
        <v>100.29544502337119</v>
      </c>
      <c r="E86" s="1">
        <v>100.77779569782741</v>
      </c>
      <c r="F86" s="1">
        <v>98.135999438178828</v>
      </c>
      <c r="G86" s="1">
        <v>92.238385662283662</v>
      </c>
      <c r="H86" s="1">
        <v>88.686246489957938</v>
      </c>
      <c r="I86" s="1">
        <v>85.629469494227138</v>
      </c>
      <c r="J86" s="1">
        <v>81.706489954464871</v>
      </c>
      <c r="K86" s="1">
        <v>77.610494865674852</v>
      </c>
      <c r="O86" s="1" t="s">
        <v>0</v>
      </c>
      <c r="P86" s="1">
        <v>83.846217065045025</v>
      </c>
      <c r="Q86" s="1">
        <v>100.0592111989799</v>
      </c>
      <c r="R86" s="1">
        <v>94.917721228874257</v>
      </c>
      <c r="S86" s="1">
        <v>86.565979981000254</v>
      </c>
      <c r="T86" s="1">
        <v>77.720198581113692</v>
      </c>
      <c r="U86" s="1">
        <v>70.171142884989194</v>
      </c>
      <c r="V86" s="1">
        <v>63.935497557095523</v>
      </c>
      <c r="W86" s="1">
        <v>59.353760022919296</v>
      </c>
      <c r="X86" s="1">
        <v>56.198901680036705</v>
      </c>
      <c r="AB86" s="1" t="s">
        <v>0</v>
      </c>
      <c r="AC86" s="1">
        <v>83.846217065045025</v>
      </c>
      <c r="AD86" s="1">
        <v>87.073925762028281</v>
      </c>
      <c r="AE86" s="1">
        <v>82.552505935374867</v>
      </c>
      <c r="AF86" s="1">
        <v>76.175019240155649</v>
      </c>
      <c r="AG86" s="1">
        <v>64.172036709571671</v>
      </c>
      <c r="AH86" s="1">
        <v>55.0660860348017</v>
      </c>
      <c r="AI86" s="1">
        <v>49.440746716290633</v>
      </c>
      <c r="AJ86" s="1">
        <v>46.90696074085934</v>
      </c>
      <c r="AK86" s="1">
        <v>44.245803184869196</v>
      </c>
    </row>
    <row r="87" spans="1:38" x14ac:dyDescent="0.35">
      <c r="B87" s="10" t="s">
        <v>1</v>
      </c>
      <c r="C87" s="1">
        <v>147.38270301193202</v>
      </c>
      <c r="D87" s="1">
        <v>165.35929113763146</v>
      </c>
      <c r="E87" s="1">
        <v>164.66274007209989</v>
      </c>
      <c r="F87" s="1">
        <v>158.54203969221916</v>
      </c>
      <c r="G87" s="1">
        <v>145.24669193602503</v>
      </c>
      <c r="H87" s="1">
        <v>135.95864360276849</v>
      </c>
      <c r="I87" s="1">
        <v>129.11261270528473</v>
      </c>
      <c r="J87" s="1">
        <v>117.6209472350276</v>
      </c>
      <c r="K87" s="1">
        <v>105.67117614044551</v>
      </c>
      <c r="O87" s="1" t="s">
        <v>1</v>
      </c>
      <c r="P87" s="1">
        <v>147.38270301193202</v>
      </c>
      <c r="Q87" s="1">
        <v>161.39445658491036</v>
      </c>
      <c r="R87" s="1">
        <v>147.24803527418788</v>
      </c>
      <c r="S87" s="1">
        <v>131.44891036738363</v>
      </c>
      <c r="T87" s="1">
        <v>116.90837999022203</v>
      </c>
      <c r="U87" s="1">
        <v>100.03286023788296</v>
      </c>
      <c r="V87" s="1">
        <v>87.520407436652505</v>
      </c>
      <c r="W87" s="1">
        <v>76.320666731399484</v>
      </c>
      <c r="X87" s="1">
        <v>70.42806270249288</v>
      </c>
      <c r="AB87" s="1" t="s">
        <v>1</v>
      </c>
      <c r="AC87" s="1">
        <v>147.38270301193202</v>
      </c>
      <c r="AD87" s="1">
        <v>138.0042718315278</v>
      </c>
      <c r="AE87" s="1">
        <v>125.27009819450389</v>
      </c>
      <c r="AF87" s="1">
        <v>106.82092784888903</v>
      </c>
      <c r="AG87" s="1">
        <v>74.056873390987988</v>
      </c>
      <c r="AH87" s="1">
        <v>45.291789977234934</v>
      </c>
      <c r="AI87" s="1">
        <v>32.600237567931309</v>
      </c>
      <c r="AJ87" s="1">
        <v>26.919106685402582</v>
      </c>
      <c r="AK87" s="1">
        <v>21.016492799020668</v>
      </c>
    </row>
    <row r="88" spans="1:38" x14ac:dyDescent="0.35">
      <c r="B88" s="10" t="s">
        <v>3</v>
      </c>
      <c r="C88" s="1">
        <v>379.84693998262054</v>
      </c>
      <c r="D88" s="1">
        <v>415.59459324457504</v>
      </c>
      <c r="E88" s="1">
        <v>418.8022421743695</v>
      </c>
      <c r="F88" s="1">
        <v>414.2279618241754</v>
      </c>
      <c r="G88" s="1">
        <v>407.71180310685719</v>
      </c>
      <c r="H88" s="1">
        <v>404.58509890340883</v>
      </c>
      <c r="I88" s="1">
        <v>399.57204297187394</v>
      </c>
      <c r="J88" s="1">
        <v>395.39916814848647</v>
      </c>
      <c r="K88" s="1">
        <v>391.8455421734821</v>
      </c>
      <c r="O88" s="1" t="s">
        <v>3</v>
      </c>
      <c r="P88" s="1">
        <v>379.84693998262054</v>
      </c>
      <c r="Q88" s="1">
        <v>407.62387238489941</v>
      </c>
      <c r="R88" s="1">
        <v>402.39644747991144</v>
      </c>
      <c r="S88" s="1">
        <v>390.2115071006736</v>
      </c>
      <c r="T88" s="1">
        <v>377.74663852597718</v>
      </c>
      <c r="U88" s="1">
        <v>369.40972947884023</v>
      </c>
      <c r="V88" s="1">
        <v>361.45621129698571</v>
      </c>
      <c r="W88" s="1">
        <v>361.75080070281081</v>
      </c>
      <c r="X88" s="1">
        <v>362.3307855832013</v>
      </c>
      <c r="AB88" s="1" t="s">
        <v>3</v>
      </c>
      <c r="AC88" s="1">
        <v>379.84693998262054</v>
      </c>
      <c r="AD88" s="1">
        <v>350.99766449781185</v>
      </c>
      <c r="AE88" s="1">
        <v>341.83972557143915</v>
      </c>
      <c r="AF88" s="1">
        <v>329.25241823382049</v>
      </c>
      <c r="AG88" s="1">
        <v>303.64150903266608</v>
      </c>
      <c r="AH88" s="1">
        <v>289.66515908329018</v>
      </c>
      <c r="AI88" s="1">
        <v>275.60463951558461</v>
      </c>
      <c r="AJ88" s="1">
        <v>268.39493135322232</v>
      </c>
      <c r="AK88" s="1">
        <v>261.13557850090177</v>
      </c>
    </row>
    <row r="89" spans="1:38" x14ac:dyDescent="0.35">
      <c r="B89" s="10" t="s">
        <v>2</v>
      </c>
      <c r="C89" s="1">
        <v>754.01964631900307</v>
      </c>
      <c r="D89" s="1">
        <v>838.47365457822514</v>
      </c>
      <c r="E89" s="1">
        <v>831.52943966829662</v>
      </c>
      <c r="F89" s="1">
        <v>805.93000110744345</v>
      </c>
      <c r="G89" s="1">
        <v>776.70251474617646</v>
      </c>
      <c r="H89" s="1">
        <v>763.03212126013841</v>
      </c>
      <c r="I89" s="1">
        <v>746.68583564657172</v>
      </c>
      <c r="J89" s="1">
        <v>738.2329594500053</v>
      </c>
      <c r="K89" s="1">
        <v>732.0855994449405</v>
      </c>
      <c r="O89" s="1" t="s">
        <v>2</v>
      </c>
      <c r="P89" s="1">
        <v>754.01964631900307</v>
      </c>
      <c r="Q89" s="1">
        <v>806.72745989567909</v>
      </c>
      <c r="R89" s="1">
        <v>771.10543058043027</v>
      </c>
      <c r="S89" s="1">
        <v>721.03793959295501</v>
      </c>
      <c r="T89" s="1">
        <v>677.34891464509315</v>
      </c>
      <c r="U89" s="1">
        <v>652.98216164691428</v>
      </c>
      <c r="V89" s="1">
        <v>628.70080774827727</v>
      </c>
      <c r="W89" s="1">
        <v>615.62684248203243</v>
      </c>
      <c r="X89" s="1">
        <v>606.50461970043966</v>
      </c>
      <c r="AB89" s="1" t="s">
        <v>2</v>
      </c>
      <c r="AC89" s="1">
        <v>754.01964631900307</v>
      </c>
      <c r="AD89" s="1">
        <v>682.68071227543328</v>
      </c>
      <c r="AE89" s="1">
        <v>674.56712162322492</v>
      </c>
      <c r="AF89" s="1">
        <v>657.8768470262537</v>
      </c>
      <c r="AG89" s="1">
        <v>608.51295860346681</v>
      </c>
      <c r="AH89" s="1">
        <v>587.11221098996066</v>
      </c>
      <c r="AI89" s="1">
        <v>559.7971505327389</v>
      </c>
      <c r="AJ89" s="1">
        <v>540.01461322715761</v>
      </c>
      <c r="AK89" s="1">
        <v>522.83372898170558</v>
      </c>
    </row>
    <row r="90" spans="1:38" x14ac:dyDescent="0.35">
      <c r="B90" s="10" t="s">
        <v>13</v>
      </c>
      <c r="C90" s="1">
        <v>23.444489348036356</v>
      </c>
      <c r="D90" s="1">
        <v>26.062776693544329</v>
      </c>
      <c r="E90" s="1">
        <v>26.164258322923203</v>
      </c>
      <c r="F90" s="1">
        <v>25.711258145536942</v>
      </c>
      <c r="G90" s="1">
        <v>25.57830518128689</v>
      </c>
      <c r="H90" s="1">
        <v>25.50125911319082</v>
      </c>
      <c r="I90" s="1">
        <v>25.501235099842944</v>
      </c>
      <c r="J90" s="1">
        <v>25.639114334136629</v>
      </c>
      <c r="K90" s="1">
        <v>25.609914534043515</v>
      </c>
      <c r="O90" s="1" t="s">
        <v>13</v>
      </c>
      <c r="P90" s="1">
        <v>23.444489348036356</v>
      </c>
      <c r="Q90" s="1">
        <v>25.018714711095107</v>
      </c>
      <c r="R90" s="1">
        <v>25.073471136071298</v>
      </c>
      <c r="S90" s="1">
        <v>24.2077171518463</v>
      </c>
      <c r="T90" s="1">
        <v>22.908657272197836</v>
      </c>
      <c r="U90" s="1">
        <v>22.075525245280733</v>
      </c>
      <c r="V90" s="1">
        <v>21.528102186353706</v>
      </c>
      <c r="W90" s="1">
        <v>21.061779034179978</v>
      </c>
      <c r="X90" s="1">
        <v>21.182519111007139</v>
      </c>
      <c r="AB90" s="1" t="s">
        <v>13</v>
      </c>
      <c r="AC90" s="1">
        <v>23.444489348036356</v>
      </c>
      <c r="AD90" s="1">
        <v>21.029896320253147</v>
      </c>
      <c r="AE90" s="1">
        <v>21.304495404080932</v>
      </c>
      <c r="AF90" s="1">
        <v>21.131831121938294</v>
      </c>
      <c r="AG90" s="1">
        <v>20.050271623769927</v>
      </c>
      <c r="AH90" s="1">
        <v>19.450462739404983</v>
      </c>
      <c r="AI90" s="1">
        <v>18.781217968480451</v>
      </c>
      <c r="AJ90" s="1">
        <v>18.645456151793994</v>
      </c>
      <c r="AK90" s="1">
        <v>18.401337125555134</v>
      </c>
    </row>
    <row r="91" spans="1:38" x14ac:dyDescent="0.35">
      <c r="B91" s="10" t="s">
        <v>48</v>
      </c>
      <c r="C91" s="1">
        <v>6.8678219926507875</v>
      </c>
      <c r="D91" s="1">
        <v>2.8377425389396453</v>
      </c>
      <c r="E91" s="1">
        <v>2.5551584695648213</v>
      </c>
      <c r="F91" s="1">
        <v>2.3340046320883112</v>
      </c>
      <c r="G91" s="1">
        <v>2.1801905011899931</v>
      </c>
      <c r="H91" s="1">
        <v>2.0151390878232713</v>
      </c>
      <c r="I91" s="1">
        <v>2.0048776415044736</v>
      </c>
      <c r="J91" s="1">
        <v>1.8628705149293185</v>
      </c>
      <c r="K91" s="1">
        <v>1.8588566988480733</v>
      </c>
      <c r="O91" s="1" t="s">
        <v>48</v>
      </c>
      <c r="P91" s="1">
        <v>6.8678219926507875</v>
      </c>
      <c r="Q91" s="1">
        <v>7.8871586641147795</v>
      </c>
      <c r="R91" s="1">
        <v>7.6388134973167832</v>
      </c>
      <c r="S91" s="1">
        <v>7.1072124436257695</v>
      </c>
      <c r="T91" s="1">
        <v>6.4780517192638358</v>
      </c>
      <c r="U91" s="1">
        <v>5.8810750973997568</v>
      </c>
      <c r="V91" s="1">
        <v>5.5199372477902537</v>
      </c>
      <c r="W91" s="1">
        <v>5.1131995102509418</v>
      </c>
      <c r="X91" s="1">
        <v>4.8103307958550685</v>
      </c>
      <c r="AB91" s="1" t="s">
        <v>48</v>
      </c>
      <c r="AC91" s="1">
        <v>6.6003229423986793</v>
      </c>
      <c r="AD91" s="1">
        <v>2.5075501073389281</v>
      </c>
      <c r="AE91" s="1">
        <v>2.0899708700527717</v>
      </c>
      <c r="AF91" s="1">
        <v>1.9773782891747398</v>
      </c>
      <c r="AG91" s="1">
        <v>1.9090692271860414</v>
      </c>
      <c r="AH91" s="1">
        <v>1.7166878196554951</v>
      </c>
      <c r="AI91" s="1">
        <v>1.6863321427430529</v>
      </c>
      <c r="AJ91" s="1">
        <v>1.5240372686504855</v>
      </c>
      <c r="AK91" s="1">
        <v>1.4764472104871309</v>
      </c>
    </row>
    <row r="92" spans="1:38" x14ac:dyDescent="0.35">
      <c r="B92" s="10" t="s">
        <v>49</v>
      </c>
      <c r="C92" s="1">
        <v>0</v>
      </c>
      <c r="D92" s="1">
        <v>0</v>
      </c>
      <c r="E92" s="1">
        <v>0</v>
      </c>
      <c r="F92" s="1">
        <v>0</v>
      </c>
      <c r="G92" s="1">
        <v>0</v>
      </c>
      <c r="H92" s="1">
        <v>0</v>
      </c>
      <c r="I92" s="1">
        <v>0</v>
      </c>
      <c r="J92" s="1">
        <v>0</v>
      </c>
      <c r="K92" s="1">
        <v>0</v>
      </c>
      <c r="O92" s="1" t="s">
        <v>49</v>
      </c>
      <c r="P92" s="1">
        <v>0</v>
      </c>
      <c r="Q92" s="1">
        <v>0</v>
      </c>
      <c r="R92" s="1">
        <v>0</v>
      </c>
      <c r="S92" s="1">
        <v>0</v>
      </c>
      <c r="T92" s="1">
        <v>0</v>
      </c>
      <c r="U92" s="1">
        <v>0</v>
      </c>
      <c r="V92" s="1">
        <v>0</v>
      </c>
      <c r="W92" s="1">
        <v>0</v>
      </c>
      <c r="X92" s="1">
        <v>0</v>
      </c>
      <c r="AB92" s="1" t="s">
        <v>49</v>
      </c>
      <c r="AC92" s="1">
        <v>0</v>
      </c>
      <c r="AD92" s="1">
        <v>0</v>
      </c>
      <c r="AE92" s="1">
        <v>0</v>
      </c>
      <c r="AF92" s="1">
        <v>0</v>
      </c>
      <c r="AG92" s="1">
        <v>0</v>
      </c>
      <c r="AH92" s="1">
        <v>0</v>
      </c>
      <c r="AI92" s="1">
        <v>0</v>
      </c>
      <c r="AJ92" s="1">
        <v>0</v>
      </c>
      <c r="AK92" s="1">
        <v>0</v>
      </c>
    </row>
    <row r="93" spans="1:38" x14ac:dyDescent="0.35">
      <c r="B93" s="10" t="s">
        <v>27</v>
      </c>
      <c r="C93" s="1">
        <v>0</v>
      </c>
      <c r="D93" s="1">
        <v>0</v>
      </c>
      <c r="E93" s="1">
        <v>0</v>
      </c>
      <c r="F93" s="1">
        <v>0</v>
      </c>
      <c r="G93" s="1">
        <v>0</v>
      </c>
      <c r="H93" s="1">
        <v>0</v>
      </c>
      <c r="I93" s="1">
        <v>0</v>
      </c>
      <c r="J93" s="1">
        <v>0</v>
      </c>
      <c r="K93" s="1">
        <v>0</v>
      </c>
      <c r="O93" s="1" t="s">
        <v>27</v>
      </c>
      <c r="P93" s="1">
        <v>0</v>
      </c>
      <c r="Q93" s="1">
        <v>0</v>
      </c>
      <c r="R93" s="1">
        <v>0</v>
      </c>
      <c r="S93" s="1">
        <v>0</v>
      </c>
      <c r="T93" s="1">
        <v>0</v>
      </c>
      <c r="U93" s="1">
        <v>0</v>
      </c>
      <c r="V93" s="1">
        <v>0</v>
      </c>
      <c r="W93" s="1">
        <v>0</v>
      </c>
      <c r="X93" s="1">
        <v>0</v>
      </c>
      <c r="AB93" s="1" t="s">
        <v>27</v>
      </c>
      <c r="AC93" s="1">
        <v>0</v>
      </c>
      <c r="AD93" s="1">
        <v>0</v>
      </c>
      <c r="AE93" s="1">
        <v>0</v>
      </c>
      <c r="AF93" s="1">
        <v>0</v>
      </c>
      <c r="AG93" s="1">
        <v>0</v>
      </c>
      <c r="AH93" s="1">
        <v>0</v>
      </c>
      <c r="AI93" s="1">
        <v>0</v>
      </c>
      <c r="AJ93" s="1">
        <v>0</v>
      </c>
      <c r="AK93" s="1">
        <v>0</v>
      </c>
    </row>
    <row r="94" spans="1:38" x14ac:dyDescent="0.35">
      <c r="B94" s="2" t="s">
        <v>6</v>
      </c>
      <c r="C94" s="2">
        <v>1395.4078177192876</v>
      </c>
      <c r="D94" s="2">
        <v>1548.6235032162867</v>
      </c>
      <c r="E94" s="2">
        <v>1544.4916344050814</v>
      </c>
      <c r="F94" s="2">
        <v>1504.8812648396422</v>
      </c>
      <c r="G94" s="2">
        <v>1449.6578911338192</v>
      </c>
      <c r="H94" s="2">
        <v>1419.7785084572877</v>
      </c>
      <c r="I94" s="2">
        <v>1388.5060735593047</v>
      </c>
      <c r="J94" s="2">
        <v>1360.46154963705</v>
      </c>
      <c r="K94" s="2">
        <v>1334.6815838574346</v>
      </c>
      <c r="O94" s="2" t="s">
        <v>6</v>
      </c>
      <c r="P94" s="2">
        <v>1395.4078177192876</v>
      </c>
      <c r="Q94" s="2">
        <v>1508.7108734396788</v>
      </c>
      <c r="R94" s="2">
        <v>1448.3799191967919</v>
      </c>
      <c r="S94" s="2">
        <v>1360.5792666374844</v>
      </c>
      <c r="T94" s="2">
        <v>1279.1108407338677</v>
      </c>
      <c r="U94" s="2">
        <v>1220.5524945913073</v>
      </c>
      <c r="V94" s="2">
        <v>1168.6609634731549</v>
      </c>
      <c r="W94" s="2">
        <v>1139.2270484835931</v>
      </c>
      <c r="X94" s="2">
        <v>1121.455219573033</v>
      </c>
      <c r="AB94" s="11" t="s">
        <v>6</v>
      </c>
      <c r="AC94" s="2">
        <v>1395.1403186690354</v>
      </c>
      <c r="AD94" s="2">
        <v>1282.2940207943932</v>
      </c>
      <c r="AE94" s="2">
        <v>1247.6239175986766</v>
      </c>
      <c r="AF94" s="2">
        <v>1193.2344217602322</v>
      </c>
      <c r="AG94" s="2">
        <v>1072.3427185876487</v>
      </c>
      <c r="AH94" s="2">
        <v>998.30239664434794</v>
      </c>
      <c r="AI94" s="2">
        <v>937.9103244437689</v>
      </c>
      <c r="AJ94" s="2">
        <v>902.40510542708626</v>
      </c>
      <c r="AK94" s="2">
        <v>869.10938780253946</v>
      </c>
    </row>
    <row r="96" spans="1:38" s="7" customFormat="1" x14ac:dyDescent="0.35">
      <c r="A96" s="5" t="s">
        <v>71</v>
      </c>
      <c r="B96" s="6"/>
      <c r="C96" s="6"/>
      <c r="D96" s="6"/>
      <c r="E96" s="6"/>
      <c r="F96" s="6"/>
      <c r="G96" s="6"/>
      <c r="H96" s="6"/>
      <c r="I96" s="6"/>
      <c r="J96" s="6"/>
      <c r="K96" s="6"/>
      <c r="L96" s="5"/>
      <c r="N96" s="5" t="s">
        <v>71</v>
      </c>
      <c r="O96" s="6"/>
      <c r="P96" s="6"/>
      <c r="Q96" s="6"/>
      <c r="R96" s="6"/>
      <c r="S96" s="6"/>
      <c r="T96" s="6"/>
      <c r="U96" s="6"/>
      <c r="V96" s="6"/>
      <c r="W96" s="6"/>
      <c r="X96" s="6"/>
      <c r="Y96" s="5"/>
      <c r="AA96" s="5" t="s">
        <v>71</v>
      </c>
      <c r="AB96" s="6"/>
      <c r="AC96" s="6"/>
      <c r="AD96" s="6"/>
      <c r="AE96" s="6"/>
      <c r="AF96" s="6"/>
      <c r="AG96" s="6"/>
      <c r="AH96" s="6"/>
      <c r="AI96" s="6"/>
      <c r="AJ96" s="6"/>
      <c r="AK96" s="6"/>
      <c r="AL96" s="5"/>
    </row>
    <row r="97" spans="1:38" x14ac:dyDescent="0.35">
      <c r="B97" s="10" t="s">
        <v>37</v>
      </c>
      <c r="C97" s="1">
        <v>313.26468793684893</v>
      </c>
      <c r="D97" s="1">
        <v>312.42508251181692</v>
      </c>
      <c r="E97" s="1">
        <v>313.70903895063287</v>
      </c>
      <c r="F97" s="1">
        <v>307.76848233341224</v>
      </c>
      <c r="G97" s="1">
        <v>291.55950767173505</v>
      </c>
      <c r="H97" s="1">
        <v>280.80070409762101</v>
      </c>
      <c r="I97" s="1">
        <v>268.41331858901736</v>
      </c>
      <c r="J97" s="1">
        <v>265.93613804583646</v>
      </c>
      <c r="K97" s="1">
        <v>260.40659592446048</v>
      </c>
      <c r="O97" s="1" t="s">
        <v>37</v>
      </c>
      <c r="P97" s="1">
        <v>313.26468793684893</v>
      </c>
      <c r="Q97" s="1">
        <v>302.43197159460408</v>
      </c>
      <c r="R97" s="1">
        <v>295.76386815187527</v>
      </c>
      <c r="S97" s="1">
        <v>282.21224053487117</v>
      </c>
      <c r="T97" s="1">
        <v>260.13450321829725</v>
      </c>
      <c r="U97" s="1">
        <v>237.30371767142893</v>
      </c>
      <c r="V97" s="1">
        <v>209.1862365017449</v>
      </c>
      <c r="W97" s="1">
        <v>187.96167877191613</v>
      </c>
      <c r="X97" s="1">
        <v>163.71651936087059</v>
      </c>
      <c r="AB97" s="1" t="s">
        <v>37</v>
      </c>
      <c r="AC97" s="1">
        <v>313.26468793684893</v>
      </c>
      <c r="AD97" s="1">
        <v>276.50287824684767</v>
      </c>
      <c r="AE97" s="1">
        <v>257.15336238213462</v>
      </c>
      <c r="AF97" s="1">
        <v>216.0314602091992</v>
      </c>
      <c r="AG97" s="1">
        <v>174.69180290297768</v>
      </c>
      <c r="AH97" s="1">
        <v>153.61049354881507</v>
      </c>
      <c r="AI97" s="1">
        <v>106.15160800555357</v>
      </c>
      <c r="AJ97" s="1">
        <v>82.712272352971212</v>
      </c>
      <c r="AK97" s="1">
        <v>50.869397211283001</v>
      </c>
    </row>
    <row r="98" spans="1:38" x14ac:dyDescent="0.35">
      <c r="B98" s="10" t="s">
        <v>38</v>
      </c>
      <c r="C98" s="1">
        <v>323.08680077013992</v>
      </c>
      <c r="D98" s="1">
        <v>377.46981432079531</v>
      </c>
      <c r="E98" s="1">
        <v>356.72549832637117</v>
      </c>
      <c r="F98" s="1">
        <v>333.37828173294781</v>
      </c>
      <c r="G98" s="1">
        <v>312.34203728514535</v>
      </c>
      <c r="H98" s="1">
        <v>302.75477398952648</v>
      </c>
      <c r="I98" s="1">
        <v>296.79271458855737</v>
      </c>
      <c r="J98" s="1">
        <v>286.87735259767112</v>
      </c>
      <c r="K98" s="1">
        <v>276.80701057021304</v>
      </c>
      <c r="O98" s="1" t="s">
        <v>38</v>
      </c>
      <c r="P98" s="1">
        <v>323.08680077013992</v>
      </c>
      <c r="Q98" s="1">
        <v>318.05440742013417</v>
      </c>
      <c r="R98" s="1">
        <v>266.12476460405969</v>
      </c>
      <c r="S98" s="1">
        <v>235.61797338673773</v>
      </c>
      <c r="T98" s="1">
        <v>207.15103836157331</v>
      </c>
      <c r="U98" s="1">
        <v>185.78881348268828</v>
      </c>
      <c r="V98" s="1">
        <v>168.57702362238163</v>
      </c>
      <c r="W98" s="1">
        <v>151.60004187924801</v>
      </c>
      <c r="X98" s="1">
        <v>139.01755247212003</v>
      </c>
      <c r="AB98" s="1" t="s">
        <v>38</v>
      </c>
      <c r="AC98" s="1">
        <v>323.08680077013992</v>
      </c>
      <c r="AD98" s="1">
        <v>275.79680328997097</v>
      </c>
      <c r="AE98" s="1">
        <v>217.39288615686812</v>
      </c>
      <c r="AF98" s="1">
        <v>182.34398486035099</v>
      </c>
      <c r="AG98" s="1">
        <v>150.07485000838111</v>
      </c>
      <c r="AH98" s="1">
        <v>123.04510533660665</v>
      </c>
      <c r="AI98" s="1">
        <v>95.825831438745354</v>
      </c>
      <c r="AJ98" s="1">
        <v>73.719400980438053</v>
      </c>
      <c r="AK98" s="1">
        <v>58.678225343342191</v>
      </c>
    </row>
    <row r="99" spans="1:38" x14ac:dyDescent="0.35">
      <c r="B99" s="10" t="s">
        <v>39</v>
      </c>
      <c r="C99" s="1">
        <v>477.65555693118392</v>
      </c>
      <c r="D99" s="1">
        <v>493.25208709340887</v>
      </c>
      <c r="E99" s="1">
        <v>458.50328693243029</v>
      </c>
      <c r="F99" s="1">
        <v>428.08667191717757</v>
      </c>
      <c r="G99" s="1">
        <v>385.88526077516684</v>
      </c>
      <c r="H99" s="1">
        <v>357.02727687627493</v>
      </c>
      <c r="I99" s="1">
        <v>325.37954650488746</v>
      </c>
      <c r="J99" s="1">
        <v>286.8879730835464</v>
      </c>
      <c r="K99" s="1">
        <v>260.81425438662893</v>
      </c>
      <c r="O99" s="1" t="s">
        <v>39</v>
      </c>
      <c r="P99" s="1">
        <v>477.65555693118392</v>
      </c>
      <c r="Q99" s="1">
        <v>432.91420831687952</v>
      </c>
      <c r="R99" s="1">
        <v>328.66528152770701</v>
      </c>
      <c r="S99" s="1">
        <v>261.4312906384136</v>
      </c>
      <c r="T99" s="1">
        <v>206.19004278897495</v>
      </c>
      <c r="U99" s="1">
        <v>146.0391793592278</v>
      </c>
      <c r="V99" s="1">
        <v>127.39101680570494</v>
      </c>
      <c r="W99" s="1">
        <v>118.54146835728592</v>
      </c>
      <c r="X99" s="1">
        <v>106.96232253345106</v>
      </c>
      <c r="AB99" s="1" t="s">
        <v>39</v>
      </c>
      <c r="AC99" s="1">
        <v>477.65555693118392</v>
      </c>
      <c r="AD99" s="1">
        <v>334.85296715665208</v>
      </c>
      <c r="AE99" s="1">
        <v>233.92012255824724</v>
      </c>
      <c r="AF99" s="1">
        <v>141.1528914052129</v>
      </c>
      <c r="AG99" s="1">
        <v>114.99364909363641</v>
      </c>
      <c r="AH99" s="1">
        <v>89.934822517010574</v>
      </c>
      <c r="AI99" s="1">
        <v>68.575326395437429</v>
      </c>
      <c r="AJ99" s="1">
        <v>60.449347233759916</v>
      </c>
      <c r="AK99" s="1">
        <v>46.040412931682951</v>
      </c>
    </row>
    <row r="100" spans="1:38" x14ac:dyDescent="0.35">
      <c r="B100" s="10" t="s">
        <v>40</v>
      </c>
      <c r="C100" s="1">
        <v>71.95984438310748</v>
      </c>
      <c r="D100" s="1">
        <v>76.661069167238523</v>
      </c>
      <c r="E100" s="1">
        <v>74.40467568903577</v>
      </c>
      <c r="F100" s="1">
        <v>70.440989825726973</v>
      </c>
      <c r="G100" s="1">
        <v>66.228957757526913</v>
      </c>
      <c r="H100" s="1">
        <v>60.045764242072423</v>
      </c>
      <c r="I100" s="1">
        <v>65.014701638219123</v>
      </c>
      <c r="J100" s="1">
        <v>66.923562487944793</v>
      </c>
      <c r="K100" s="1">
        <v>68.649858899577325</v>
      </c>
      <c r="O100" s="1" t="s">
        <v>40</v>
      </c>
      <c r="P100" s="1">
        <v>71.95984438310748</v>
      </c>
      <c r="Q100" s="1">
        <v>62.541241074493584</v>
      </c>
      <c r="R100" s="1">
        <v>52.446564652605758</v>
      </c>
      <c r="S100" s="1">
        <v>42.831584407456461</v>
      </c>
      <c r="T100" s="1">
        <v>34.652599276951847</v>
      </c>
      <c r="U100" s="1">
        <v>19.084745437950648</v>
      </c>
      <c r="V100" s="1">
        <v>22.312066377435265</v>
      </c>
      <c r="W100" s="1">
        <v>22.502883357334987</v>
      </c>
      <c r="X100" s="1">
        <v>23.169492030907826</v>
      </c>
      <c r="AB100" s="1" t="s">
        <v>40</v>
      </c>
      <c r="AC100" s="1">
        <v>71.95984438310748</v>
      </c>
      <c r="AD100" s="1">
        <v>48.614685375787523</v>
      </c>
      <c r="AE100" s="1">
        <v>41.527141746168901</v>
      </c>
      <c r="AF100" s="1">
        <v>33.119131716692173</v>
      </c>
      <c r="AG100" s="1">
        <v>23.898953717981563</v>
      </c>
      <c r="AH100" s="1">
        <v>10.289337168005837</v>
      </c>
      <c r="AI100" s="1">
        <v>10.208764874118128</v>
      </c>
      <c r="AJ100" s="1">
        <v>10.125437384315809</v>
      </c>
      <c r="AK100" s="1">
        <v>8.2698499250934621</v>
      </c>
    </row>
    <row r="101" spans="1:38" x14ac:dyDescent="0.35">
      <c r="B101" s="10" t="s">
        <v>41</v>
      </c>
      <c r="C101" s="1">
        <v>48.831164269870754</v>
      </c>
      <c r="D101" s="1">
        <v>54.024130466027408</v>
      </c>
      <c r="E101" s="1">
        <v>53.64843667552551</v>
      </c>
      <c r="F101" s="1">
        <v>53.173085860521191</v>
      </c>
      <c r="G101" s="1">
        <v>51.912955648661374</v>
      </c>
      <c r="H101" s="1">
        <v>49.732870032111194</v>
      </c>
      <c r="I101" s="1">
        <v>48.148344575452157</v>
      </c>
      <c r="J101" s="1">
        <v>44.904514547748313</v>
      </c>
      <c r="K101" s="1">
        <v>41.316503655338103</v>
      </c>
      <c r="O101" s="1" t="s">
        <v>41</v>
      </c>
      <c r="P101" s="1">
        <v>48.831164269870754</v>
      </c>
      <c r="Q101" s="1">
        <v>52.198327262439193</v>
      </c>
      <c r="R101" s="1">
        <v>54.024130466027408</v>
      </c>
      <c r="S101" s="1">
        <v>53.64843667552551</v>
      </c>
      <c r="T101" s="1">
        <v>53.173085860521191</v>
      </c>
      <c r="U101" s="1">
        <v>51.912955648661374</v>
      </c>
      <c r="V101" s="1">
        <v>49.732870032111194</v>
      </c>
      <c r="W101" s="1">
        <v>48.148344575452157</v>
      </c>
      <c r="X101" s="1">
        <v>44.904514547748313</v>
      </c>
      <c r="AB101" s="1" t="s">
        <v>41</v>
      </c>
      <c r="AC101" s="1">
        <v>48.831164269870754</v>
      </c>
      <c r="AD101" s="1">
        <v>54.024130466027408</v>
      </c>
      <c r="AE101" s="1">
        <v>53.64843667552551</v>
      </c>
      <c r="AF101" s="1">
        <v>53.173085860521191</v>
      </c>
      <c r="AG101" s="1">
        <v>51.912955648661374</v>
      </c>
      <c r="AH101" s="1">
        <v>49.732870032111194</v>
      </c>
      <c r="AI101" s="1">
        <v>48.148344575452157</v>
      </c>
      <c r="AJ101" s="1">
        <v>44.904514547748313</v>
      </c>
      <c r="AK101" s="1">
        <v>41.316503655338103</v>
      </c>
    </row>
    <row r="103" spans="1:38" s="7" customFormat="1" x14ac:dyDescent="0.35">
      <c r="A103" s="5" t="s">
        <v>72</v>
      </c>
      <c r="B103" s="6"/>
      <c r="C103" s="6"/>
      <c r="D103" s="6"/>
      <c r="E103" s="6"/>
      <c r="F103" s="6"/>
      <c r="G103" s="6"/>
      <c r="H103" s="6"/>
      <c r="I103" s="6"/>
      <c r="J103" s="6"/>
      <c r="K103" s="6"/>
      <c r="L103" s="5"/>
      <c r="N103" s="5" t="s">
        <v>72</v>
      </c>
      <c r="O103" s="6"/>
      <c r="P103" s="6"/>
      <c r="Q103" s="6"/>
      <c r="R103" s="6"/>
      <c r="S103" s="6"/>
      <c r="T103" s="6"/>
      <c r="U103" s="6"/>
      <c r="V103" s="6"/>
      <c r="W103" s="6"/>
      <c r="X103" s="6"/>
      <c r="Y103" s="5"/>
      <c r="AA103" s="5" t="s">
        <v>72</v>
      </c>
      <c r="AB103" s="6"/>
      <c r="AC103" s="6"/>
      <c r="AD103" s="6"/>
      <c r="AE103" s="6"/>
      <c r="AF103" s="6"/>
      <c r="AG103" s="6"/>
      <c r="AH103" s="6"/>
      <c r="AI103" s="6"/>
      <c r="AJ103" s="6"/>
      <c r="AK103" s="6"/>
      <c r="AL103" s="5"/>
    </row>
    <row r="104" spans="1:38" x14ac:dyDescent="0.35">
      <c r="B104" s="10" t="s">
        <v>37</v>
      </c>
      <c r="C104" s="1">
        <v>486.18899999999996</v>
      </c>
      <c r="D104" s="1">
        <v>518.99601213200708</v>
      </c>
      <c r="E104" s="1">
        <v>530.67593611185202</v>
      </c>
      <c r="F104" s="1">
        <v>541.23484413141603</v>
      </c>
      <c r="G104" s="1">
        <v>539.88207443856004</v>
      </c>
      <c r="H104" s="1">
        <v>540.29716003553813</v>
      </c>
      <c r="I104" s="1">
        <v>543.50846325988709</v>
      </c>
      <c r="J104" s="1">
        <v>540.43028641613205</v>
      </c>
      <c r="K104" s="1">
        <v>540.03326537601606</v>
      </c>
      <c r="O104" s="1" t="s">
        <v>37</v>
      </c>
      <c r="P104" s="1">
        <v>486.18899999999996</v>
      </c>
      <c r="Q104" s="1">
        <v>518.99601213200708</v>
      </c>
      <c r="R104" s="1">
        <v>530.67593611185202</v>
      </c>
      <c r="S104" s="1">
        <v>541.23484413141603</v>
      </c>
      <c r="T104" s="1">
        <v>539.88207443856004</v>
      </c>
      <c r="U104" s="1">
        <v>540.29716003553813</v>
      </c>
      <c r="V104" s="1">
        <v>543.50846325988709</v>
      </c>
      <c r="W104" s="1">
        <v>540.43028641613205</v>
      </c>
      <c r="X104" s="1">
        <v>540.03326537601606</v>
      </c>
      <c r="AB104" s="1" t="s">
        <v>37</v>
      </c>
      <c r="AC104" s="1">
        <v>486.18899999999996</v>
      </c>
      <c r="AD104" s="1">
        <v>518.99601213200708</v>
      </c>
      <c r="AE104" s="1">
        <v>530.67593611185202</v>
      </c>
      <c r="AF104" s="1">
        <v>541.23484413141603</v>
      </c>
      <c r="AG104" s="1">
        <v>539.88207443856004</v>
      </c>
      <c r="AH104" s="1">
        <v>540.29716003553813</v>
      </c>
      <c r="AI104" s="1">
        <v>543.50846325988709</v>
      </c>
      <c r="AJ104" s="1">
        <v>540.43028641613205</v>
      </c>
      <c r="AK104" s="1">
        <v>540.03326537601606</v>
      </c>
    </row>
    <row r="105" spans="1:38" x14ac:dyDescent="0.35">
      <c r="B105" s="10" t="s">
        <v>35</v>
      </c>
      <c r="C105" s="1">
        <v>172.53409530712514</v>
      </c>
      <c r="D105" s="1">
        <v>187.0254908412806</v>
      </c>
      <c r="E105" s="1">
        <v>181.86736240246643</v>
      </c>
      <c r="F105" s="1">
        <v>174.60790855185422</v>
      </c>
      <c r="G105" s="1">
        <v>167.36844156009982</v>
      </c>
      <c r="H105" s="1">
        <v>161.06760212630331</v>
      </c>
      <c r="I105" s="1">
        <v>155.38718594281258</v>
      </c>
      <c r="J105" s="1">
        <v>150.76636298164269</v>
      </c>
      <c r="K105" s="1">
        <v>147.05830941863405</v>
      </c>
      <c r="O105" s="1" t="s">
        <v>35</v>
      </c>
      <c r="P105" s="1">
        <v>172.53409530712514</v>
      </c>
      <c r="Q105" s="1">
        <v>183.43461041608595</v>
      </c>
      <c r="R105" s="1">
        <v>176.09913144125403</v>
      </c>
      <c r="S105" s="1">
        <v>166.37184205709849</v>
      </c>
      <c r="T105" s="1">
        <v>156.37809731497859</v>
      </c>
      <c r="U105" s="1">
        <v>147.0555606750072</v>
      </c>
      <c r="V105" s="1">
        <v>138.03299433462485</v>
      </c>
      <c r="W105" s="1">
        <v>129.69243885485614</v>
      </c>
      <c r="X105" s="1">
        <v>121.83837361907155</v>
      </c>
      <c r="AB105" s="1" t="s">
        <v>35</v>
      </c>
      <c r="AC105" s="1">
        <v>172.53409530712514</v>
      </c>
      <c r="AD105" s="1">
        <v>183.43461041608595</v>
      </c>
      <c r="AE105" s="1">
        <v>176.09913144125403</v>
      </c>
      <c r="AF105" s="1">
        <v>166.37184205709849</v>
      </c>
      <c r="AG105" s="1">
        <v>156.37809731497859</v>
      </c>
      <c r="AH105" s="1">
        <v>147.0555606750072</v>
      </c>
      <c r="AI105" s="1">
        <v>138.03299433462485</v>
      </c>
      <c r="AJ105" s="1">
        <v>129.69243885485614</v>
      </c>
      <c r="AK105" s="1">
        <v>121.83837361907155</v>
      </c>
    </row>
    <row r="106" spans="1:38" x14ac:dyDescent="0.35">
      <c r="B106" s="10" t="s">
        <v>28</v>
      </c>
      <c r="C106" s="1">
        <v>34.719115672208503</v>
      </c>
      <c r="D106" s="1">
        <v>40.078958515257533</v>
      </c>
      <c r="E106" s="1">
        <v>39.378507517482902</v>
      </c>
      <c r="F106" s="1">
        <v>38.776695016609359</v>
      </c>
      <c r="G106" s="1">
        <v>38.157434301015449</v>
      </c>
      <c r="H106" s="1">
        <v>37.650400491017081</v>
      </c>
      <c r="I106" s="1">
        <v>37.268152292932342</v>
      </c>
      <c r="J106" s="1">
        <v>37.122658406927563</v>
      </c>
      <c r="K106" s="1">
        <v>37.19854475136632</v>
      </c>
      <c r="O106" s="1" t="s">
        <v>28</v>
      </c>
      <c r="P106" s="1">
        <v>34.719115672208503</v>
      </c>
      <c r="Q106" s="1">
        <v>40.022105909730925</v>
      </c>
      <c r="R106" s="1">
        <v>39.280931544202915</v>
      </c>
      <c r="S106" s="1">
        <v>38.626545631814594</v>
      </c>
      <c r="T106" s="1">
        <v>37.942246390177949</v>
      </c>
      <c r="U106" s="1">
        <v>37.357921055863095</v>
      </c>
      <c r="V106" s="1">
        <v>36.884022202050659</v>
      </c>
      <c r="W106" s="1">
        <v>36.625963751116686</v>
      </c>
      <c r="X106" s="1">
        <v>36.564568564405782</v>
      </c>
      <c r="AB106" s="1" t="s">
        <v>28</v>
      </c>
      <c r="AC106" s="1">
        <v>34.719115672208503</v>
      </c>
      <c r="AD106" s="1">
        <v>40.022105909730925</v>
      </c>
      <c r="AE106" s="1">
        <v>39.280931544202915</v>
      </c>
      <c r="AF106" s="1">
        <v>38.626545631814594</v>
      </c>
      <c r="AG106" s="1">
        <v>37.942246390177949</v>
      </c>
      <c r="AH106" s="1">
        <v>37.357921055863095</v>
      </c>
      <c r="AI106" s="1">
        <v>36.884022202050659</v>
      </c>
      <c r="AJ106" s="1">
        <v>36.625963751116686</v>
      </c>
      <c r="AK106" s="1">
        <v>36.564568564405782</v>
      </c>
    </row>
    <row r="107" spans="1:38" x14ac:dyDescent="0.35">
      <c r="B107" s="10" t="s">
        <v>36</v>
      </c>
      <c r="C107" s="1">
        <v>6.7662276435408382</v>
      </c>
      <c r="D107" s="1">
        <v>19.233921039428591</v>
      </c>
      <c r="E107" s="1">
        <v>19.45301580772356</v>
      </c>
      <c r="F107" s="1">
        <v>19.536014670453188</v>
      </c>
      <c r="G107" s="1">
        <v>19.673495475391157</v>
      </c>
      <c r="H107" s="1">
        <v>19.805768717462026</v>
      </c>
      <c r="I107" s="1">
        <v>19.855005768172852</v>
      </c>
      <c r="J107" s="1">
        <v>19.889736053083883</v>
      </c>
      <c r="K107" s="1">
        <v>19.926702895377264</v>
      </c>
      <c r="O107" s="1" t="s">
        <v>36</v>
      </c>
      <c r="P107" s="1">
        <v>6.7662276435408382</v>
      </c>
      <c r="Q107" s="1">
        <v>19.198248247195618</v>
      </c>
      <c r="R107" s="1">
        <v>19.390095602101777</v>
      </c>
      <c r="S107" s="1">
        <v>19.438459195036408</v>
      </c>
      <c r="T107" s="1">
        <v>19.532252609913385</v>
      </c>
      <c r="U107" s="1">
        <v>19.61243373227768</v>
      </c>
      <c r="V107" s="1">
        <v>19.600646312585617</v>
      </c>
      <c r="W107" s="1">
        <v>19.568453579823487</v>
      </c>
      <c r="X107" s="1">
        <v>19.535413635759543</v>
      </c>
      <c r="AB107" s="1" t="s">
        <v>36</v>
      </c>
      <c r="AC107" s="1">
        <v>6.7662276435408382</v>
      </c>
      <c r="AD107" s="1">
        <v>19.198248247195618</v>
      </c>
      <c r="AE107" s="1">
        <v>19.390095602101777</v>
      </c>
      <c r="AF107" s="1">
        <v>19.438459195036408</v>
      </c>
      <c r="AG107" s="1">
        <v>19.532252609913385</v>
      </c>
      <c r="AH107" s="1">
        <v>19.61243373227768</v>
      </c>
      <c r="AI107" s="1">
        <v>19.600646312585617</v>
      </c>
      <c r="AJ107" s="1">
        <v>19.568453579823487</v>
      </c>
      <c r="AK107" s="1">
        <v>19.535413635759543</v>
      </c>
    </row>
    <row r="108" spans="1:38" x14ac:dyDescent="0.35">
      <c r="B108" s="10" t="s">
        <v>29</v>
      </c>
      <c r="C108" s="1">
        <v>510.33400000000006</v>
      </c>
      <c r="D108" s="1">
        <v>548.05952001392075</v>
      </c>
      <c r="E108" s="1">
        <v>558.39895565753875</v>
      </c>
      <c r="F108" s="1">
        <v>562.7624239395933</v>
      </c>
      <c r="G108" s="1">
        <v>558.33068341465844</v>
      </c>
      <c r="H108" s="1">
        <v>556.06169292506013</v>
      </c>
      <c r="I108" s="1">
        <v>555.63020965563578</v>
      </c>
      <c r="J108" s="1">
        <v>554.73389888771965</v>
      </c>
      <c r="K108" s="1">
        <v>554.4204690259985</v>
      </c>
      <c r="O108" s="1" t="s">
        <v>29</v>
      </c>
      <c r="P108" s="1">
        <v>510.33400000000006</v>
      </c>
      <c r="Q108" s="1">
        <v>548.05952001392075</v>
      </c>
      <c r="R108" s="1">
        <v>558.39895565753875</v>
      </c>
      <c r="S108" s="1">
        <v>562.7624239395933</v>
      </c>
      <c r="T108" s="1">
        <v>558.33068341465844</v>
      </c>
      <c r="U108" s="1">
        <v>556.06169292506013</v>
      </c>
      <c r="V108" s="1">
        <v>555.63020965563578</v>
      </c>
      <c r="W108" s="1">
        <v>554.73389888771965</v>
      </c>
      <c r="X108" s="1">
        <v>554.4204690259985</v>
      </c>
      <c r="AB108" s="1" t="s">
        <v>29</v>
      </c>
      <c r="AC108" s="1">
        <v>510.33400000000006</v>
      </c>
      <c r="AD108" s="1">
        <v>518.46371247576019</v>
      </c>
      <c r="AE108" s="1">
        <v>500.47282531325612</v>
      </c>
      <c r="AF108" s="1">
        <v>490.26496514199812</v>
      </c>
      <c r="AG108" s="1">
        <v>486.69358158487006</v>
      </c>
      <c r="AH108" s="1">
        <v>472.31263348615488</v>
      </c>
      <c r="AI108" s="1">
        <v>467.41894935132018</v>
      </c>
      <c r="AJ108" s="1">
        <v>456.23734341863826</v>
      </c>
      <c r="AK108" s="1">
        <v>438.25799182955012</v>
      </c>
    </row>
    <row r="109" spans="1:38" x14ac:dyDescent="0.35">
      <c r="B109" s="10" t="s">
        <v>42</v>
      </c>
      <c r="C109" s="1">
        <v>229.09754199999998</v>
      </c>
      <c r="D109" s="1">
        <v>244.28383951252565</v>
      </c>
      <c r="E109" s="1">
        <v>249.60138109810666</v>
      </c>
      <c r="F109" s="1">
        <v>253.3418719484778</v>
      </c>
      <c r="G109" s="1">
        <v>256.70443347044215</v>
      </c>
      <c r="H109" s="1">
        <v>259.74503941050233</v>
      </c>
      <c r="I109" s="1">
        <v>262.46880883792386</v>
      </c>
      <c r="J109" s="1">
        <v>265.01009059093576</v>
      </c>
      <c r="K109" s="1">
        <v>267.41477100795191</v>
      </c>
      <c r="O109" s="1" t="s">
        <v>42</v>
      </c>
      <c r="P109" s="1">
        <v>229.09754199999998</v>
      </c>
      <c r="Q109" s="1">
        <v>244.28383951252565</v>
      </c>
      <c r="R109" s="1">
        <v>249.60138109810666</v>
      </c>
      <c r="S109" s="1">
        <v>253.3418719484778</v>
      </c>
      <c r="T109" s="1">
        <v>256.70443347044215</v>
      </c>
      <c r="U109" s="1">
        <v>259.74503941050233</v>
      </c>
      <c r="V109" s="1">
        <v>262.46880883792386</v>
      </c>
      <c r="W109" s="1">
        <v>265.01009059093576</v>
      </c>
      <c r="X109" s="1">
        <v>267.41477100795191</v>
      </c>
      <c r="AB109" s="1" t="s">
        <v>42</v>
      </c>
      <c r="AC109" s="1">
        <v>229.09754199999998</v>
      </c>
      <c r="AD109" s="1">
        <v>244.28383951252565</v>
      </c>
      <c r="AE109" s="1">
        <v>249.60138109810666</v>
      </c>
      <c r="AF109" s="1">
        <v>253.3418719484778</v>
      </c>
      <c r="AG109" s="1">
        <v>256.70443347044215</v>
      </c>
      <c r="AH109" s="1">
        <v>259.74503941050233</v>
      </c>
      <c r="AI109" s="1">
        <v>262.46880883792386</v>
      </c>
      <c r="AJ109" s="1">
        <v>265.01009059093576</v>
      </c>
      <c r="AK109" s="1">
        <v>267.41477100795191</v>
      </c>
    </row>
    <row r="110" spans="1:38" x14ac:dyDescent="0.35">
      <c r="B110" s="10" t="s">
        <v>30</v>
      </c>
      <c r="C110" s="1">
        <v>38.093250824181752</v>
      </c>
      <c r="D110" s="1">
        <v>41.735120779268094</v>
      </c>
      <c r="E110" s="1">
        <v>43.297516040900788</v>
      </c>
      <c r="F110" s="1">
        <v>44.468518101265175</v>
      </c>
      <c r="G110" s="1">
        <v>45.487462347029933</v>
      </c>
      <c r="H110" s="1">
        <v>46.852721636572241</v>
      </c>
      <c r="I110" s="1">
        <v>47.917448631522589</v>
      </c>
      <c r="J110" s="1">
        <v>48.979651442956317</v>
      </c>
      <c r="K110" s="1">
        <v>50.006529828705972</v>
      </c>
      <c r="O110" s="1" t="s">
        <v>30</v>
      </c>
      <c r="P110" s="1">
        <v>38.093250824181752</v>
      </c>
      <c r="Q110" s="1">
        <v>41.735120779267852</v>
      </c>
      <c r="R110" s="1">
        <v>43.297516040900675</v>
      </c>
      <c r="S110" s="1">
        <v>44.468518104046254</v>
      </c>
      <c r="T110" s="1">
        <v>45.487462347324751</v>
      </c>
      <c r="U110" s="1">
        <v>46.852721636641334</v>
      </c>
      <c r="V110" s="1">
        <v>47.917448631529339</v>
      </c>
      <c r="W110" s="1">
        <v>48.979651442956744</v>
      </c>
      <c r="X110" s="1">
        <v>50.006529828705986</v>
      </c>
      <c r="AB110" s="1" t="s">
        <v>30</v>
      </c>
      <c r="AC110" s="1">
        <v>38.093250824181752</v>
      </c>
      <c r="AD110" s="1">
        <v>36.817748688333175</v>
      </c>
      <c r="AE110" s="1">
        <v>35.898501872464351</v>
      </c>
      <c r="AF110" s="1">
        <v>34.839090068938944</v>
      </c>
      <c r="AG110" s="1">
        <v>33.45148163637753</v>
      </c>
      <c r="AH110" s="1">
        <v>33.511997977499846</v>
      </c>
      <c r="AI110" s="1">
        <v>33.183174285872006</v>
      </c>
      <c r="AJ110" s="1">
        <v>32.823890502419388</v>
      </c>
      <c r="AK110" s="1">
        <v>32.418486283387175</v>
      </c>
    </row>
    <row r="112" spans="1:38" x14ac:dyDescent="0.35">
      <c r="AC112" s="29">
        <f>(AE99-AC99)/AC99</f>
        <v>-0.51027446626785877</v>
      </c>
    </row>
  </sheetData>
  <pageMargins left="0.7" right="0.7" top="0.75" bottom="0.75" header="0.3" footer="0.3"/>
  <pageSetup orientation="portrait" horizontalDpi="300" verticalDpi="0" copies="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tabColor theme="2"/>
  </sheetPr>
  <dimension ref="A1:AL110"/>
  <sheetViews>
    <sheetView topLeftCell="A85" zoomScale="85" zoomScaleNormal="85" workbookViewId="0">
      <selection activeCell="G28" sqref="G28"/>
    </sheetView>
  </sheetViews>
  <sheetFormatPr defaultColWidth="9.08984375" defaultRowHeight="14.5" x14ac:dyDescent="0.35"/>
  <cols>
    <col min="1" max="1" width="4" style="1" customWidth="1"/>
    <col min="2" max="2" width="35.453125" style="1" customWidth="1"/>
    <col min="3" max="3" width="9.6328125" style="1" bestFit="1" customWidth="1"/>
    <col min="4" max="6" width="10.6328125" style="1" bestFit="1" customWidth="1"/>
    <col min="7" max="9" width="9.6328125" style="1" bestFit="1" customWidth="1"/>
    <col min="10" max="11" width="9.6328125" style="1" customWidth="1"/>
    <col min="12" max="12" width="4" style="1" customWidth="1"/>
    <col min="13" max="13" width="12.36328125" style="1" customWidth="1"/>
    <col min="14" max="14" width="4" style="1" customWidth="1"/>
    <col min="15" max="15" width="27" style="1" customWidth="1"/>
    <col min="16" max="16" width="8.90625" style="1" bestFit="1" customWidth="1"/>
    <col min="17" max="17" width="13.08984375" style="1" bestFit="1" customWidth="1"/>
    <col min="18" max="19" width="10.6328125" style="1" bestFit="1" customWidth="1"/>
    <col min="20" max="22" width="9.6328125" style="1" bestFit="1" customWidth="1"/>
    <col min="23" max="24" width="9.6328125" style="1" customWidth="1"/>
    <col min="25" max="25" width="4" style="1" customWidth="1"/>
    <col min="26" max="26" width="12.36328125" style="1" customWidth="1"/>
    <col min="27" max="27" width="4" style="1" customWidth="1"/>
    <col min="28" max="28" width="27" style="1" customWidth="1"/>
    <col min="29" max="29" width="8.90625" style="1" bestFit="1" customWidth="1"/>
    <col min="30" max="35" width="9.6328125" style="1" bestFit="1" customWidth="1"/>
    <col min="36" max="37" width="9.6328125" style="1" customWidth="1"/>
    <col min="38" max="38" width="4" style="1" customWidth="1"/>
    <col min="39" max="16384" width="9.08984375" style="1"/>
  </cols>
  <sheetData>
    <row r="1" spans="1:38" s="4" customFormat="1" ht="45.75" customHeight="1" x14ac:dyDescent="0.35">
      <c r="D1" s="4" t="s">
        <v>76</v>
      </c>
      <c r="Q1" s="4" t="s">
        <v>77</v>
      </c>
      <c r="AD1" s="4" t="s">
        <v>78</v>
      </c>
    </row>
    <row r="2" spans="1:38" s="8" customFormat="1" ht="29.25" customHeight="1" x14ac:dyDescent="0.35">
      <c r="C2" s="9">
        <v>2014</v>
      </c>
      <c r="D2" s="9">
        <v>2025</v>
      </c>
      <c r="E2" s="9">
        <v>2030</v>
      </c>
      <c r="F2" s="9">
        <v>2035</v>
      </c>
      <c r="G2" s="9">
        <v>2040</v>
      </c>
      <c r="H2" s="9">
        <v>2045</v>
      </c>
      <c r="I2" s="9">
        <v>2050</v>
      </c>
      <c r="J2" s="9">
        <v>2055</v>
      </c>
      <c r="K2" s="9">
        <v>2060</v>
      </c>
      <c r="P2" s="9">
        <v>2014</v>
      </c>
      <c r="Q2" s="9">
        <v>2025</v>
      </c>
      <c r="R2" s="9">
        <v>2030</v>
      </c>
      <c r="S2" s="9">
        <v>2035</v>
      </c>
      <c r="T2" s="9">
        <v>2040</v>
      </c>
      <c r="U2" s="9">
        <v>2045</v>
      </c>
      <c r="V2" s="9">
        <v>2050</v>
      </c>
      <c r="W2" s="9">
        <v>2055</v>
      </c>
      <c r="X2" s="9">
        <v>2060</v>
      </c>
      <c r="AC2" s="9">
        <v>2014</v>
      </c>
      <c r="AD2" s="9">
        <v>2025</v>
      </c>
      <c r="AE2" s="9">
        <v>2030</v>
      </c>
      <c r="AF2" s="9">
        <v>2035</v>
      </c>
      <c r="AG2" s="9">
        <v>2040</v>
      </c>
      <c r="AH2" s="9">
        <v>2045</v>
      </c>
      <c r="AI2" s="9">
        <v>2050</v>
      </c>
      <c r="AJ2" s="9">
        <v>2055</v>
      </c>
      <c r="AK2" s="9">
        <v>2060</v>
      </c>
    </row>
    <row r="3" spans="1:38" s="22" customFormat="1" x14ac:dyDescent="0.35">
      <c r="C3" s="23"/>
      <c r="D3" s="23"/>
      <c r="E3" s="23"/>
      <c r="F3" s="23"/>
      <c r="G3" s="23"/>
      <c r="H3" s="23"/>
      <c r="I3" s="23"/>
      <c r="J3" s="23"/>
      <c r="K3" s="23"/>
      <c r="P3" s="23"/>
      <c r="Q3" s="23"/>
      <c r="R3" s="23"/>
      <c r="S3" s="23"/>
      <c r="T3" s="23"/>
      <c r="U3" s="23"/>
      <c r="V3" s="23"/>
      <c r="W3" s="23"/>
      <c r="X3" s="23"/>
      <c r="AC3" s="23"/>
      <c r="AD3" s="23"/>
      <c r="AE3" s="23"/>
      <c r="AF3" s="23"/>
      <c r="AG3" s="23"/>
      <c r="AH3" s="23"/>
      <c r="AI3" s="23"/>
      <c r="AJ3" s="23"/>
      <c r="AK3" s="23"/>
    </row>
    <row r="4" spans="1:38" s="7" customFormat="1" x14ac:dyDescent="0.35">
      <c r="A4" s="5" t="s">
        <v>62</v>
      </c>
      <c r="B4" s="6"/>
      <c r="C4" s="6"/>
      <c r="D4" s="6"/>
      <c r="E4" s="6"/>
      <c r="F4" s="6"/>
      <c r="G4" s="6"/>
      <c r="H4" s="6"/>
      <c r="I4" s="6"/>
      <c r="J4" s="6"/>
      <c r="K4" s="6"/>
      <c r="L4" s="5"/>
      <c r="N4" s="5" t="s">
        <v>62</v>
      </c>
      <c r="O4" s="6"/>
      <c r="P4" s="6"/>
      <c r="Q4" s="6"/>
      <c r="R4" s="6"/>
      <c r="S4" s="6"/>
      <c r="T4" s="6"/>
      <c r="U4" s="6"/>
      <c r="V4" s="6"/>
      <c r="W4" s="6"/>
      <c r="X4" s="6"/>
      <c r="Y4" s="5"/>
      <c r="AA4" s="5" t="s">
        <v>62</v>
      </c>
      <c r="AB4" s="6"/>
      <c r="AC4" s="6"/>
      <c r="AD4" s="6"/>
      <c r="AE4" s="6"/>
      <c r="AF4" s="6"/>
      <c r="AG4" s="6"/>
      <c r="AH4" s="6"/>
      <c r="AI4" s="6"/>
      <c r="AJ4" s="6"/>
      <c r="AK4" s="6"/>
      <c r="AL4" s="5"/>
    </row>
    <row r="5" spans="1:38" x14ac:dyDescent="0.35">
      <c r="B5" s="10" t="s">
        <v>0</v>
      </c>
      <c r="C5" s="1">
        <v>42640.409794788</v>
      </c>
      <c r="D5" s="1">
        <v>49401.216850780562</v>
      </c>
      <c r="E5" s="1">
        <v>51420.219768823001</v>
      </c>
      <c r="F5" s="1">
        <v>53700.986572882197</v>
      </c>
      <c r="G5" s="1">
        <v>56968.584437838028</v>
      </c>
      <c r="H5" s="1">
        <v>55455.820412553599</v>
      </c>
      <c r="I5" s="1">
        <v>54894.845206978513</v>
      </c>
      <c r="J5" s="1">
        <v>54802.992087051593</v>
      </c>
      <c r="K5" s="1">
        <v>54219.828189140506</v>
      </c>
      <c r="O5" s="1" t="s">
        <v>0</v>
      </c>
      <c r="P5" s="1">
        <v>42640.409794788</v>
      </c>
      <c r="Q5" s="1">
        <v>42981.176778052912</v>
      </c>
      <c r="R5" s="1">
        <v>39937.068482663555</v>
      </c>
      <c r="S5" s="1">
        <v>36340.875015783342</v>
      </c>
      <c r="T5" s="1">
        <v>32834.516625530268</v>
      </c>
      <c r="U5" s="1">
        <v>28713.277749306038</v>
      </c>
      <c r="V5" s="1">
        <v>26483.109602840788</v>
      </c>
      <c r="W5" s="1">
        <v>25335.450824812058</v>
      </c>
      <c r="X5" s="1">
        <v>23978.497045265391</v>
      </c>
      <c r="AB5" s="1" t="s">
        <v>0</v>
      </c>
      <c r="AC5" s="1">
        <v>42642.248177575952</v>
      </c>
      <c r="AD5" s="1">
        <v>35143.430649032307</v>
      </c>
      <c r="AE5" s="1">
        <v>31241.886304011154</v>
      </c>
      <c r="AF5" s="1">
        <v>28442.799188858909</v>
      </c>
      <c r="AG5" s="1">
        <v>25588.638434896118</v>
      </c>
      <c r="AH5" s="1">
        <v>22703.026050149248</v>
      </c>
      <c r="AI5" s="1">
        <v>21081.961343953968</v>
      </c>
      <c r="AJ5" s="1">
        <v>19516.829283408879</v>
      </c>
      <c r="AK5" s="1">
        <v>17153.054905192599</v>
      </c>
    </row>
    <row r="6" spans="1:38" x14ac:dyDescent="0.35">
      <c r="B6" s="10" t="s">
        <v>1</v>
      </c>
      <c r="C6" s="1">
        <v>14266.177816737223</v>
      </c>
      <c r="D6" s="1">
        <v>21502.826149477296</v>
      </c>
      <c r="E6" s="1">
        <v>23399.763505528445</v>
      </c>
      <c r="F6" s="1">
        <v>25462.797079337677</v>
      </c>
      <c r="G6" s="1">
        <v>27658.364524414039</v>
      </c>
      <c r="H6" s="1">
        <v>31394.944791069698</v>
      </c>
      <c r="I6" s="1">
        <v>35534.000905766843</v>
      </c>
      <c r="J6" s="1">
        <v>37220.066953999347</v>
      </c>
      <c r="K6" s="1">
        <v>40345.753825713247</v>
      </c>
      <c r="O6" s="1" t="s">
        <v>1</v>
      </c>
      <c r="P6" s="1">
        <v>14266.177816737223</v>
      </c>
      <c r="Q6" s="1">
        <v>18270.252407738695</v>
      </c>
      <c r="R6" s="1">
        <v>19025.38795919067</v>
      </c>
      <c r="S6" s="1">
        <v>19880.980097824155</v>
      </c>
      <c r="T6" s="1">
        <v>19700.670490559747</v>
      </c>
      <c r="U6" s="1">
        <v>20591.532679191278</v>
      </c>
      <c r="V6" s="1">
        <v>21006.402831801235</v>
      </c>
      <c r="W6" s="1">
        <v>21079.602352923626</v>
      </c>
      <c r="X6" s="1">
        <v>21344.225970359763</v>
      </c>
      <c r="AB6" s="1" t="s">
        <v>1</v>
      </c>
      <c r="AC6" s="1">
        <v>14267.655516545286</v>
      </c>
      <c r="AD6" s="1">
        <v>18242.812551143725</v>
      </c>
      <c r="AE6" s="1">
        <v>19295.461812524471</v>
      </c>
      <c r="AF6" s="1">
        <v>20018.869190598365</v>
      </c>
      <c r="AG6" s="1">
        <v>20328.170598644512</v>
      </c>
      <c r="AH6" s="1">
        <v>19889.08175023607</v>
      </c>
      <c r="AI6" s="1">
        <v>19293.379964956108</v>
      </c>
      <c r="AJ6" s="1">
        <v>18763.332274384011</v>
      </c>
      <c r="AK6" s="1">
        <v>17762.124431920856</v>
      </c>
    </row>
    <row r="7" spans="1:38" x14ac:dyDescent="0.35">
      <c r="B7" s="10" t="s">
        <v>3</v>
      </c>
      <c r="C7" s="1">
        <v>17076.601262951994</v>
      </c>
      <c r="D7" s="1">
        <v>24962.925438846833</v>
      </c>
      <c r="E7" s="1">
        <v>27835.802437269653</v>
      </c>
      <c r="F7" s="1">
        <v>30767.825630111456</v>
      </c>
      <c r="G7" s="1">
        <v>32649.059232472151</v>
      </c>
      <c r="H7" s="1">
        <v>34644.085413823777</v>
      </c>
      <c r="I7" s="1">
        <v>36315.105464943372</v>
      </c>
      <c r="J7" s="1">
        <v>37535.484191959549</v>
      </c>
      <c r="K7" s="1">
        <v>38820.740321300276</v>
      </c>
      <c r="O7" s="1" t="s">
        <v>3</v>
      </c>
      <c r="P7" s="1">
        <v>17076.601262951994</v>
      </c>
      <c r="Q7" s="1">
        <v>24561.916923661054</v>
      </c>
      <c r="R7" s="1">
        <v>26088.678984196154</v>
      </c>
      <c r="S7" s="1">
        <v>28091.338563735502</v>
      </c>
      <c r="T7" s="1">
        <v>28506.672851799478</v>
      </c>
      <c r="U7" s="1">
        <v>29629.745998476777</v>
      </c>
      <c r="V7" s="1">
        <v>30220.086115648272</v>
      </c>
      <c r="W7" s="1">
        <v>30778.751610174302</v>
      </c>
      <c r="X7" s="1">
        <v>31315.776897020161</v>
      </c>
      <c r="AB7" s="1" t="s">
        <v>3</v>
      </c>
      <c r="AC7" s="1">
        <v>17076.907977583658</v>
      </c>
      <c r="AD7" s="1">
        <v>23001.656858379134</v>
      </c>
      <c r="AE7" s="1">
        <v>23684.813858219612</v>
      </c>
      <c r="AF7" s="1">
        <v>25249.146173526817</v>
      </c>
      <c r="AG7" s="1">
        <v>26194.792110231385</v>
      </c>
      <c r="AH7" s="1">
        <v>27415.853583846078</v>
      </c>
      <c r="AI7" s="1">
        <v>27695.150857741981</v>
      </c>
      <c r="AJ7" s="1">
        <v>29185.930416970939</v>
      </c>
      <c r="AK7" s="1">
        <v>28964.706242868269</v>
      </c>
    </row>
    <row r="8" spans="1:38" x14ac:dyDescent="0.35">
      <c r="B8" s="10" t="s">
        <v>2</v>
      </c>
      <c r="C8" s="1">
        <v>19631.867100119987</v>
      </c>
      <c r="D8" s="1">
        <v>27774.876734469766</v>
      </c>
      <c r="E8" s="1">
        <v>31383.870861720727</v>
      </c>
      <c r="F8" s="1">
        <v>34669.730009162537</v>
      </c>
      <c r="G8" s="1">
        <v>37531.176090164488</v>
      </c>
      <c r="H8" s="1">
        <v>40428.236405116317</v>
      </c>
      <c r="I8" s="1">
        <v>42652.155825840397</v>
      </c>
      <c r="J8" s="1">
        <v>45719.153929841523</v>
      </c>
      <c r="K8" s="1">
        <v>48030.393430418269</v>
      </c>
      <c r="O8" s="1" t="s">
        <v>2</v>
      </c>
      <c r="P8" s="1">
        <v>19631.867100119987</v>
      </c>
      <c r="Q8" s="1">
        <v>25770.66655672346</v>
      </c>
      <c r="R8" s="1">
        <v>27325.892990917571</v>
      </c>
      <c r="S8" s="1">
        <v>28599.860763275268</v>
      </c>
      <c r="T8" s="1">
        <v>29850.947522296345</v>
      </c>
      <c r="U8" s="1">
        <v>31780.245909839723</v>
      </c>
      <c r="V8" s="1">
        <v>33298.820855949052</v>
      </c>
      <c r="W8" s="1">
        <v>35079.454346048464</v>
      </c>
      <c r="X8" s="1">
        <v>37147.22794794495</v>
      </c>
      <c r="AB8" s="1" t="s">
        <v>2</v>
      </c>
      <c r="AC8" s="1">
        <v>19633.944703921868</v>
      </c>
      <c r="AD8" s="1">
        <v>23941.635721254304</v>
      </c>
      <c r="AE8" s="1">
        <v>25431.824483043234</v>
      </c>
      <c r="AF8" s="1">
        <v>26982.066310232112</v>
      </c>
      <c r="AG8" s="1">
        <v>28007.622903885956</v>
      </c>
      <c r="AH8" s="1">
        <v>28714.502052005268</v>
      </c>
      <c r="AI8" s="1">
        <v>30206.30044757649</v>
      </c>
      <c r="AJ8" s="1">
        <v>32388.750340981554</v>
      </c>
      <c r="AK8" s="1">
        <v>36158.336197048797</v>
      </c>
    </row>
    <row r="9" spans="1:38" x14ac:dyDescent="0.35">
      <c r="B9" s="10" t="s">
        <v>13</v>
      </c>
      <c r="C9" s="1">
        <v>4144.511352204001</v>
      </c>
      <c r="D9" s="1">
        <v>5626.8388838608371</v>
      </c>
      <c r="E9" s="1">
        <v>5913.0646261696265</v>
      </c>
      <c r="F9" s="1">
        <v>6065.6952355597059</v>
      </c>
      <c r="G9" s="1">
        <v>6076.4672056486497</v>
      </c>
      <c r="H9" s="1">
        <v>6474.1631686031051</v>
      </c>
      <c r="I9" s="1">
        <v>6794.6899456562114</v>
      </c>
      <c r="J9" s="1">
        <v>7151.3903992486948</v>
      </c>
      <c r="K9" s="1">
        <v>7399.0352216160918</v>
      </c>
      <c r="O9" s="1" t="s">
        <v>13</v>
      </c>
      <c r="P9" s="1">
        <v>4144.511352204001</v>
      </c>
      <c r="Q9" s="1">
        <v>4624.820146824386</v>
      </c>
      <c r="R9" s="1">
        <v>4287.8937430648912</v>
      </c>
      <c r="S9" s="1">
        <v>4101.1806069957629</v>
      </c>
      <c r="T9" s="1">
        <v>3765.0803169848828</v>
      </c>
      <c r="U9" s="1">
        <v>3986.4597790421376</v>
      </c>
      <c r="V9" s="1">
        <v>4001.3075950049292</v>
      </c>
      <c r="W9" s="1">
        <v>4202.4142529866303</v>
      </c>
      <c r="X9" s="1">
        <v>4388.0921016800421</v>
      </c>
      <c r="AB9" s="1" t="s">
        <v>13</v>
      </c>
      <c r="AC9" s="1">
        <v>4144.5009197050931</v>
      </c>
      <c r="AD9" s="1">
        <v>4646.4164497800275</v>
      </c>
      <c r="AE9" s="1">
        <v>4193.8452304205284</v>
      </c>
      <c r="AF9" s="1">
        <v>4000.5908761660585</v>
      </c>
      <c r="AG9" s="1">
        <v>3431.0306121572303</v>
      </c>
      <c r="AH9" s="1">
        <v>3372.8163051318888</v>
      </c>
      <c r="AI9" s="1">
        <v>3463.7143279777802</v>
      </c>
      <c r="AJ9" s="1">
        <v>3768.4307708212114</v>
      </c>
      <c r="AK9" s="1">
        <v>4208.6368237265906</v>
      </c>
    </row>
    <row r="10" spans="1:38" x14ac:dyDescent="0.35">
      <c r="B10" s="10" t="s">
        <v>48</v>
      </c>
      <c r="C10" s="1">
        <v>5023.7894674283289</v>
      </c>
      <c r="D10" s="1">
        <v>5557.5045062309791</v>
      </c>
      <c r="E10" s="1">
        <v>6239.9153675074595</v>
      </c>
      <c r="F10" s="1">
        <v>7041.4401370000805</v>
      </c>
      <c r="G10" s="1">
        <v>7993.3386297103525</v>
      </c>
      <c r="H10" s="1">
        <v>8797.8851034212512</v>
      </c>
      <c r="I10" s="1">
        <v>10119.864227572449</v>
      </c>
      <c r="J10" s="1">
        <v>11228.578030351533</v>
      </c>
      <c r="K10" s="1">
        <v>13089.376788610271</v>
      </c>
      <c r="O10" s="1" t="s">
        <v>48</v>
      </c>
      <c r="P10" s="1">
        <v>5023.7894674283289</v>
      </c>
      <c r="Q10" s="1">
        <v>5635.6931515303759</v>
      </c>
      <c r="R10" s="1">
        <v>6267.682587397383</v>
      </c>
      <c r="S10" s="1">
        <v>6915.911997383756</v>
      </c>
      <c r="T10" s="1">
        <v>7623.6769902763699</v>
      </c>
      <c r="U10" s="1">
        <v>8798.4813888843437</v>
      </c>
      <c r="V10" s="1">
        <v>10183.432290563749</v>
      </c>
      <c r="W10" s="1">
        <v>11566.41526392965</v>
      </c>
      <c r="X10" s="1">
        <v>12991.797868744767</v>
      </c>
      <c r="AB10" s="1" t="s">
        <v>48</v>
      </c>
      <c r="AC10" s="1">
        <v>4980.4504778879982</v>
      </c>
      <c r="AD10" s="1">
        <v>5948.9339821748617</v>
      </c>
      <c r="AE10" s="1">
        <v>6800.3950964257128</v>
      </c>
      <c r="AF10" s="1">
        <v>7880.6815061839752</v>
      </c>
      <c r="AG10" s="1">
        <v>8656.416847047105</v>
      </c>
      <c r="AH10" s="1">
        <v>9628.2833829528136</v>
      </c>
      <c r="AI10" s="1">
        <v>10539.851752703065</v>
      </c>
      <c r="AJ10" s="1">
        <v>11699.652612905109</v>
      </c>
      <c r="AK10" s="1">
        <v>13016.479296434172</v>
      </c>
    </row>
    <row r="11" spans="1:38" x14ac:dyDescent="0.35">
      <c r="B11" s="10" t="s">
        <v>49</v>
      </c>
      <c r="C11" s="1">
        <v>22.359689136</v>
      </c>
      <c r="D11" s="1">
        <v>252.2883009189413</v>
      </c>
      <c r="E11" s="1">
        <v>385.56949304036937</v>
      </c>
      <c r="F11" s="1">
        <v>517.11884990513852</v>
      </c>
      <c r="G11" s="1">
        <v>649.15937161100157</v>
      </c>
      <c r="H11" s="1">
        <v>789.26119162863256</v>
      </c>
      <c r="I11" s="1">
        <v>985.90142171674108</v>
      </c>
      <c r="J11" s="1">
        <v>1109.8579572666276</v>
      </c>
      <c r="K11" s="1">
        <v>1135.8464910676475</v>
      </c>
      <c r="O11" s="1" t="s">
        <v>49</v>
      </c>
      <c r="P11" s="1">
        <v>22.359689136</v>
      </c>
      <c r="Q11" s="1">
        <v>356.45988603003593</v>
      </c>
      <c r="R11" s="1">
        <v>590.14882851150946</v>
      </c>
      <c r="S11" s="1">
        <v>814.71667047487222</v>
      </c>
      <c r="T11" s="1">
        <v>1024.3850147518208</v>
      </c>
      <c r="U11" s="1">
        <v>1243.2925702989471</v>
      </c>
      <c r="V11" s="1">
        <v>1584.7132494003445</v>
      </c>
      <c r="W11" s="1">
        <v>1771.9956603828755</v>
      </c>
      <c r="X11" s="1">
        <v>1770.7311939983174</v>
      </c>
      <c r="AB11" s="1" t="s">
        <v>49</v>
      </c>
      <c r="AC11" s="1">
        <v>22.359689136</v>
      </c>
      <c r="AD11" s="1">
        <v>359.49790599880589</v>
      </c>
      <c r="AE11" s="1">
        <v>725.35809948724261</v>
      </c>
      <c r="AF11" s="1">
        <v>1325.5899424124123</v>
      </c>
      <c r="AG11" s="1">
        <v>1828.8144373075418</v>
      </c>
      <c r="AH11" s="1">
        <v>2017.4584345327717</v>
      </c>
      <c r="AI11" s="1">
        <v>2701.1352730212034</v>
      </c>
      <c r="AJ11" s="1">
        <v>3254.9581369234975</v>
      </c>
      <c r="AK11" s="1">
        <v>3281.7501163107167</v>
      </c>
    </row>
    <row r="12" spans="1:38" x14ac:dyDescent="0.35">
      <c r="B12" s="10" t="s">
        <v>27</v>
      </c>
      <c r="C12" s="1">
        <v>12.938509907999999</v>
      </c>
      <c r="D12" s="1">
        <v>116.90662508909831</v>
      </c>
      <c r="E12" s="1">
        <v>261.35815838714092</v>
      </c>
      <c r="F12" s="1">
        <v>470.14580407423074</v>
      </c>
      <c r="G12" s="1">
        <v>1118.0415693726327</v>
      </c>
      <c r="H12" s="1">
        <v>1604.7207504113214</v>
      </c>
      <c r="I12" s="1">
        <v>679.93528326832586</v>
      </c>
      <c r="J12" s="1">
        <v>1235.5061581632121</v>
      </c>
      <c r="K12" s="1">
        <v>1233.2270193388756</v>
      </c>
      <c r="O12" s="1" t="s">
        <v>27</v>
      </c>
      <c r="P12" s="1">
        <v>12.938509907999999</v>
      </c>
      <c r="Q12" s="1">
        <v>190.5393352536428</v>
      </c>
      <c r="R12" s="1">
        <v>385.59344180401189</v>
      </c>
      <c r="S12" s="1">
        <v>565.95577785938974</v>
      </c>
      <c r="T12" s="1">
        <v>728.73768078636158</v>
      </c>
      <c r="U12" s="1">
        <v>1094.3263227261946</v>
      </c>
      <c r="V12" s="1">
        <v>1321.90006219766</v>
      </c>
      <c r="W12" s="1">
        <v>1541.752803758314</v>
      </c>
      <c r="X12" s="1">
        <v>1750.5210409593492</v>
      </c>
      <c r="AB12" s="1" t="s">
        <v>27</v>
      </c>
      <c r="AC12" s="1">
        <v>12.938509907999999</v>
      </c>
      <c r="AD12" s="1">
        <v>481.48975169601573</v>
      </c>
      <c r="AE12" s="1">
        <v>1114.8482792626635</v>
      </c>
      <c r="AF12" s="1">
        <v>1636.7971209269244</v>
      </c>
      <c r="AG12" s="1">
        <v>2022.4293935972808</v>
      </c>
      <c r="AH12" s="1">
        <v>2354.6378396670189</v>
      </c>
      <c r="AI12" s="1">
        <v>2592.3952372138833</v>
      </c>
      <c r="AJ12" s="1">
        <v>2968.8218194695201</v>
      </c>
      <c r="AK12" s="1">
        <v>3182.0801928613892</v>
      </c>
    </row>
    <row r="13" spans="1:38" x14ac:dyDescent="0.35">
      <c r="B13" s="2" t="s">
        <v>6</v>
      </c>
      <c r="C13" s="2">
        <v>102818.65499327354</v>
      </c>
      <c r="D13" s="2">
        <v>135195.38348967431</v>
      </c>
      <c r="E13" s="2">
        <v>146839.56421844638</v>
      </c>
      <c r="F13" s="2">
        <v>158695.73931803307</v>
      </c>
      <c r="G13" s="2">
        <v>170644.19106123134</v>
      </c>
      <c r="H13" s="2">
        <v>179589.11723662773</v>
      </c>
      <c r="I13" s="2">
        <v>187976.49828174285</v>
      </c>
      <c r="J13" s="2">
        <v>196003.02970788206</v>
      </c>
      <c r="K13" s="2">
        <v>204274.20128720519</v>
      </c>
      <c r="O13" s="2" t="s">
        <v>6</v>
      </c>
      <c r="P13" s="2">
        <v>102818.65499327354</v>
      </c>
      <c r="Q13" s="2">
        <v>122391.52518581456</v>
      </c>
      <c r="R13" s="2">
        <v>123908.34701774575</v>
      </c>
      <c r="S13" s="2">
        <v>125310.81949333203</v>
      </c>
      <c r="T13" s="2">
        <v>124034.68749298528</v>
      </c>
      <c r="U13" s="2">
        <v>125837.36239776545</v>
      </c>
      <c r="V13" s="2">
        <v>128099.77260340603</v>
      </c>
      <c r="W13" s="2">
        <v>131355.83711501595</v>
      </c>
      <c r="X13" s="2">
        <v>134686.87006597273</v>
      </c>
      <c r="AB13" s="11" t="s">
        <v>6</v>
      </c>
      <c r="AC13" s="2">
        <v>102781.00597226385</v>
      </c>
      <c r="AD13" s="2">
        <v>111765.87386945919</v>
      </c>
      <c r="AE13" s="2">
        <v>112488.43316339461</v>
      </c>
      <c r="AF13" s="2">
        <v>115536.54030890556</v>
      </c>
      <c r="AG13" s="2">
        <v>116057.91533776715</v>
      </c>
      <c r="AH13" s="2">
        <v>116095.65939852115</v>
      </c>
      <c r="AI13" s="2">
        <v>117573.88920514449</v>
      </c>
      <c r="AJ13" s="2">
        <v>121546.70565586472</v>
      </c>
      <c r="AK13" s="2">
        <v>123727.16820636341</v>
      </c>
    </row>
    <row r="14" spans="1:38" x14ac:dyDescent="0.35">
      <c r="B14" s="2"/>
      <c r="C14" s="2"/>
      <c r="D14" s="2"/>
      <c r="E14" s="2"/>
      <c r="F14" s="2"/>
      <c r="G14" s="2"/>
      <c r="H14" s="2"/>
      <c r="I14" s="2"/>
      <c r="J14" s="2"/>
      <c r="K14" s="2"/>
      <c r="O14" s="2"/>
      <c r="P14" s="2"/>
      <c r="Q14" s="2"/>
      <c r="R14" s="2"/>
      <c r="S14" s="2"/>
      <c r="T14" s="2"/>
      <c r="U14" s="2"/>
      <c r="V14" s="2"/>
      <c r="W14" s="2"/>
      <c r="X14" s="2"/>
      <c r="AB14" s="11"/>
      <c r="AC14" s="2"/>
      <c r="AD14" s="2"/>
      <c r="AE14" s="2"/>
      <c r="AF14" s="2"/>
      <c r="AG14" s="2"/>
      <c r="AH14" s="2"/>
      <c r="AI14" s="2"/>
      <c r="AJ14" s="2"/>
      <c r="AK14" s="2"/>
    </row>
    <row r="15" spans="1:38" s="7" customFormat="1" x14ac:dyDescent="0.35">
      <c r="A15" s="5" t="s">
        <v>63</v>
      </c>
      <c r="B15" s="6"/>
      <c r="C15" s="6"/>
      <c r="D15" s="6"/>
      <c r="E15" s="6"/>
      <c r="F15" s="6"/>
      <c r="G15" s="6"/>
      <c r="H15" s="6"/>
      <c r="I15" s="6"/>
      <c r="J15" s="6"/>
      <c r="K15" s="6"/>
      <c r="L15" s="5"/>
      <c r="N15" s="5" t="s">
        <v>63</v>
      </c>
      <c r="O15" s="6"/>
      <c r="P15" s="6"/>
      <c r="Q15" s="6"/>
      <c r="R15" s="6"/>
      <c r="S15" s="6"/>
      <c r="T15" s="6"/>
      <c r="U15" s="6"/>
      <c r="V15" s="6"/>
      <c r="W15" s="6"/>
      <c r="X15" s="6"/>
      <c r="Y15" s="5"/>
      <c r="AA15" s="5" t="s">
        <v>63</v>
      </c>
      <c r="AB15" s="6"/>
      <c r="AC15" s="6"/>
      <c r="AD15" s="6"/>
      <c r="AE15" s="6"/>
      <c r="AF15" s="6"/>
      <c r="AG15" s="6"/>
      <c r="AH15" s="6"/>
      <c r="AI15" s="6"/>
      <c r="AJ15" s="6"/>
      <c r="AK15" s="6"/>
      <c r="AL15" s="5"/>
    </row>
    <row r="16" spans="1:38" ht="16.5" x14ac:dyDescent="0.45">
      <c r="B16" s="10" t="s">
        <v>32</v>
      </c>
      <c r="C16" s="1">
        <v>6598.3249077089567</v>
      </c>
      <c r="D16" s="1">
        <v>7546.2632980663793</v>
      </c>
      <c r="E16" s="1">
        <v>8020.6253860850711</v>
      </c>
      <c r="F16" s="1">
        <v>8369.2208333117305</v>
      </c>
      <c r="G16" s="1">
        <v>8870.7692276371599</v>
      </c>
      <c r="H16" s="1">
        <v>8971.1970765705701</v>
      </c>
      <c r="I16" s="1">
        <v>8999.6299366456678</v>
      </c>
      <c r="J16" s="1">
        <v>9132.9265375641226</v>
      </c>
      <c r="K16" s="1">
        <v>9046.0520747831797</v>
      </c>
      <c r="O16" s="10" t="s">
        <v>31</v>
      </c>
      <c r="P16" s="1">
        <v>6598.3249077089567</v>
      </c>
      <c r="Q16" s="1">
        <v>6752.0136016438018</v>
      </c>
      <c r="R16" s="1">
        <v>6398.2617100264069</v>
      </c>
      <c r="S16" s="1">
        <v>6103.7337263969494</v>
      </c>
      <c r="T16" s="1">
        <v>5736.9271683246752</v>
      </c>
      <c r="U16" s="1">
        <v>5336.9397905227597</v>
      </c>
      <c r="V16" s="1">
        <v>4998.9759900935469</v>
      </c>
      <c r="W16" s="1">
        <v>4759.2856065235019</v>
      </c>
      <c r="X16" s="1">
        <v>4499.4186875391406</v>
      </c>
      <c r="AB16" s="10" t="s">
        <v>31</v>
      </c>
      <c r="AC16" s="1">
        <v>6598.3249077089567</v>
      </c>
      <c r="AD16" s="1">
        <v>5646.1538185535837</v>
      </c>
      <c r="AE16" s="1">
        <v>4935.0622443698903</v>
      </c>
      <c r="AF16" s="1">
        <v>4384.3710455074624</v>
      </c>
      <c r="AG16" s="1">
        <v>3880.8255006824065</v>
      </c>
      <c r="AH16" s="1">
        <v>3395.6020946877952</v>
      </c>
      <c r="AI16" s="1">
        <v>2735.6771624355242</v>
      </c>
      <c r="AJ16" s="1">
        <v>2310.2903772850382</v>
      </c>
      <c r="AK16" s="1">
        <v>1771.5933315874872</v>
      </c>
    </row>
    <row r="17" spans="1:38" ht="16.5" x14ac:dyDescent="0.45">
      <c r="B17" s="10" t="s">
        <v>34</v>
      </c>
      <c r="C17" s="1">
        <v>0</v>
      </c>
      <c r="D17" s="1">
        <v>258.14400748777223</v>
      </c>
      <c r="E17" s="1">
        <v>264.89832759245002</v>
      </c>
      <c r="F17" s="1">
        <v>321.53535742376226</v>
      </c>
      <c r="G17" s="1">
        <v>394.49762649523529</v>
      </c>
      <c r="H17" s="1">
        <v>424.19380823853481</v>
      </c>
      <c r="I17" s="1">
        <v>530.73328848790106</v>
      </c>
      <c r="J17" s="1">
        <v>442.1196597515538</v>
      </c>
      <c r="K17" s="1">
        <v>515.39996644613109</v>
      </c>
      <c r="O17" s="10" t="s">
        <v>33</v>
      </c>
      <c r="P17" s="1">
        <v>0</v>
      </c>
      <c r="Q17" s="1">
        <v>260.09126482365207</v>
      </c>
      <c r="R17" s="1">
        <v>433.88080416777194</v>
      </c>
      <c r="S17" s="1">
        <v>560.57061516917338</v>
      </c>
      <c r="T17" s="1">
        <v>793.09666352842294</v>
      </c>
      <c r="U17" s="1">
        <v>940.0612720262817</v>
      </c>
      <c r="V17" s="1">
        <v>1107.2960299984386</v>
      </c>
      <c r="W17" s="1">
        <v>1135.7791846282501</v>
      </c>
      <c r="X17" s="1">
        <v>1277.2907744339564</v>
      </c>
      <c r="AB17" s="10" t="s">
        <v>33</v>
      </c>
      <c r="AC17" s="1">
        <v>0</v>
      </c>
      <c r="AD17" s="1">
        <v>617.46579618378507</v>
      </c>
      <c r="AE17" s="1">
        <v>1081.7934339086664</v>
      </c>
      <c r="AF17" s="1">
        <v>1514.8251281587773</v>
      </c>
      <c r="AG17" s="1">
        <v>1925.6687481830904</v>
      </c>
      <c r="AH17" s="1">
        <v>2194.9216623872053</v>
      </c>
      <c r="AI17" s="1">
        <v>2673.4436841498391</v>
      </c>
      <c r="AJ17" s="1">
        <v>2946.5810562067336</v>
      </c>
      <c r="AK17" s="1">
        <v>3220.7252500482659</v>
      </c>
    </row>
    <row r="18" spans="1:38" x14ac:dyDescent="0.35">
      <c r="A18" s="25"/>
    </row>
    <row r="19" spans="1:38" s="7" customFormat="1" x14ac:dyDescent="0.35">
      <c r="A19" s="5" t="s">
        <v>64</v>
      </c>
      <c r="B19" s="6"/>
      <c r="C19" s="6"/>
      <c r="D19" s="6"/>
      <c r="E19" s="6"/>
      <c r="F19" s="6"/>
      <c r="G19" s="6"/>
      <c r="H19" s="6"/>
      <c r="I19" s="6"/>
      <c r="J19" s="6"/>
      <c r="K19" s="6"/>
      <c r="L19" s="5"/>
      <c r="N19" s="5" t="s">
        <v>64</v>
      </c>
      <c r="O19" s="6"/>
      <c r="P19" s="6"/>
      <c r="Q19" s="6"/>
      <c r="R19" s="6"/>
      <c r="S19" s="6"/>
      <c r="T19" s="6"/>
      <c r="U19" s="6"/>
      <c r="V19" s="6"/>
      <c r="W19" s="6"/>
      <c r="X19" s="6"/>
      <c r="Y19" s="5"/>
      <c r="AA19" s="5" t="s">
        <v>64</v>
      </c>
      <c r="AB19" s="6"/>
      <c r="AC19" s="6"/>
      <c r="AD19" s="6"/>
      <c r="AE19" s="6"/>
      <c r="AF19" s="6"/>
      <c r="AG19" s="6"/>
      <c r="AH19" s="6"/>
      <c r="AI19" s="6"/>
      <c r="AJ19" s="6"/>
      <c r="AK19" s="6"/>
      <c r="AL19" s="5"/>
    </row>
    <row r="20" spans="1:38" x14ac:dyDescent="0.35">
      <c r="B20" s="10" t="s">
        <v>0</v>
      </c>
      <c r="C20" s="1">
        <v>6203.9363308791008</v>
      </c>
      <c r="D20" s="1">
        <v>6890.8960249955271</v>
      </c>
      <c r="E20" s="1">
        <v>6541.4001756201051</v>
      </c>
      <c r="F20" s="1">
        <v>6154.464848321556</v>
      </c>
      <c r="G20" s="1">
        <v>6066.1931283361473</v>
      </c>
      <c r="H20" s="1">
        <v>5848.5496698729748</v>
      </c>
      <c r="I20" s="1">
        <v>5573.453893788932</v>
      </c>
      <c r="J20" s="1">
        <v>5341.7038982138038</v>
      </c>
      <c r="K20" s="1">
        <v>5072.4247135724054</v>
      </c>
      <c r="O20" s="1" t="s">
        <v>0</v>
      </c>
      <c r="P20" s="1">
        <v>6203.9363308791008</v>
      </c>
      <c r="Q20" s="1">
        <v>6500.8751190894136</v>
      </c>
      <c r="R20" s="1">
        <v>5938.8670714655618</v>
      </c>
      <c r="S20" s="1">
        <v>5346.5439547983697</v>
      </c>
      <c r="T20" s="1">
        <v>5037.3158646544898</v>
      </c>
      <c r="U20" s="1">
        <v>4615.9940853420703</v>
      </c>
      <c r="V20" s="1">
        <v>4164.5210370373416</v>
      </c>
      <c r="W20" s="1">
        <v>3954.2603647971996</v>
      </c>
      <c r="X20" s="1">
        <v>3727.7324539201854</v>
      </c>
      <c r="AB20" s="1" t="s">
        <v>0</v>
      </c>
      <c r="AC20" s="1">
        <v>6203.9363308791008</v>
      </c>
      <c r="AD20" s="1">
        <v>6496.5298612990318</v>
      </c>
      <c r="AE20" s="1">
        <v>5897.6851953273554</v>
      </c>
      <c r="AF20" s="1">
        <v>5285.8490797488248</v>
      </c>
      <c r="AG20" s="1">
        <v>4951.0869954046866</v>
      </c>
      <c r="AH20" s="1">
        <v>4489.2670725337912</v>
      </c>
      <c r="AI20" s="1">
        <v>4007.5818939137066</v>
      </c>
      <c r="AJ20" s="1">
        <v>3698.2455411054816</v>
      </c>
      <c r="AK20" s="1">
        <v>3381.2916177824682</v>
      </c>
    </row>
    <row r="21" spans="1:38" x14ac:dyDescent="0.35">
      <c r="B21" s="10" t="s">
        <v>1</v>
      </c>
      <c r="C21" s="1">
        <v>711.60288765054872</v>
      </c>
      <c r="D21" s="1">
        <v>853.18958055759913</v>
      </c>
      <c r="E21" s="1">
        <v>914.2994552203786</v>
      </c>
      <c r="F21" s="1">
        <v>985.68021998491588</v>
      </c>
      <c r="G21" s="1">
        <v>1012.7130601705021</v>
      </c>
      <c r="H21" s="1">
        <v>1007.8988826149938</v>
      </c>
      <c r="I21" s="1">
        <v>998.63780113608425</v>
      </c>
      <c r="J21" s="1">
        <v>1038.5419026260249</v>
      </c>
      <c r="K21" s="1">
        <v>1074.9196913138044</v>
      </c>
      <c r="O21" s="1" t="s">
        <v>1</v>
      </c>
      <c r="P21" s="1">
        <v>711.60288765054872</v>
      </c>
      <c r="Q21" s="1">
        <v>746.67479822897224</v>
      </c>
      <c r="R21" s="1">
        <v>747.7064951124072</v>
      </c>
      <c r="S21" s="1">
        <v>746.95901815466141</v>
      </c>
      <c r="T21" s="1">
        <v>709.16556685319347</v>
      </c>
      <c r="U21" s="1">
        <v>640.29313855471173</v>
      </c>
      <c r="V21" s="1">
        <v>571.05584417880539</v>
      </c>
      <c r="W21" s="1">
        <v>590.6621030521942</v>
      </c>
      <c r="X21" s="1">
        <v>611.55400323942183</v>
      </c>
      <c r="AB21" s="1" t="s">
        <v>1</v>
      </c>
      <c r="AC21" s="1">
        <v>711.60288765054872</v>
      </c>
      <c r="AD21" s="1">
        <v>746.65810270661348</v>
      </c>
      <c r="AE21" s="1">
        <v>747.64236367204387</v>
      </c>
      <c r="AF21" s="1">
        <v>746.91243676808892</v>
      </c>
      <c r="AG21" s="1">
        <v>709.1454382564358</v>
      </c>
      <c r="AH21" s="1">
        <v>640.32846014742938</v>
      </c>
      <c r="AI21" s="1">
        <v>571.08304538724053</v>
      </c>
      <c r="AJ21" s="1">
        <v>590.64490766773542</v>
      </c>
      <c r="AK21" s="1">
        <v>610.81361266606928</v>
      </c>
    </row>
    <row r="22" spans="1:38" x14ac:dyDescent="0.35">
      <c r="B22" s="10" t="s">
        <v>3</v>
      </c>
      <c r="C22" s="1">
        <v>887.22602072085897</v>
      </c>
      <c r="D22" s="1">
        <v>1116.5186620741731</v>
      </c>
      <c r="E22" s="1">
        <v>1194.7617142908157</v>
      </c>
      <c r="F22" s="1">
        <v>1232.6773385858655</v>
      </c>
      <c r="G22" s="1">
        <v>1331.44236839718</v>
      </c>
      <c r="H22" s="1">
        <v>1389.7788895263614</v>
      </c>
      <c r="I22" s="1">
        <v>1406.0083940662967</v>
      </c>
      <c r="J22" s="1">
        <v>1328.0421746603552</v>
      </c>
      <c r="K22" s="1">
        <v>1542.1794675919155</v>
      </c>
      <c r="O22" s="1" t="s">
        <v>3</v>
      </c>
      <c r="P22" s="1">
        <v>887.22602072085897</v>
      </c>
      <c r="Q22" s="1">
        <v>1094.5822991316245</v>
      </c>
      <c r="R22" s="1">
        <v>1174.1250266112397</v>
      </c>
      <c r="S22" s="1">
        <v>1212.345426483553</v>
      </c>
      <c r="T22" s="1">
        <v>1270.8531976357604</v>
      </c>
      <c r="U22" s="1">
        <v>1330.0965674338329</v>
      </c>
      <c r="V22" s="1">
        <v>1414.9713345220628</v>
      </c>
      <c r="W22" s="1">
        <v>1481.5590273981516</v>
      </c>
      <c r="X22" s="1">
        <v>1771.6785125690631</v>
      </c>
      <c r="AB22" s="1" t="s">
        <v>3</v>
      </c>
      <c r="AC22" s="1">
        <v>887.22602072085897</v>
      </c>
      <c r="AD22" s="1">
        <v>1096.5476716667197</v>
      </c>
      <c r="AE22" s="1">
        <v>1168.9722408807795</v>
      </c>
      <c r="AF22" s="1">
        <v>1190.2216365826755</v>
      </c>
      <c r="AG22" s="1">
        <v>1429.824594908144</v>
      </c>
      <c r="AH22" s="1">
        <v>1576.9366409157778</v>
      </c>
      <c r="AI22" s="1">
        <v>2003.1474963272444</v>
      </c>
      <c r="AJ22" s="1">
        <v>2677.7446554504218</v>
      </c>
      <c r="AK22" s="1">
        <v>3442.3404917042412</v>
      </c>
    </row>
    <row r="23" spans="1:38" x14ac:dyDescent="0.35">
      <c r="B23" s="10" t="s">
        <v>2</v>
      </c>
      <c r="C23" s="1">
        <v>1070.4853249364473</v>
      </c>
      <c r="D23" s="1">
        <v>1121.5563791791619</v>
      </c>
      <c r="E23" s="1">
        <v>1111.6996974306087</v>
      </c>
      <c r="F23" s="1">
        <v>1065.420213957359</v>
      </c>
      <c r="G23" s="1">
        <v>1153.6504985267854</v>
      </c>
      <c r="H23" s="1">
        <v>1194.2094009863681</v>
      </c>
      <c r="I23" s="1">
        <v>1219.1517888079218</v>
      </c>
      <c r="J23" s="1">
        <v>1142.058345726035</v>
      </c>
      <c r="K23" s="1">
        <v>1135.2533033850573</v>
      </c>
      <c r="O23" s="1" t="s">
        <v>2</v>
      </c>
      <c r="P23" s="1">
        <v>1070.4853249364473</v>
      </c>
      <c r="Q23" s="1">
        <v>1127.2348377623996</v>
      </c>
      <c r="R23" s="1">
        <v>1152.7105765663148</v>
      </c>
      <c r="S23" s="1">
        <v>1155.8144476718055</v>
      </c>
      <c r="T23" s="1">
        <v>1271.940035054899</v>
      </c>
      <c r="U23" s="1">
        <v>1352.2629971120487</v>
      </c>
      <c r="V23" s="1">
        <v>1415.6926482829817</v>
      </c>
      <c r="W23" s="1">
        <v>1403.2546546716294</v>
      </c>
      <c r="X23" s="1">
        <v>1397.7334593101621</v>
      </c>
      <c r="AB23" s="1" t="s">
        <v>2</v>
      </c>
      <c r="AC23" s="1">
        <v>1070.4853249364473</v>
      </c>
      <c r="AD23" s="1">
        <v>1294.2191624125483</v>
      </c>
      <c r="AE23" s="1">
        <v>1370.358421229537</v>
      </c>
      <c r="AF23" s="1">
        <v>1436.1406749635182</v>
      </c>
      <c r="AG23" s="1">
        <v>1635.0770137558609</v>
      </c>
      <c r="AH23" s="1">
        <v>1714.3387018320057</v>
      </c>
      <c r="AI23" s="1">
        <v>1903.8932056676256</v>
      </c>
      <c r="AJ23" s="1">
        <v>2040.7112910202354</v>
      </c>
      <c r="AK23" s="1">
        <v>2186.6080473419479</v>
      </c>
    </row>
    <row r="24" spans="1:38" x14ac:dyDescent="0.35">
      <c r="B24" s="10" t="s">
        <v>13</v>
      </c>
      <c r="C24" s="1">
        <v>0</v>
      </c>
      <c r="D24" s="1">
        <v>0</v>
      </c>
      <c r="E24" s="1">
        <v>0</v>
      </c>
      <c r="F24" s="1">
        <v>0</v>
      </c>
      <c r="G24" s="1">
        <v>0</v>
      </c>
      <c r="H24" s="1">
        <v>0</v>
      </c>
      <c r="I24" s="1">
        <v>0</v>
      </c>
      <c r="J24" s="1">
        <v>0</v>
      </c>
      <c r="K24" s="1">
        <v>0</v>
      </c>
      <c r="O24" s="1" t="s">
        <v>13</v>
      </c>
      <c r="P24" s="1">
        <v>0</v>
      </c>
      <c r="Q24" s="1">
        <v>0</v>
      </c>
      <c r="R24" s="1">
        <v>0</v>
      </c>
      <c r="S24" s="1">
        <v>0</v>
      </c>
      <c r="T24" s="1">
        <v>0</v>
      </c>
      <c r="U24" s="1">
        <v>0</v>
      </c>
      <c r="V24" s="1">
        <v>0</v>
      </c>
      <c r="W24" s="1">
        <v>0</v>
      </c>
      <c r="X24" s="1">
        <v>0</v>
      </c>
      <c r="AB24" s="1" t="s">
        <v>13</v>
      </c>
      <c r="AC24" s="1">
        <v>0</v>
      </c>
      <c r="AD24" s="1">
        <v>0</v>
      </c>
      <c r="AE24" s="1">
        <v>0</v>
      </c>
      <c r="AF24" s="1">
        <v>0</v>
      </c>
      <c r="AG24" s="1">
        <v>0</v>
      </c>
      <c r="AH24" s="1">
        <v>0</v>
      </c>
      <c r="AI24" s="1">
        <v>0</v>
      </c>
      <c r="AJ24" s="1">
        <v>0</v>
      </c>
      <c r="AK24" s="1">
        <v>0</v>
      </c>
    </row>
    <row r="25" spans="1:38" x14ac:dyDescent="0.35">
      <c r="B25" s="10" t="s">
        <v>48</v>
      </c>
      <c r="C25" s="1">
        <v>80.240111288666981</v>
      </c>
      <c r="D25" s="1">
        <v>149.65690385467582</v>
      </c>
      <c r="E25" s="1">
        <v>223.82038489793285</v>
      </c>
      <c r="F25" s="1">
        <v>296.02021489466205</v>
      </c>
      <c r="G25" s="1">
        <v>369.17732840771777</v>
      </c>
      <c r="H25" s="1">
        <v>446.94595760143631</v>
      </c>
      <c r="I25" s="1">
        <v>517.53688392618687</v>
      </c>
      <c r="J25" s="1">
        <v>585.53653902331973</v>
      </c>
      <c r="K25" s="1">
        <v>588.15867299168178</v>
      </c>
      <c r="O25" s="1" t="s">
        <v>48</v>
      </c>
      <c r="P25" s="1">
        <v>80.240111288666981</v>
      </c>
      <c r="Q25" s="1">
        <v>222.57721591588913</v>
      </c>
      <c r="R25" s="1">
        <v>366.41250110316003</v>
      </c>
      <c r="S25" s="1">
        <v>504.02733485406861</v>
      </c>
      <c r="T25" s="1">
        <v>633.40141028719893</v>
      </c>
      <c r="U25" s="1">
        <v>769.77853140116474</v>
      </c>
      <c r="V25" s="1">
        <v>884.94897046260428</v>
      </c>
      <c r="W25" s="1">
        <v>989.12138720009909</v>
      </c>
      <c r="X25" s="1">
        <v>967.71509761131279</v>
      </c>
      <c r="AB25" s="1" t="s">
        <v>48</v>
      </c>
      <c r="AC25" s="1">
        <v>80.240111288666981</v>
      </c>
      <c r="AD25" s="1">
        <v>222.57721591588913</v>
      </c>
      <c r="AE25" s="1">
        <v>366.16330029420163</v>
      </c>
      <c r="AF25" s="1">
        <v>541.5297619924919</v>
      </c>
      <c r="AG25" s="1">
        <v>685.01388329969188</v>
      </c>
      <c r="AH25" s="1">
        <v>849.08430915120948</v>
      </c>
      <c r="AI25" s="1">
        <v>1006.102227079499</v>
      </c>
      <c r="AJ25" s="1">
        <v>1140.8942094025026</v>
      </c>
      <c r="AK25" s="1">
        <v>1223.7970169863447</v>
      </c>
    </row>
    <row r="26" spans="1:38" x14ac:dyDescent="0.35">
      <c r="B26" s="10" t="s">
        <v>49</v>
      </c>
      <c r="C26" s="1">
        <v>120.53047241936376</v>
      </c>
      <c r="D26" s="1">
        <v>235.59533837355346</v>
      </c>
      <c r="E26" s="1">
        <v>361.96164397152955</v>
      </c>
      <c r="F26" s="1">
        <v>484.23669259439373</v>
      </c>
      <c r="G26" s="1">
        <v>605.85452002128056</v>
      </c>
      <c r="H26" s="1">
        <v>732.38561457000083</v>
      </c>
      <c r="I26" s="1">
        <v>840.95042410152587</v>
      </c>
      <c r="J26" s="1">
        <v>940.92347197296078</v>
      </c>
      <c r="K26" s="1">
        <v>943.64940944510147</v>
      </c>
      <c r="O26" s="1" t="s">
        <v>49</v>
      </c>
      <c r="P26" s="1">
        <v>120.53047241936376</v>
      </c>
      <c r="Q26" s="1">
        <v>344.87318446230574</v>
      </c>
      <c r="R26" s="1">
        <v>574.8732934493479</v>
      </c>
      <c r="S26" s="1">
        <v>794.80726062734141</v>
      </c>
      <c r="T26" s="1">
        <v>998.55123615086211</v>
      </c>
      <c r="U26" s="1">
        <v>1210.4861445861284</v>
      </c>
      <c r="V26" s="1">
        <v>1384.8872370208749</v>
      </c>
      <c r="W26" s="1">
        <v>1539.7991260480176</v>
      </c>
      <c r="X26" s="1">
        <v>1507.4523061240643</v>
      </c>
      <c r="AB26" s="1" t="s">
        <v>49</v>
      </c>
      <c r="AC26" s="1">
        <v>120.53047241936376</v>
      </c>
      <c r="AD26" s="1">
        <v>344.87318446230483</v>
      </c>
      <c r="AE26" s="1">
        <v>574.49920690334795</v>
      </c>
      <c r="AF26" s="1">
        <v>789.53367907999302</v>
      </c>
      <c r="AG26" s="1">
        <v>995.11304096716754</v>
      </c>
      <c r="AH26" s="1">
        <v>1206.8522423182121</v>
      </c>
      <c r="AI26" s="1">
        <v>1380.867368990293</v>
      </c>
      <c r="AJ26" s="1">
        <v>1534.7214261335221</v>
      </c>
      <c r="AK26" s="1">
        <v>1497.2961226458194</v>
      </c>
    </row>
    <row r="27" spans="1:38" x14ac:dyDescent="0.35">
      <c r="B27" s="10" t="s">
        <v>27</v>
      </c>
      <c r="C27" s="1">
        <v>0</v>
      </c>
      <c r="D27" s="1">
        <v>0</v>
      </c>
      <c r="E27" s="1">
        <v>0</v>
      </c>
      <c r="F27" s="1">
        <v>0</v>
      </c>
      <c r="G27" s="1">
        <v>0</v>
      </c>
      <c r="H27" s="1">
        <v>0</v>
      </c>
      <c r="I27" s="1">
        <v>0</v>
      </c>
      <c r="J27" s="1">
        <v>0</v>
      </c>
      <c r="K27" s="1">
        <v>0</v>
      </c>
      <c r="O27" s="1" t="s">
        <v>27</v>
      </c>
      <c r="P27" s="1">
        <v>0</v>
      </c>
      <c r="Q27" s="1">
        <v>0</v>
      </c>
      <c r="R27" s="1">
        <v>0</v>
      </c>
      <c r="S27" s="1">
        <v>0</v>
      </c>
      <c r="T27" s="1">
        <v>0</v>
      </c>
      <c r="U27" s="1">
        <v>0</v>
      </c>
      <c r="V27" s="1">
        <v>0</v>
      </c>
      <c r="W27" s="1">
        <v>0</v>
      </c>
      <c r="X27" s="1">
        <v>0</v>
      </c>
      <c r="AB27" s="1" t="s">
        <v>27</v>
      </c>
      <c r="AC27" s="1">
        <v>0</v>
      </c>
      <c r="AD27" s="1">
        <v>0</v>
      </c>
      <c r="AE27" s="1">
        <v>0</v>
      </c>
      <c r="AF27" s="1">
        <v>0</v>
      </c>
      <c r="AG27" s="1">
        <v>0</v>
      </c>
      <c r="AH27" s="1">
        <v>0</v>
      </c>
      <c r="AI27" s="1">
        <v>0</v>
      </c>
      <c r="AJ27" s="1">
        <v>0</v>
      </c>
      <c r="AK27" s="1">
        <v>0</v>
      </c>
    </row>
    <row r="28" spans="1:38" x14ac:dyDescent="0.35">
      <c r="B28" s="2" t="s">
        <v>6</v>
      </c>
      <c r="C28" s="2">
        <v>9074.0211478949859</v>
      </c>
      <c r="D28" s="2">
        <v>10367.412889034689</v>
      </c>
      <c r="E28" s="2">
        <v>10347.943071431369</v>
      </c>
      <c r="F28" s="2">
        <v>10218.499528338752</v>
      </c>
      <c r="G28" s="2">
        <v>10539.030903859613</v>
      </c>
      <c r="H28" s="2">
        <v>10619.768415172135</v>
      </c>
      <c r="I28" s="2">
        <v>10555.739185826946</v>
      </c>
      <c r="J28" s="2">
        <v>10376.806332222501</v>
      </c>
      <c r="K28" s="2">
        <v>10356.585258299965</v>
      </c>
      <c r="O28" s="2" t="s">
        <v>6</v>
      </c>
      <c r="P28" s="2">
        <v>9074.0211478949859</v>
      </c>
      <c r="Q28" s="2">
        <v>10036.817454590606</v>
      </c>
      <c r="R28" s="2">
        <v>9954.6949643080297</v>
      </c>
      <c r="S28" s="2">
        <v>9760.4974425897999</v>
      </c>
      <c r="T28" s="2">
        <v>9921.2273106364046</v>
      </c>
      <c r="U28" s="2">
        <v>9918.9114644299571</v>
      </c>
      <c r="V28" s="2">
        <v>9836.077071504671</v>
      </c>
      <c r="W28" s="2">
        <v>9958.6566631672922</v>
      </c>
      <c r="X28" s="2">
        <v>9983.8658327742087</v>
      </c>
      <c r="AB28" s="11" t="s">
        <v>6</v>
      </c>
      <c r="AC28" s="2">
        <v>9074.0211478949859</v>
      </c>
      <c r="AD28" s="2">
        <v>10201.405198463108</v>
      </c>
      <c r="AE28" s="2">
        <v>10125.320728307266</v>
      </c>
      <c r="AF28" s="2">
        <v>9990.1872691355929</v>
      </c>
      <c r="AG28" s="2">
        <v>10405.260966591988</v>
      </c>
      <c r="AH28" s="2">
        <v>10476.807426898427</v>
      </c>
      <c r="AI28" s="2">
        <v>10872.675237365609</v>
      </c>
      <c r="AJ28" s="2">
        <v>11682.962030779898</v>
      </c>
      <c r="AK28" s="2">
        <v>12342.14690912689</v>
      </c>
    </row>
    <row r="29" spans="1:38" x14ac:dyDescent="0.35">
      <c r="P29" s="3"/>
      <c r="Q29" s="3"/>
      <c r="R29" s="3"/>
      <c r="S29" s="3"/>
      <c r="T29" s="3"/>
      <c r="U29" s="3"/>
      <c r="V29" s="3"/>
      <c r="W29" s="3"/>
      <c r="X29" s="3"/>
      <c r="AC29" s="3"/>
      <c r="AD29" s="3"/>
      <c r="AE29" s="3"/>
      <c r="AF29" s="3"/>
      <c r="AG29" s="3"/>
      <c r="AH29" s="3"/>
      <c r="AI29" s="3"/>
      <c r="AJ29" s="3"/>
      <c r="AK29" s="3"/>
    </row>
    <row r="30" spans="1:38" s="7" customFormat="1" x14ac:dyDescent="0.35">
      <c r="A30" s="5" t="s">
        <v>65</v>
      </c>
      <c r="B30" s="6"/>
      <c r="C30" s="6"/>
      <c r="D30" s="6"/>
      <c r="E30" s="6"/>
      <c r="F30" s="6"/>
      <c r="G30" s="6"/>
      <c r="H30" s="6"/>
      <c r="I30" s="6"/>
      <c r="J30" s="6"/>
      <c r="K30" s="6"/>
      <c r="L30" s="5"/>
      <c r="N30" s="5" t="s">
        <v>65</v>
      </c>
      <c r="O30" s="6"/>
      <c r="P30" s="6"/>
      <c r="Q30" s="6"/>
      <c r="R30" s="6"/>
      <c r="S30" s="6"/>
      <c r="T30" s="6"/>
      <c r="U30" s="6"/>
      <c r="V30" s="6"/>
      <c r="W30" s="6"/>
      <c r="X30" s="6"/>
      <c r="Y30" s="5"/>
      <c r="AA30" s="5" t="s">
        <v>65</v>
      </c>
      <c r="AB30" s="5"/>
      <c r="AC30" s="6"/>
      <c r="AD30" s="6"/>
      <c r="AE30" s="6"/>
      <c r="AF30" s="6"/>
      <c r="AG30" s="6"/>
      <c r="AH30" s="6"/>
      <c r="AI30" s="6"/>
      <c r="AJ30" s="6"/>
      <c r="AK30" s="6"/>
      <c r="AL30" s="5"/>
    </row>
    <row r="31" spans="1:38" x14ac:dyDescent="0.35">
      <c r="B31" s="10" t="s">
        <v>0</v>
      </c>
      <c r="C31" s="1">
        <v>3766.8906299160008</v>
      </c>
      <c r="D31" s="1">
        <v>10307.809644303052</v>
      </c>
      <c r="E31" s="1">
        <v>11533.123551576895</v>
      </c>
      <c r="F31" s="1">
        <v>12096.134046056524</v>
      </c>
      <c r="G31" s="1">
        <v>12141.405975570242</v>
      </c>
      <c r="H31" s="1">
        <v>10890.481509094649</v>
      </c>
      <c r="I31" s="1">
        <v>9198.7018534633098</v>
      </c>
      <c r="J31" s="1">
        <v>9773.9853715532954</v>
      </c>
      <c r="K31" s="1">
        <v>9891.4858367020624</v>
      </c>
      <c r="O31" s="1" t="s">
        <v>0</v>
      </c>
      <c r="P31" s="1">
        <v>3766.8906299160008</v>
      </c>
      <c r="Q31" s="1">
        <v>9228.2292586984386</v>
      </c>
      <c r="R31" s="1">
        <v>9028.3289260404235</v>
      </c>
      <c r="S31" s="1">
        <v>8213.1129155134186</v>
      </c>
      <c r="T31" s="1">
        <v>7487.8480709995856</v>
      </c>
      <c r="U31" s="1">
        <v>6140.2758576380402</v>
      </c>
      <c r="V31" s="1">
        <v>5172.572699359278</v>
      </c>
      <c r="W31" s="1">
        <v>4896.6390547415394</v>
      </c>
      <c r="X31" s="1">
        <v>4725.4933029669328</v>
      </c>
      <c r="AB31" s="1" t="s">
        <v>0</v>
      </c>
      <c r="AC31" s="1">
        <v>3766.8906299160008</v>
      </c>
      <c r="AD31" s="1">
        <v>7690.1074085879609</v>
      </c>
      <c r="AE31" s="1">
        <v>6808.7215859226608</v>
      </c>
      <c r="AF31" s="1">
        <v>5826.1664168688767</v>
      </c>
      <c r="AG31" s="1">
        <v>4792.6026255149845</v>
      </c>
      <c r="AH31" s="1">
        <v>3651.1239292679606</v>
      </c>
      <c r="AI31" s="1">
        <v>4030.1808170570112</v>
      </c>
      <c r="AJ31" s="1">
        <v>3972.8072698529427</v>
      </c>
      <c r="AK31" s="1">
        <v>3919.5486407941867</v>
      </c>
    </row>
    <row r="32" spans="1:38" x14ac:dyDescent="0.35">
      <c r="B32" s="10" t="s">
        <v>1</v>
      </c>
      <c r="C32" s="1">
        <v>9833.1817844159978</v>
      </c>
      <c r="D32" s="1">
        <v>17571.607446551439</v>
      </c>
      <c r="E32" s="1">
        <v>19317.71274218765</v>
      </c>
      <c r="F32" s="1">
        <v>21180.630336984916</v>
      </c>
      <c r="G32" s="1">
        <v>23168.81534374836</v>
      </c>
      <c r="H32" s="1">
        <v>26782.450363691383</v>
      </c>
      <c r="I32" s="1">
        <v>30809.871953016936</v>
      </c>
      <c r="J32" s="1">
        <v>40678.562246013156</v>
      </c>
      <c r="K32" s="1">
        <v>37057.280648181833</v>
      </c>
      <c r="O32" s="1" t="s">
        <v>1</v>
      </c>
      <c r="P32" s="1">
        <v>9833.1817844159978</v>
      </c>
      <c r="Q32" s="1">
        <v>15326.617261160865</v>
      </c>
      <c r="R32" s="1">
        <v>16782.829093709486</v>
      </c>
      <c r="S32" s="1">
        <v>17994.118947811301</v>
      </c>
      <c r="T32" s="1">
        <v>18138.70682305652</v>
      </c>
      <c r="U32" s="1">
        <v>19376.579014215287</v>
      </c>
      <c r="V32" s="1">
        <v>20609.051316707286</v>
      </c>
      <c r="W32" s="1">
        <v>21609.277447716435</v>
      </c>
      <c r="X32" s="1">
        <v>22983.581242668854</v>
      </c>
      <c r="AB32" s="1" t="s">
        <v>1</v>
      </c>
      <c r="AC32" s="1">
        <v>9833.1817844159978</v>
      </c>
      <c r="AD32" s="1">
        <v>15963.132242222036</v>
      </c>
      <c r="AE32" s="1">
        <v>17718.108951135353</v>
      </c>
      <c r="AF32" s="1">
        <v>18917.403319202294</v>
      </c>
      <c r="AG32" s="1">
        <v>19559.0862441387</v>
      </c>
      <c r="AH32" s="1">
        <v>19704.364237862923</v>
      </c>
      <c r="AI32" s="1">
        <v>20067.129265955529</v>
      </c>
      <c r="AJ32" s="1">
        <v>20520.041668808801</v>
      </c>
      <c r="AK32" s="1">
        <v>20663.567853966873</v>
      </c>
    </row>
    <row r="33" spans="1:38" x14ac:dyDescent="0.35">
      <c r="B33" s="10" t="s">
        <v>3</v>
      </c>
      <c r="C33" s="1">
        <v>7260.7730527800013</v>
      </c>
      <c r="D33" s="1">
        <v>9695.3554694585673</v>
      </c>
      <c r="E33" s="1">
        <v>10484.391612497822</v>
      </c>
      <c r="F33" s="1">
        <v>11229.416703780731</v>
      </c>
      <c r="G33" s="1">
        <v>11836.727744497615</v>
      </c>
      <c r="H33" s="1">
        <v>12454.924403581892</v>
      </c>
      <c r="I33" s="1">
        <v>13009.952448668371</v>
      </c>
      <c r="J33" s="1">
        <v>18830.703050506134</v>
      </c>
      <c r="K33" s="1">
        <v>14017.498286728873</v>
      </c>
      <c r="O33" s="1" t="s">
        <v>3</v>
      </c>
      <c r="P33" s="1">
        <v>7260.7730527800013</v>
      </c>
      <c r="Q33" s="1">
        <v>10487.19343388187</v>
      </c>
      <c r="R33" s="1">
        <v>11047.748223258439</v>
      </c>
      <c r="S33" s="1">
        <v>12066.213364425541</v>
      </c>
      <c r="T33" s="1">
        <v>12563.227793363079</v>
      </c>
      <c r="U33" s="1">
        <v>13224.329721955064</v>
      </c>
      <c r="V33" s="1">
        <v>13985.172803138246</v>
      </c>
      <c r="W33" s="1">
        <v>14539.248313422295</v>
      </c>
      <c r="X33" s="1">
        <v>14937.014082037129</v>
      </c>
      <c r="AB33" s="1" t="s">
        <v>3</v>
      </c>
      <c r="AC33" s="1">
        <v>7260.7730527800013</v>
      </c>
      <c r="AD33" s="1">
        <v>9858.8303614282449</v>
      </c>
      <c r="AE33" s="1">
        <v>10913.21534439306</v>
      </c>
      <c r="AF33" s="1">
        <v>12211.691898912484</v>
      </c>
      <c r="AG33" s="1">
        <v>13109.234900273015</v>
      </c>
      <c r="AH33" s="1">
        <v>14308.208892094292</v>
      </c>
      <c r="AI33" s="1">
        <v>14171.844789811999</v>
      </c>
      <c r="AJ33" s="1">
        <v>14954.420766018184</v>
      </c>
      <c r="AK33" s="1">
        <v>13965.420444910542</v>
      </c>
    </row>
    <row r="34" spans="1:38" x14ac:dyDescent="0.35">
      <c r="B34" s="10" t="s">
        <v>2</v>
      </c>
      <c r="C34" s="1">
        <v>2674.5181266240002</v>
      </c>
      <c r="D34" s="1">
        <v>5098.0528806668181</v>
      </c>
      <c r="E34" s="1">
        <v>5931.5655986769971</v>
      </c>
      <c r="F34" s="1">
        <v>6440.0228746088296</v>
      </c>
      <c r="G34" s="1">
        <v>6572.6274814178605</v>
      </c>
      <c r="H34" s="1">
        <v>7147.855371330199</v>
      </c>
      <c r="I34" s="1">
        <v>7493.5574109372865</v>
      </c>
      <c r="J34" s="1">
        <v>9764.5632270600145</v>
      </c>
      <c r="K34" s="1">
        <v>9802.4910183134161</v>
      </c>
      <c r="O34" s="1" t="s">
        <v>2</v>
      </c>
      <c r="P34" s="1">
        <v>2674.5181266240002</v>
      </c>
      <c r="Q34" s="1">
        <v>5024.8979878088458</v>
      </c>
      <c r="R34" s="1">
        <v>5594.7977080748005</v>
      </c>
      <c r="S34" s="1">
        <v>5680.48259718606</v>
      </c>
      <c r="T34" s="1">
        <v>5218.2272747484712</v>
      </c>
      <c r="U34" s="1">
        <v>5151.5294344758704</v>
      </c>
      <c r="V34" s="1">
        <v>5110.314825557004</v>
      </c>
      <c r="W34" s="1">
        <v>5480.8875502980036</v>
      </c>
      <c r="X34" s="1">
        <v>6041.368190843601</v>
      </c>
      <c r="AB34" s="1" t="s">
        <v>2</v>
      </c>
      <c r="AC34" s="1">
        <v>2674.5181266240002</v>
      </c>
      <c r="AD34" s="1">
        <v>5073.0601300072494</v>
      </c>
      <c r="AE34" s="1">
        <v>5626.1126816065735</v>
      </c>
      <c r="AF34" s="1">
        <v>5720.5344300996603</v>
      </c>
      <c r="AG34" s="1">
        <v>5242.5963813685421</v>
      </c>
      <c r="AH34" s="1">
        <v>5221.0912130548732</v>
      </c>
      <c r="AI34" s="1">
        <v>5333.9761078257552</v>
      </c>
      <c r="AJ34" s="1">
        <v>5882.172749006676</v>
      </c>
      <c r="AK34" s="1">
        <v>7687.2060636185215</v>
      </c>
    </row>
    <row r="35" spans="1:38" x14ac:dyDescent="0.35">
      <c r="B35" s="10" t="s">
        <v>13</v>
      </c>
      <c r="C35" s="1">
        <v>1619.8887042360006</v>
      </c>
      <c r="D35" s="1">
        <v>2267.2577116798343</v>
      </c>
      <c r="E35" s="1">
        <v>2323.2360577564973</v>
      </c>
      <c r="F35" s="1">
        <v>2309.5880302783025</v>
      </c>
      <c r="G35" s="1">
        <v>2242.3059914458386</v>
      </c>
      <c r="H35" s="1">
        <v>2402.7594790898952</v>
      </c>
      <c r="I35" s="1">
        <v>2577.8101373364016</v>
      </c>
      <c r="J35" s="1">
        <v>3049.1472709724994</v>
      </c>
      <c r="K35" s="1">
        <v>3009.445553731332</v>
      </c>
      <c r="O35" s="1" t="s">
        <v>13</v>
      </c>
      <c r="P35" s="1">
        <v>1619.8887042360006</v>
      </c>
      <c r="Q35" s="1">
        <v>1674.9928506816075</v>
      </c>
      <c r="R35" s="1">
        <v>1390.9017450403364</v>
      </c>
      <c r="S35" s="1">
        <v>1247.6475569169502</v>
      </c>
      <c r="T35" s="1">
        <v>1083.5477698098478</v>
      </c>
      <c r="U35" s="1">
        <v>1035.3645578774122</v>
      </c>
      <c r="V35" s="1">
        <v>978.24510623898072</v>
      </c>
      <c r="W35" s="1">
        <v>1041.0709303766732</v>
      </c>
      <c r="X35" s="1">
        <v>1109.2709238371719</v>
      </c>
      <c r="AB35" s="1" t="s">
        <v>13</v>
      </c>
      <c r="AC35" s="1">
        <v>1619.8887042360006</v>
      </c>
      <c r="AD35" s="1">
        <v>1674.9928506816073</v>
      </c>
      <c r="AE35" s="1">
        <v>1390.9017450403364</v>
      </c>
      <c r="AF35" s="1">
        <v>1247.6475569169502</v>
      </c>
      <c r="AG35" s="1">
        <v>1083.5477698098478</v>
      </c>
      <c r="AH35" s="1">
        <v>1035.3645578774122</v>
      </c>
      <c r="AI35" s="1">
        <v>978.24510623898072</v>
      </c>
      <c r="AJ35" s="1">
        <v>1055.0799143180541</v>
      </c>
      <c r="AK35" s="1">
        <v>1266.9746603374228</v>
      </c>
    </row>
    <row r="36" spans="1:38" x14ac:dyDescent="0.35">
      <c r="B36" s="10" t="s">
        <v>48</v>
      </c>
      <c r="C36" s="1">
        <v>8.8336455839999886</v>
      </c>
      <c r="D36" s="1">
        <v>30.114669118082908</v>
      </c>
      <c r="E36" s="1">
        <v>38.18363132337138</v>
      </c>
      <c r="F36" s="1">
        <v>68.210788910152345</v>
      </c>
      <c r="G36" s="1">
        <v>77.047082350658968</v>
      </c>
      <c r="H36" s="1">
        <v>84.730584837154993</v>
      </c>
      <c r="I36" s="1">
        <v>123.19414919404819</v>
      </c>
      <c r="J36" s="1">
        <v>275.01635458586367</v>
      </c>
      <c r="K36" s="1">
        <v>1192.233356605499</v>
      </c>
      <c r="O36" s="1" t="s">
        <v>48</v>
      </c>
      <c r="P36" s="1">
        <v>8.8336455839999886</v>
      </c>
      <c r="Q36" s="1">
        <v>32.40295740363527</v>
      </c>
      <c r="R36" s="1">
        <v>57.287052979834797</v>
      </c>
      <c r="S36" s="1">
        <v>89.981145884069946</v>
      </c>
      <c r="T36" s="1">
        <v>125.5501336259143</v>
      </c>
      <c r="U36" s="1">
        <v>161.1052194968789</v>
      </c>
      <c r="V36" s="1">
        <v>249.53553122911455</v>
      </c>
      <c r="W36" s="1">
        <v>437.28397352015122</v>
      </c>
      <c r="X36" s="1">
        <v>916.67879533073699</v>
      </c>
      <c r="AB36" s="1" t="s">
        <v>48</v>
      </c>
      <c r="AC36" s="1">
        <v>8.8336455839999886</v>
      </c>
      <c r="AD36" s="1">
        <v>64.691674559146449</v>
      </c>
      <c r="AE36" s="1">
        <v>118.25441681155679</v>
      </c>
      <c r="AF36" s="1">
        <v>183.32851989565046</v>
      </c>
      <c r="AG36" s="1">
        <v>246.49366876804385</v>
      </c>
      <c r="AH36" s="1">
        <v>308.85563353614049</v>
      </c>
      <c r="AI36" s="1">
        <v>423.00766435721249</v>
      </c>
      <c r="AJ36" s="1">
        <v>634.56097454504959</v>
      </c>
      <c r="AK36" s="1">
        <v>1147.0408683900507</v>
      </c>
    </row>
    <row r="37" spans="1:38" x14ac:dyDescent="0.35">
      <c r="B37" s="10" t="s">
        <v>49</v>
      </c>
      <c r="C37" s="1">
        <v>0</v>
      </c>
      <c r="D37" s="1">
        <v>0</v>
      </c>
      <c r="E37" s="1">
        <v>0</v>
      </c>
      <c r="F37" s="1">
        <v>0</v>
      </c>
      <c r="G37" s="1">
        <v>0</v>
      </c>
      <c r="H37" s="1">
        <v>0</v>
      </c>
      <c r="I37" s="1">
        <v>0</v>
      </c>
      <c r="J37" s="1">
        <v>0</v>
      </c>
      <c r="K37" s="1">
        <v>0</v>
      </c>
      <c r="O37" s="1" t="s">
        <v>49</v>
      </c>
      <c r="P37" s="1">
        <v>0</v>
      </c>
      <c r="Q37" s="1">
        <v>0</v>
      </c>
      <c r="R37" s="1">
        <v>0</v>
      </c>
      <c r="S37" s="1">
        <v>0</v>
      </c>
      <c r="T37" s="1">
        <v>0</v>
      </c>
      <c r="U37" s="1">
        <v>0</v>
      </c>
      <c r="V37" s="1">
        <v>0</v>
      </c>
      <c r="W37" s="1">
        <v>0</v>
      </c>
      <c r="X37" s="1">
        <v>0</v>
      </c>
      <c r="AB37" s="1" t="s">
        <v>49</v>
      </c>
      <c r="AC37" s="1">
        <v>0</v>
      </c>
      <c r="AD37" s="1">
        <v>0</v>
      </c>
      <c r="AE37" s="1">
        <v>0</v>
      </c>
      <c r="AF37" s="1">
        <v>0</v>
      </c>
      <c r="AG37" s="1">
        <v>0</v>
      </c>
      <c r="AH37" s="1">
        <v>0</v>
      </c>
      <c r="AI37" s="1">
        <v>0</v>
      </c>
      <c r="AJ37" s="1">
        <v>0</v>
      </c>
      <c r="AK37" s="1">
        <v>0</v>
      </c>
    </row>
    <row r="38" spans="1:38" x14ac:dyDescent="0.35">
      <c r="B38" s="10" t="s">
        <v>27</v>
      </c>
      <c r="C38" s="1">
        <v>0</v>
      </c>
      <c r="D38" s="1">
        <v>0</v>
      </c>
      <c r="E38" s="1">
        <v>0</v>
      </c>
      <c r="F38" s="1">
        <v>0</v>
      </c>
      <c r="G38" s="1">
        <v>0</v>
      </c>
      <c r="H38" s="1">
        <v>0</v>
      </c>
      <c r="I38" s="1">
        <v>0</v>
      </c>
      <c r="J38" s="1">
        <v>0</v>
      </c>
      <c r="K38" s="1">
        <v>0</v>
      </c>
      <c r="O38" s="1" t="s">
        <v>27</v>
      </c>
      <c r="P38" s="1">
        <v>0</v>
      </c>
      <c r="Q38" s="1">
        <v>0</v>
      </c>
      <c r="R38" s="1">
        <v>0</v>
      </c>
      <c r="S38" s="1">
        <v>0</v>
      </c>
      <c r="T38" s="1">
        <v>0</v>
      </c>
      <c r="U38" s="1">
        <v>0</v>
      </c>
      <c r="V38" s="1">
        <v>0</v>
      </c>
      <c r="W38" s="1">
        <v>0</v>
      </c>
      <c r="X38" s="1">
        <v>0</v>
      </c>
      <c r="AB38" s="1" t="s">
        <v>27</v>
      </c>
      <c r="AC38" s="1">
        <v>0</v>
      </c>
      <c r="AD38" s="1">
        <v>0</v>
      </c>
      <c r="AE38" s="1">
        <v>0</v>
      </c>
      <c r="AF38" s="1">
        <v>0</v>
      </c>
      <c r="AG38" s="1">
        <v>0</v>
      </c>
      <c r="AH38" s="1">
        <v>0</v>
      </c>
      <c r="AI38" s="1">
        <v>0</v>
      </c>
      <c r="AJ38" s="1">
        <v>0</v>
      </c>
      <c r="AK38" s="1">
        <v>0</v>
      </c>
    </row>
    <row r="39" spans="1:38" x14ac:dyDescent="0.35">
      <c r="B39" s="2" t="s">
        <v>6</v>
      </c>
      <c r="C39" s="2">
        <v>25164.085943555998</v>
      </c>
      <c r="D39" s="2">
        <v>44970.197821777794</v>
      </c>
      <c r="E39" s="2">
        <v>49628.213194019234</v>
      </c>
      <c r="F39" s="2">
        <v>53324.002780619456</v>
      </c>
      <c r="G39" s="2">
        <v>56038.929619030576</v>
      </c>
      <c r="H39" s="2">
        <v>59763.201711625166</v>
      </c>
      <c r="I39" s="2">
        <v>63213.087952616355</v>
      </c>
      <c r="J39" s="2">
        <v>82371.977520690969</v>
      </c>
      <c r="K39" s="2">
        <v>74970.434700263024</v>
      </c>
      <c r="O39" s="2" t="s">
        <v>6</v>
      </c>
      <c r="P39" s="2">
        <v>25164.085943555998</v>
      </c>
      <c r="Q39" s="2">
        <v>41774.333749635254</v>
      </c>
      <c r="R39" s="2">
        <v>43901.892749103325</v>
      </c>
      <c r="S39" s="2">
        <v>45291.556527737339</v>
      </c>
      <c r="T39" s="2">
        <v>44617.107865603408</v>
      </c>
      <c r="U39" s="2">
        <v>45089.183805658555</v>
      </c>
      <c r="V39" s="2">
        <v>46104.892282229906</v>
      </c>
      <c r="W39" s="2">
        <v>48004.407270075091</v>
      </c>
      <c r="X39" s="2">
        <v>50713.406537684423</v>
      </c>
      <c r="AB39" s="11" t="s">
        <v>6</v>
      </c>
      <c r="AC39" s="2">
        <v>25164.085943555998</v>
      </c>
      <c r="AD39" s="2">
        <v>40324.814667486244</v>
      </c>
      <c r="AE39" s="2">
        <v>42575.314724909535</v>
      </c>
      <c r="AF39" s="2">
        <v>44106.772141895912</v>
      </c>
      <c r="AG39" s="2">
        <v>44033.561589873134</v>
      </c>
      <c r="AH39" s="2">
        <v>44229.008463693601</v>
      </c>
      <c r="AI39" s="2">
        <v>45004.383751246489</v>
      </c>
      <c r="AJ39" s="2">
        <v>47019.083342549711</v>
      </c>
      <c r="AK39" s="2">
        <v>48649.758532017593</v>
      </c>
    </row>
    <row r="41" spans="1:38" s="7" customFormat="1" x14ac:dyDescent="0.35">
      <c r="A41" s="5" t="s">
        <v>66</v>
      </c>
      <c r="B41" s="6"/>
      <c r="C41" s="6"/>
      <c r="D41" s="6"/>
      <c r="E41" s="6"/>
      <c r="F41" s="6"/>
      <c r="G41" s="6"/>
      <c r="H41" s="6"/>
      <c r="I41" s="6"/>
      <c r="J41" s="6"/>
      <c r="K41" s="6"/>
      <c r="L41" s="5"/>
      <c r="N41" s="5" t="s">
        <v>66</v>
      </c>
      <c r="O41" s="6"/>
      <c r="P41" s="6"/>
      <c r="Q41" s="6"/>
      <c r="R41" s="6"/>
      <c r="S41" s="6"/>
      <c r="T41" s="6"/>
      <c r="U41" s="6"/>
      <c r="V41" s="6"/>
      <c r="W41" s="6"/>
      <c r="X41" s="6"/>
      <c r="Y41" s="5"/>
      <c r="AA41" s="5" t="s">
        <v>66</v>
      </c>
      <c r="AB41" s="5"/>
      <c r="AC41" s="6"/>
      <c r="AD41" s="6"/>
      <c r="AE41" s="6"/>
      <c r="AF41" s="6"/>
      <c r="AG41" s="6"/>
      <c r="AH41" s="6"/>
      <c r="AI41" s="6"/>
      <c r="AJ41" s="6"/>
      <c r="AK41" s="6"/>
      <c r="AL41" s="5"/>
    </row>
    <row r="42" spans="1:38" x14ac:dyDescent="0.35">
      <c r="B42" s="10" t="s">
        <v>0</v>
      </c>
      <c r="C42" s="1">
        <v>68.024949263999389</v>
      </c>
      <c r="D42" s="1">
        <v>2896.0143438119439</v>
      </c>
      <c r="E42" s="1">
        <v>3547.255241353258</v>
      </c>
      <c r="F42" s="1">
        <v>4046.8624560472335</v>
      </c>
      <c r="G42" s="1">
        <v>4315.2679718780873</v>
      </c>
      <c r="H42" s="1">
        <v>4402.7950393431347</v>
      </c>
      <c r="I42" s="1">
        <v>3833.6612453320881</v>
      </c>
      <c r="J42" s="1">
        <v>3072.4205771341994</v>
      </c>
      <c r="K42" s="1">
        <v>3136.9046043331455</v>
      </c>
      <c r="O42" s="1" t="s">
        <v>0</v>
      </c>
      <c r="P42" s="1">
        <v>68.024949263999389</v>
      </c>
      <c r="Q42" s="1">
        <v>0</v>
      </c>
      <c r="R42" s="1">
        <v>0</v>
      </c>
      <c r="S42" s="1">
        <v>0</v>
      </c>
      <c r="T42" s="1">
        <v>0</v>
      </c>
      <c r="U42" s="1">
        <v>0</v>
      </c>
      <c r="V42" s="1">
        <v>0</v>
      </c>
      <c r="W42" s="1">
        <v>0</v>
      </c>
      <c r="X42" s="1">
        <v>0</v>
      </c>
      <c r="AB42" s="1" t="s">
        <v>0</v>
      </c>
      <c r="AC42" s="1">
        <v>0</v>
      </c>
      <c r="AD42" s="1">
        <v>0</v>
      </c>
      <c r="AE42" s="1">
        <v>0</v>
      </c>
      <c r="AF42" s="1">
        <v>0</v>
      </c>
      <c r="AG42" s="1">
        <v>0</v>
      </c>
      <c r="AH42" s="1">
        <v>0</v>
      </c>
      <c r="AI42" s="1">
        <v>0</v>
      </c>
      <c r="AJ42" s="1">
        <v>0</v>
      </c>
      <c r="AK42" s="1">
        <v>0</v>
      </c>
    </row>
    <row r="43" spans="1:38" x14ac:dyDescent="0.35">
      <c r="B43" s="10" t="s">
        <v>1</v>
      </c>
      <c r="C43" s="1">
        <v>8400.4571078279951</v>
      </c>
      <c r="D43" s="1">
        <v>13634.736842769493</v>
      </c>
      <c r="E43" s="1">
        <v>15219.28679403462</v>
      </c>
      <c r="F43" s="1">
        <v>16740.850741225069</v>
      </c>
      <c r="G43" s="1">
        <v>18441.492269267492</v>
      </c>
      <c r="H43" s="1">
        <v>20295.439040054709</v>
      </c>
      <c r="I43" s="1">
        <v>23683.508172947546</v>
      </c>
      <c r="J43" s="1">
        <v>27431.631604987455</v>
      </c>
      <c r="K43" s="1">
        <v>29665.209964537746</v>
      </c>
      <c r="O43" s="1" t="s">
        <v>1</v>
      </c>
      <c r="P43" s="1">
        <v>8400.4571078279951</v>
      </c>
      <c r="Q43" s="1">
        <v>0</v>
      </c>
      <c r="R43" s="1">
        <v>0</v>
      </c>
      <c r="S43" s="1">
        <v>0</v>
      </c>
      <c r="T43" s="1">
        <v>0</v>
      </c>
      <c r="U43" s="1">
        <v>0</v>
      </c>
      <c r="V43" s="1">
        <v>0</v>
      </c>
      <c r="W43" s="1">
        <v>0</v>
      </c>
      <c r="X43" s="1">
        <v>0</v>
      </c>
      <c r="AB43" s="1" t="s">
        <v>1</v>
      </c>
      <c r="AC43" s="1">
        <v>0</v>
      </c>
      <c r="AD43" s="1">
        <v>0</v>
      </c>
      <c r="AE43" s="1">
        <v>0</v>
      </c>
      <c r="AF43" s="1">
        <v>0</v>
      </c>
      <c r="AG43" s="1">
        <v>0</v>
      </c>
      <c r="AH43" s="1">
        <v>0</v>
      </c>
      <c r="AI43" s="1">
        <v>0</v>
      </c>
      <c r="AJ43" s="1">
        <v>0</v>
      </c>
      <c r="AK43" s="1">
        <v>0</v>
      </c>
    </row>
    <row r="44" spans="1:38" x14ac:dyDescent="0.35">
      <c r="B44" s="10" t="s">
        <v>3</v>
      </c>
      <c r="C44" s="1">
        <v>5264.6826165120019</v>
      </c>
      <c r="D44" s="1">
        <v>3774.6121222807137</v>
      </c>
      <c r="E44" s="1">
        <v>4396.034556299277</v>
      </c>
      <c r="F44" s="1">
        <v>4908.1134443902101</v>
      </c>
      <c r="G44" s="1">
        <v>5354.5918063792506</v>
      </c>
      <c r="H44" s="1">
        <v>5731.3920918341</v>
      </c>
      <c r="I44" s="1">
        <v>5977.6801367107173</v>
      </c>
      <c r="J44" s="1">
        <v>6158.2965977904832</v>
      </c>
      <c r="K44" s="1">
        <v>6534.2367829153136</v>
      </c>
      <c r="O44" s="1" t="s">
        <v>3</v>
      </c>
      <c r="P44" s="1">
        <v>5264.6826165120019</v>
      </c>
      <c r="Q44" s="1">
        <v>0</v>
      </c>
      <c r="R44" s="1">
        <v>0</v>
      </c>
      <c r="S44" s="1">
        <v>0</v>
      </c>
      <c r="T44" s="1">
        <v>0</v>
      </c>
      <c r="U44" s="1">
        <v>0</v>
      </c>
      <c r="V44" s="1">
        <v>0</v>
      </c>
      <c r="W44" s="1">
        <v>0</v>
      </c>
      <c r="X44" s="1">
        <v>0</v>
      </c>
      <c r="AB44" s="1" t="s">
        <v>3</v>
      </c>
      <c r="AC44" s="1">
        <v>0</v>
      </c>
      <c r="AD44" s="1">
        <v>0</v>
      </c>
      <c r="AE44" s="1">
        <v>0</v>
      </c>
      <c r="AF44" s="1">
        <v>0</v>
      </c>
      <c r="AG44" s="1">
        <v>0</v>
      </c>
      <c r="AH44" s="1">
        <v>0</v>
      </c>
      <c r="AI44" s="1">
        <v>0</v>
      </c>
      <c r="AJ44" s="1">
        <v>0</v>
      </c>
      <c r="AK44" s="1">
        <v>0</v>
      </c>
    </row>
    <row r="45" spans="1:38" x14ac:dyDescent="0.35">
      <c r="B45" s="10" t="s">
        <v>2</v>
      </c>
      <c r="C45" s="1">
        <v>0</v>
      </c>
      <c r="D45" s="1">
        <v>0</v>
      </c>
      <c r="E45" s="1">
        <v>0</v>
      </c>
      <c r="F45" s="1">
        <v>0</v>
      </c>
      <c r="G45" s="1">
        <v>0</v>
      </c>
      <c r="H45" s="1">
        <v>0</v>
      </c>
      <c r="I45" s="1">
        <v>0</v>
      </c>
      <c r="J45" s="1">
        <v>0</v>
      </c>
      <c r="K45" s="1">
        <v>0</v>
      </c>
      <c r="O45" s="1" t="s">
        <v>2</v>
      </c>
      <c r="P45" s="1">
        <v>0</v>
      </c>
      <c r="Q45" s="1">
        <v>0</v>
      </c>
      <c r="R45" s="1">
        <v>0</v>
      </c>
      <c r="S45" s="1">
        <v>0</v>
      </c>
      <c r="T45" s="1">
        <v>0</v>
      </c>
      <c r="U45" s="1">
        <v>0</v>
      </c>
      <c r="V45" s="1">
        <v>0</v>
      </c>
      <c r="W45" s="1">
        <v>0</v>
      </c>
      <c r="X45" s="1">
        <v>0</v>
      </c>
      <c r="AB45" s="1" t="s">
        <v>2</v>
      </c>
      <c r="AC45" s="1">
        <v>0</v>
      </c>
      <c r="AD45" s="1">
        <v>0</v>
      </c>
      <c r="AE45" s="1">
        <v>0</v>
      </c>
      <c r="AF45" s="1">
        <v>0</v>
      </c>
      <c r="AG45" s="1">
        <v>0</v>
      </c>
      <c r="AH45" s="1">
        <v>0</v>
      </c>
      <c r="AI45" s="1">
        <v>0</v>
      </c>
      <c r="AJ45" s="1">
        <v>0</v>
      </c>
      <c r="AK45" s="1">
        <v>0</v>
      </c>
    </row>
    <row r="46" spans="1:38" x14ac:dyDescent="0.35">
      <c r="B46" s="10" t="s">
        <v>13</v>
      </c>
      <c r="C46" s="1">
        <v>0</v>
      </c>
      <c r="D46" s="1">
        <v>0</v>
      </c>
      <c r="E46" s="1">
        <v>0</v>
      </c>
      <c r="F46" s="1">
        <v>0</v>
      </c>
      <c r="G46" s="1">
        <v>0</v>
      </c>
      <c r="H46" s="1">
        <v>0</v>
      </c>
      <c r="I46" s="1">
        <v>0</v>
      </c>
      <c r="J46" s="1">
        <v>0</v>
      </c>
      <c r="K46" s="1">
        <v>0</v>
      </c>
      <c r="O46" s="1" t="s">
        <v>13</v>
      </c>
      <c r="P46" s="1">
        <v>0</v>
      </c>
      <c r="Q46" s="1">
        <v>0</v>
      </c>
      <c r="R46" s="1">
        <v>0</v>
      </c>
      <c r="S46" s="1">
        <v>0</v>
      </c>
      <c r="T46" s="1">
        <v>0</v>
      </c>
      <c r="U46" s="1">
        <v>0</v>
      </c>
      <c r="V46" s="1">
        <v>0</v>
      </c>
      <c r="W46" s="1">
        <v>0</v>
      </c>
      <c r="X46" s="1">
        <v>0</v>
      </c>
      <c r="AB46" s="1" t="s">
        <v>13</v>
      </c>
      <c r="AC46" s="1">
        <v>0</v>
      </c>
      <c r="AD46" s="1">
        <v>0</v>
      </c>
      <c r="AE46" s="1">
        <v>0</v>
      </c>
      <c r="AF46" s="1">
        <v>0</v>
      </c>
      <c r="AG46" s="1">
        <v>0</v>
      </c>
      <c r="AH46" s="1">
        <v>0</v>
      </c>
      <c r="AI46" s="1">
        <v>0</v>
      </c>
      <c r="AJ46" s="1">
        <v>0</v>
      </c>
      <c r="AK46" s="1">
        <v>0</v>
      </c>
    </row>
    <row r="47" spans="1:38" x14ac:dyDescent="0.35">
      <c r="B47" s="10" t="s">
        <v>48</v>
      </c>
      <c r="C47" s="1">
        <v>43.338989540330104</v>
      </c>
      <c r="D47" s="1">
        <v>4.0798937781758582</v>
      </c>
      <c r="E47" s="1">
        <v>3.4248827304193488</v>
      </c>
      <c r="F47" s="1">
        <v>3.4350821738453381</v>
      </c>
      <c r="G47" s="1">
        <v>3.0930520665498218</v>
      </c>
      <c r="H47" s="1">
        <v>2.8080389338989318</v>
      </c>
      <c r="I47" s="1">
        <v>2.5435371580988537</v>
      </c>
      <c r="J47" s="1">
        <v>2.0670937824263635</v>
      </c>
      <c r="K47" s="1">
        <v>1.5766141659866189</v>
      </c>
      <c r="O47" s="1" t="s">
        <v>48</v>
      </c>
      <c r="P47" s="1">
        <v>43.338989540330104</v>
      </c>
      <c r="Q47" s="1">
        <v>0</v>
      </c>
      <c r="R47" s="1">
        <v>0</v>
      </c>
      <c r="S47" s="1">
        <v>0</v>
      </c>
      <c r="T47" s="1">
        <v>0</v>
      </c>
      <c r="U47" s="1">
        <v>0</v>
      </c>
      <c r="V47" s="1">
        <v>0</v>
      </c>
      <c r="W47" s="1">
        <v>0</v>
      </c>
      <c r="X47" s="1">
        <v>0</v>
      </c>
      <c r="AB47" s="1" t="s">
        <v>48</v>
      </c>
      <c r="AC47" s="1">
        <v>0</v>
      </c>
      <c r="AD47" s="1">
        <v>0</v>
      </c>
      <c r="AE47" s="1">
        <v>0</v>
      </c>
      <c r="AF47" s="1">
        <v>0</v>
      </c>
      <c r="AG47" s="1">
        <v>0</v>
      </c>
      <c r="AH47" s="1">
        <v>0</v>
      </c>
      <c r="AI47" s="1">
        <v>0</v>
      </c>
      <c r="AJ47" s="1">
        <v>0</v>
      </c>
      <c r="AK47" s="1">
        <v>0</v>
      </c>
    </row>
    <row r="48" spans="1:38" x14ac:dyDescent="0.35">
      <c r="B48" s="10" t="s">
        <v>49</v>
      </c>
      <c r="C48" s="1">
        <v>0</v>
      </c>
      <c r="D48" s="1">
        <v>0</v>
      </c>
      <c r="E48" s="1">
        <v>0</v>
      </c>
      <c r="F48" s="1">
        <v>0</v>
      </c>
      <c r="G48" s="1">
        <v>0</v>
      </c>
      <c r="H48" s="1">
        <v>0</v>
      </c>
      <c r="I48" s="1">
        <v>0</v>
      </c>
      <c r="J48" s="1">
        <v>0</v>
      </c>
      <c r="K48" s="1">
        <v>0</v>
      </c>
      <c r="O48" s="1" t="s">
        <v>49</v>
      </c>
      <c r="P48" s="1">
        <v>0</v>
      </c>
      <c r="Q48" s="1">
        <v>0</v>
      </c>
      <c r="R48" s="1">
        <v>0</v>
      </c>
      <c r="S48" s="1">
        <v>0</v>
      </c>
      <c r="T48" s="1">
        <v>0</v>
      </c>
      <c r="U48" s="1">
        <v>0</v>
      </c>
      <c r="V48" s="1">
        <v>0</v>
      </c>
      <c r="W48" s="1">
        <v>0</v>
      </c>
      <c r="X48" s="1">
        <v>0</v>
      </c>
      <c r="AB48" s="1" t="s">
        <v>49</v>
      </c>
      <c r="AC48" s="1">
        <v>0</v>
      </c>
      <c r="AD48" s="1">
        <v>0</v>
      </c>
      <c r="AE48" s="1">
        <v>0</v>
      </c>
      <c r="AF48" s="1">
        <v>0</v>
      </c>
      <c r="AG48" s="1">
        <v>0</v>
      </c>
      <c r="AH48" s="1">
        <v>0</v>
      </c>
      <c r="AI48" s="1">
        <v>0</v>
      </c>
      <c r="AJ48" s="1">
        <v>0</v>
      </c>
      <c r="AK48" s="1">
        <v>0</v>
      </c>
    </row>
    <row r="49" spans="1:38" x14ac:dyDescent="0.35">
      <c r="B49" s="10" t="s">
        <v>27</v>
      </c>
      <c r="C49" s="1">
        <v>0</v>
      </c>
      <c r="D49" s="1">
        <v>0</v>
      </c>
      <c r="E49" s="1">
        <v>0</v>
      </c>
      <c r="F49" s="1">
        <v>0</v>
      </c>
      <c r="G49" s="1">
        <v>0</v>
      </c>
      <c r="H49" s="1">
        <v>0</v>
      </c>
      <c r="I49" s="1">
        <v>0</v>
      </c>
      <c r="J49" s="1">
        <v>0</v>
      </c>
      <c r="K49" s="1">
        <v>0</v>
      </c>
      <c r="O49" s="1" t="s">
        <v>27</v>
      </c>
      <c r="P49" s="1">
        <v>0</v>
      </c>
      <c r="Q49" s="1">
        <v>0</v>
      </c>
      <c r="R49" s="1">
        <v>0</v>
      </c>
      <c r="S49" s="1">
        <v>0</v>
      </c>
      <c r="T49" s="1">
        <v>0</v>
      </c>
      <c r="U49" s="1">
        <v>0</v>
      </c>
      <c r="V49" s="1">
        <v>0</v>
      </c>
      <c r="W49" s="1">
        <v>0</v>
      </c>
      <c r="X49" s="1">
        <v>0</v>
      </c>
      <c r="AB49" s="1" t="s">
        <v>27</v>
      </c>
      <c r="AC49" s="1">
        <v>0</v>
      </c>
      <c r="AD49" s="1">
        <v>0</v>
      </c>
      <c r="AE49" s="1">
        <v>0</v>
      </c>
      <c r="AF49" s="1">
        <v>0</v>
      </c>
      <c r="AG49" s="1">
        <v>0</v>
      </c>
      <c r="AH49" s="1">
        <v>0</v>
      </c>
      <c r="AI49" s="1">
        <v>0</v>
      </c>
      <c r="AJ49" s="1">
        <v>0</v>
      </c>
      <c r="AK49" s="1">
        <v>0</v>
      </c>
    </row>
    <row r="50" spans="1:38" x14ac:dyDescent="0.35">
      <c r="B50" s="2" t="s">
        <v>6</v>
      </c>
      <c r="C50" s="2">
        <v>13776.503663144327</v>
      </c>
      <c r="D50" s="2">
        <v>20309.443202640326</v>
      </c>
      <c r="E50" s="2">
        <v>23166.001474417575</v>
      </c>
      <c r="F50" s="2">
        <v>25699.261723836356</v>
      </c>
      <c r="G50" s="2">
        <v>28114.445099591379</v>
      </c>
      <c r="H50" s="2">
        <v>30432.43421016584</v>
      </c>
      <c r="I50" s="2">
        <v>33497.39309214845</v>
      </c>
      <c r="J50" s="2">
        <v>36664.415873694561</v>
      </c>
      <c r="K50" s="2">
        <v>39337.927965952193</v>
      </c>
      <c r="O50" s="2" t="s">
        <v>6</v>
      </c>
      <c r="P50" s="2">
        <v>13776.503663144327</v>
      </c>
      <c r="Q50" s="2">
        <v>0</v>
      </c>
      <c r="R50" s="2">
        <v>0</v>
      </c>
      <c r="S50" s="2">
        <v>0</v>
      </c>
      <c r="T50" s="2">
        <v>0</v>
      </c>
      <c r="U50" s="2">
        <v>0</v>
      </c>
      <c r="V50" s="2">
        <v>0</v>
      </c>
      <c r="W50" s="2">
        <v>0</v>
      </c>
      <c r="X50" s="2">
        <v>0</v>
      </c>
      <c r="AB50" s="11" t="s">
        <v>6</v>
      </c>
      <c r="AC50" s="2">
        <v>0</v>
      </c>
      <c r="AD50" s="2">
        <v>0</v>
      </c>
      <c r="AE50" s="2">
        <v>0</v>
      </c>
      <c r="AF50" s="2">
        <v>0</v>
      </c>
      <c r="AG50" s="2">
        <v>0</v>
      </c>
      <c r="AH50" s="2">
        <v>0</v>
      </c>
      <c r="AI50" s="2">
        <v>0</v>
      </c>
      <c r="AJ50" s="2">
        <v>0</v>
      </c>
      <c r="AK50" s="2">
        <v>0</v>
      </c>
    </row>
    <row r="52" spans="1:38" s="7" customFormat="1" x14ac:dyDescent="0.35">
      <c r="A52" s="5" t="s">
        <v>67</v>
      </c>
      <c r="B52" s="6"/>
      <c r="C52" s="6"/>
      <c r="D52" s="6"/>
      <c r="E52" s="6"/>
      <c r="F52" s="6"/>
      <c r="G52" s="6"/>
      <c r="H52" s="6"/>
      <c r="I52" s="6"/>
      <c r="J52" s="6"/>
      <c r="K52" s="6"/>
      <c r="L52" s="5"/>
      <c r="N52" s="5" t="s">
        <v>67</v>
      </c>
      <c r="O52" s="6"/>
      <c r="P52" s="6"/>
      <c r="Q52" s="6"/>
      <c r="R52" s="6"/>
      <c r="S52" s="6"/>
      <c r="T52" s="6"/>
      <c r="U52" s="6"/>
      <c r="V52" s="6"/>
      <c r="W52" s="6"/>
      <c r="X52" s="6"/>
      <c r="Y52" s="5"/>
      <c r="AA52" s="5" t="s">
        <v>67</v>
      </c>
      <c r="AB52" s="6"/>
      <c r="AC52" s="6"/>
      <c r="AD52" s="6"/>
      <c r="AE52" s="6"/>
      <c r="AF52" s="6"/>
      <c r="AG52" s="6"/>
      <c r="AH52" s="6"/>
      <c r="AI52" s="6"/>
      <c r="AJ52" s="6"/>
      <c r="AK52" s="6"/>
      <c r="AL52" s="5"/>
    </row>
    <row r="53" spans="1:38" x14ac:dyDescent="0.35">
      <c r="B53" s="10" t="s">
        <v>0</v>
      </c>
      <c r="C53" s="1">
        <v>22748.182098660007</v>
      </c>
      <c r="D53" s="1">
        <v>22597.68838366507</v>
      </c>
      <c r="E53" s="1">
        <v>24029.386986273694</v>
      </c>
      <c r="F53" s="1">
        <v>26494.861045449194</v>
      </c>
      <c r="G53" s="1">
        <v>30785.716330156149</v>
      </c>
      <c r="H53" s="1">
        <v>31150.918021602418</v>
      </c>
      <c r="I53" s="1">
        <v>31183.586056370223</v>
      </c>
      <c r="J53" s="1">
        <v>31162.344892162324</v>
      </c>
      <c r="K53" s="1">
        <v>30738.286389581684</v>
      </c>
      <c r="O53" s="1" t="s">
        <v>0</v>
      </c>
      <c r="P53" s="1">
        <v>22748.182098660007</v>
      </c>
      <c r="Q53" s="1">
        <v>18833.427129703694</v>
      </c>
      <c r="R53" s="1">
        <v>17381.443136807349</v>
      </c>
      <c r="S53" s="1">
        <v>16191.967209234703</v>
      </c>
      <c r="T53" s="1">
        <v>14391.362070999932</v>
      </c>
      <c r="U53" s="1">
        <v>12538.138515662631</v>
      </c>
      <c r="V53" s="1">
        <v>12239.09538734042</v>
      </c>
      <c r="W53" s="1">
        <v>12142.075494191506</v>
      </c>
      <c r="X53" s="1">
        <v>11812.636999707733</v>
      </c>
      <c r="AB53" s="1" t="s">
        <v>0</v>
      </c>
      <c r="AC53" s="1">
        <v>22748.182098660007</v>
      </c>
      <c r="AD53" s="1">
        <v>12899.471998080782</v>
      </c>
      <c r="AE53" s="1">
        <v>11485.182650482004</v>
      </c>
      <c r="AF53" s="1">
        <v>11057.995518662119</v>
      </c>
      <c r="AG53" s="1">
        <v>10339.795823680975</v>
      </c>
      <c r="AH53" s="1">
        <v>10099.018688946127</v>
      </c>
      <c r="AI53" s="1">
        <v>9298.1232313202054</v>
      </c>
      <c r="AJ53" s="1">
        <v>8677.438644227439</v>
      </c>
      <c r="AK53" s="1">
        <v>7212.6087634472888</v>
      </c>
    </row>
    <row r="54" spans="1:38" x14ac:dyDescent="0.35">
      <c r="B54" s="10" t="s">
        <v>1</v>
      </c>
      <c r="C54" s="1">
        <v>265.37060462400007</v>
      </c>
      <c r="D54" s="1">
        <v>343.21693814156811</v>
      </c>
      <c r="E54" s="1">
        <v>351.27298233060543</v>
      </c>
      <c r="F54" s="1">
        <v>345.92736138449686</v>
      </c>
      <c r="G54" s="1">
        <v>336.57868758847968</v>
      </c>
      <c r="H54" s="1">
        <v>337.46675844682568</v>
      </c>
      <c r="I54" s="1">
        <v>331.97901364874303</v>
      </c>
      <c r="J54" s="1">
        <v>319.37680194967601</v>
      </c>
      <c r="K54" s="1">
        <v>299.10278653153443</v>
      </c>
      <c r="O54" s="1" t="s">
        <v>1</v>
      </c>
      <c r="P54" s="1">
        <v>265.37060462400007</v>
      </c>
      <c r="Q54" s="1">
        <v>264.80984852039347</v>
      </c>
      <c r="R54" s="1">
        <v>235.7056214162252</v>
      </c>
      <c r="S54" s="1">
        <v>210.55053909134762</v>
      </c>
      <c r="T54" s="1">
        <v>188.67297262288011</v>
      </c>
      <c r="U54" s="1">
        <v>190.26364627264476</v>
      </c>
      <c r="V54" s="1">
        <v>194.42555562876947</v>
      </c>
      <c r="W54" s="1">
        <v>212.48490698785403</v>
      </c>
      <c r="X54" s="1">
        <v>235.59139492325122</v>
      </c>
      <c r="AB54" s="1" t="s">
        <v>1</v>
      </c>
      <c r="AC54" s="1">
        <v>265.37060462400007</v>
      </c>
      <c r="AD54" s="1">
        <v>238.32886366835413</v>
      </c>
      <c r="AE54" s="1">
        <v>188.56449713298028</v>
      </c>
      <c r="AF54" s="1">
        <v>147.38537736394329</v>
      </c>
      <c r="AG54" s="1">
        <v>113.20378357372809</v>
      </c>
      <c r="AH54" s="1">
        <v>85.618640822690153</v>
      </c>
      <c r="AI54" s="1">
        <v>58.327666688630849</v>
      </c>
      <c r="AJ54" s="1">
        <v>42.496981397570799</v>
      </c>
      <c r="AK54" s="1">
        <v>0</v>
      </c>
    </row>
    <row r="55" spans="1:38" x14ac:dyDescent="0.35">
      <c r="B55" s="10" t="s">
        <v>3</v>
      </c>
      <c r="C55" s="1">
        <v>1217.8197076319993</v>
      </c>
      <c r="D55" s="1">
        <v>3435.4123816312172</v>
      </c>
      <c r="E55" s="1">
        <v>3680.4652547208443</v>
      </c>
      <c r="F55" s="1">
        <v>4085.9070309800527</v>
      </c>
      <c r="G55" s="1">
        <v>4452.9063909523647</v>
      </c>
      <c r="H55" s="1">
        <v>4692.5450500198249</v>
      </c>
      <c r="I55" s="1">
        <v>5020.2408131026668</v>
      </c>
      <c r="J55" s="1">
        <v>5141.093080672249</v>
      </c>
      <c r="K55" s="1">
        <v>5190.3951961766579</v>
      </c>
      <c r="O55" s="1" t="s">
        <v>3</v>
      </c>
      <c r="P55" s="1">
        <v>1217.8197076319993</v>
      </c>
      <c r="Q55" s="1">
        <v>3186.7680696499206</v>
      </c>
      <c r="R55" s="1">
        <v>3620.8404053125973</v>
      </c>
      <c r="S55" s="1">
        <v>4225.1214114290469</v>
      </c>
      <c r="T55" s="1">
        <v>4383.4273138624594</v>
      </c>
      <c r="U55" s="1">
        <v>4478.3772975133288</v>
      </c>
      <c r="V55" s="1">
        <v>4529.6927026971143</v>
      </c>
      <c r="W55" s="1">
        <v>4787.1876168348981</v>
      </c>
      <c r="X55" s="1">
        <v>4951.9339208592573</v>
      </c>
      <c r="AB55" s="1" t="s">
        <v>3</v>
      </c>
      <c r="AC55" s="1">
        <v>1217.8197076319993</v>
      </c>
      <c r="AD55" s="1">
        <v>3672.4997239469621</v>
      </c>
      <c r="AE55" s="1">
        <v>3428.4146230495794</v>
      </c>
      <c r="AF55" s="1">
        <v>3338.7221432568117</v>
      </c>
      <c r="AG55" s="1">
        <v>3232.636750374847</v>
      </c>
      <c r="AH55" s="1">
        <v>3069.5045271093372</v>
      </c>
      <c r="AI55" s="1">
        <v>3074.9484995865623</v>
      </c>
      <c r="AJ55" s="1">
        <v>3077.2294175095162</v>
      </c>
      <c r="AK55" s="1">
        <v>2871.3072843827576</v>
      </c>
    </row>
    <row r="56" spans="1:38" x14ac:dyDescent="0.35">
      <c r="B56" s="10" t="s">
        <v>2</v>
      </c>
      <c r="C56" s="1">
        <v>3068.2273815359995</v>
      </c>
      <c r="D56" s="1">
        <v>3830.770113225914</v>
      </c>
      <c r="E56" s="1">
        <v>4082.5500495299216</v>
      </c>
      <c r="F56" s="1">
        <v>4318.9325557852662</v>
      </c>
      <c r="G56" s="1">
        <v>4546.6373393813101</v>
      </c>
      <c r="H56" s="1">
        <v>4636.3533211402637</v>
      </c>
      <c r="I56" s="1">
        <v>4761.1426987588584</v>
      </c>
      <c r="J56" s="1">
        <v>4766.1092016210578</v>
      </c>
      <c r="K56" s="1">
        <v>4679.4972752284766</v>
      </c>
      <c r="O56" s="1" t="s">
        <v>2</v>
      </c>
      <c r="P56" s="1">
        <v>3068.2273815359995</v>
      </c>
      <c r="Q56" s="1">
        <v>3489.7635469022484</v>
      </c>
      <c r="R56" s="1">
        <v>3617.1498520936043</v>
      </c>
      <c r="S56" s="1">
        <v>3888.5389207641247</v>
      </c>
      <c r="T56" s="1">
        <v>4207.6835374916172</v>
      </c>
      <c r="U56" s="1">
        <v>4523.2696245112002</v>
      </c>
      <c r="V56" s="1">
        <v>4804.1119557656648</v>
      </c>
      <c r="W56" s="1">
        <v>5093.6455748992239</v>
      </c>
      <c r="X56" s="1">
        <v>5526.1886362747664</v>
      </c>
      <c r="AB56" s="1" t="s">
        <v>2</v>
      </c>
      <c r="AC56" s="1">
        <v>3068.2273815359995</v>
      </c>
      <c r="AD56" s="1">
        <v>3181.9503033273227</v>
      </c>
      <c r="AE56" s="1">
        <v>3399.297943984483</v>
      </c>
      <c r="AF56" s="1">
        <v>3570.4061501891979</v>
      </c>
      <c r="AG56" s="1">
        <v>3845.8753542257618</v>
      </c>
      <c r="AH56" s="1">
        <v>4049.0255865266281</v>
      </c>
      <c r="AI56" s="1">
        <v>4260.4278247355633</v>
      </c>
      <c r="AJ56" s="1">
        <v>4464.1570606110909</v>
      </c>
      <c r="AK56" s="1">
        <v>4729.1048555860189</v>
      </c>
    </row>
    <row r="57" spans="1:38" x14ac:dyDescent="0.35">
      <c r="B57" s="10" t="s">
        <v>13</v>
      </c>
      <c r="C57" s="1">
        <v>633.80720430000008</v>
      </c>
      <c r="D57" s="1">
        <v>581.16465532309451</v>
      </c>
      <c r="E57" s="1">
        <v>548.82469765340568</v>
      </c>
      <c r="F57" s="1">
        <v>509.51150924306074</v>
      </c>
      <c r="G57" s="1">
        <v>465.17211955818703</v>
      </c>
      <c r="H57" s="1">
        <v>424.08456523105383</v>
      </c>
      <c r="I57" s="1">
        <v>396.35428473578656</v>
      </c>
      <c r="J57" s="1">
        <v>371.17630986836815</v>
      </c>
      <c r="K57" s="1">
        <v>346.633510533834</v>
      </c>
      <c r="O57" s="1" t="s">
        <v>13</v>
      </c>
      <c r="P57" s="1">
        <v>633.80720430000008</v>
      </c>
      <c r="Q57" s="1">
        <v>433.46954929649132</v>
      </c>
      <c r="R57" s="1">
        <v>343.91236460022452</v>
      </c>
      <c r="S57" s="1">
        <v>292.83967588598921</v>
      </c>
      <c r="T57" s="1">
        <v>237.65762358558388</v>
      </c>
      <c r="U57" s="1">
        <v>201.9136419238028</v>
      </c>
      <c r="V57" s="1">
        <v>175.22622317938561</v>
      </c>
      <c r="W57" s="1">
        <v>172.35657563655693</v>
      </c>
      <c r="X57" s="1">
        <v>167.35405194638324</v>
      </c>
      <c r="AB57" s="1" t="s">
        <v>13</v>
      </c>
      <c r="AC57" s="1">
        <v>633.80720430000008</v>
      </c>
      <c r="AD57" s="1">
        <v>432.6905559972281</v>
      </c>
      <c r="AE57" s="1">
        <v>337.38594566310684</v>
      </c>
      <c r="AF57" s="1">
        <v>283.03205767777257</v>
      </c>
      <c r="AG57" s="1">
        <v>229.89807055730122</v>
      </c>
      <c r="AH57" s="1">
        <v>197.41131722371131</v>
      </c>
      <c r="AI57" s="1">
        <v>169.13458223880275</v>
      </c>
      <c r="AJ57" s="1">
        <v>163.48298401656859</v>
      </c>
      <c r="AK57" s="1">
        <v>159.96217967660081</v>
      </c>
    </row>
    <row r="58" spans="1:38" x14ac:dyDescent="0.35">
      <c r="B58" s="10" t="s">
        <v>48</v>
      </c>
      <c r="C58" s="1">
        <v>138.30511834800001</v>
      </c>
      <c r="D58" s="1">
        <v>233.73984158747646</v>
      </c>
      <c r="E58" s="1">
        <v>195.84388870360732</v>
      </c>
      <c r="F58" s="1">
        <v>142.41788449275725</v>
      </c>
      <c r="G58" s="1">
        <v>102.88220913283969</v>
      </c>
      <c r="H58" s="1">
        <v>62.207220537142867</v>
      </c>
      <c r="I58" s="1">
        <v>11.549710802319858</v>
      </c>
      <c r="J58" s="1">
        <v>10.364242768248722</v>
      </c>
      <c r="K58" s="1">
        <v>9.0804636433029042</v>
      </c>
      <c r="O58" s="1" t="s">
        <v>48</v>
      </c>
      <c r="P58" s="1">
        <v>138.30511834800001</v>
      </c>
      <c r="Q58" s="1">
        <v>231.05303504288906</v>
      </c>
      <c r="R58" s="1">
        <v>192.62124098525609</v>
      </c>
      <c r="S58" s="1">
        <v>139.62337966294896</v>
      </c>
      <c r="T58" s="1">
        <v>70.442553340948521</v>
      </c>
      <c r="U58" s="1">
        <v>48.164173008320134</v>
      </c>
      <c r="V58" s="1">
        <v>11.668282732564816</v>
      </c>
      <c r="W58" s="1">
        <v>19.429639187115352</v>
      </c>
      <c r="X58" s="1">
        <v>37.696826984724119</v>
      </c>
      <c r="AB58" s="1" t="s">
        <v>48</v>
      </c>
      <c r="AC58" s="1">
        <v>145.44373795200002</v>
      </c>
      <c r="AD58" s="1">
        <v>231.00689728590672</v>
      </c>
      <c r="AE58" s="1">
        <v>191.35286397247614</v>
      </c>
      <c r="AF58" s="1">
        <v>134.45897911552791</v>
      </c>
      <c r="AG58" s="1">
        <v>65.999956390906888</v>
      </c>
      <c r="AH58" s="1">
        <v>45.89488185567447</v>
      </c>
      <c r="AI58" s="1">
        <v>10.656018773981032</v>
      </c>
      <c r="AJ58" s="1">
        <v>18.70514504742458</v>
      </c>
      <c r="AK58" s="1">
        <v>37.334331396920753</v>
      </c>
    </row>
    <row r="59" spans="1:38" x14ac:dyDescent="0.35">
      <c r="B59" s="10" t="s">
        <v>49</v>
      </c>
      <c r="C59" s="1">
        <v>0</v>
      </c>
      <c r="D59" s="1">
        <v>0</v>
      </c>
      <c r="E59" s="1">
        <v>0</v>
      </c>
      <c r="F59" s="1">
        <v>0</v>
      </c>
      <c r="G59" s="1">
        <v>0</v>
      </c>
      <c r="H59" s="1">
        <v>0</v>
      </c>
      <c r="I59" s="1">
        <v>0</v>
      </c>
      <c r="J59" s="1">
        <v>0</v>
      </c>
      <c r="K59" s="1">
        <v>0</v>
      </c>
      <c r="O59" s="1" t="s">
        <v>49</v>
      </c>
      <c r="P59" s="1">
        <v>0</v>
      </c>
      <c r="Q59" s="1">
        <v>0</v>
      </c>
      <c r="R59" s="1">
        <v>0</v>
      </c>
      <c r="S59" s="1">
        <v>0</v>
      </c>
      <c r="T59" s="1">
        <v>0</v>
      </c>
      <c r="U59" s="1">
        <v>0</v>
      </c>
      <c r="V59" s="1">
        <v>0</v>
      </c>
      <c r="W59" s="1">
        <v>0</v>
      </c>
      <c r="X59" s="1">
        <v>0</v>
      </c>
      <c r="AB59" s="1" t="s">
        <v>49</v>
      </c>
      <c r="AC59" s="1">
        <v>0</v>
      </c>
      <c r="AD59" s="1">
        <v>0</v>
      </c>
      <c r="AE59" s="1">
        <v>0</v>
      </c>
      <c r="AF59" s="1">
        <v>0</v>
      </c>
      <c r="AG59" s="1">
        <v>0</v>
      </c>
      <c r="AH59" s="1">
        <v>0</v>
      </c>
      <c r="AI59" s="1">
        <v>0</v>
      </c>
      <c r="AJ59" s="1">
        <v>0</v>
      </c>
      <c r="AK59" s="1">
        <v>0</v>
      </c>
    </row>
    <row r="60" spans="1:38" x14ac:dyDescent="0.35">
      <c r="B60" s="10" t="s">
        <v>27</v>
      </c>
      <c r="C60" s="1">
        <v>0</v>
      </c>
      <c r="D60" s="1">
        <v>0</v>
      </c>
      <c r="E60" s="1">
        <v>0</v>
      </c>
      <c r="F60" s="1">
        <v>0</v>
      </c>
      <c r="G60" s="1">
        <v>0</v>
      </c>
      <c r="H60" s="1">
        <v>0</v>
      </c>
      <c r="I60" s="1">
        <v>0</v>
      </c>
      <c r="J60" s="1">
        <v>0</v>
      </c>
      <c r="K60" s="1">
        <v>0</v>
      </c>
      <c r="O60" s="1" t="s">
        <v>27</v>
      </c>
      <c r="P60" s="1">
        <v>0</v>
      </c>
      <c r="Q60" s="1">
        <v>0</v>
      </c>
      <c r="R60" s="1">
        <v>0</v>
      </c>
      <c r="S60" s="1">
        <v>0</v>
      </c>
      <c r="T60" s="1">
        <v>0</v>
      </c>
      <c r="U60" s="1">
        <v>0</v>
      </c>
      <c r="V60" s="1">
        <v>0</v>
      </c>
      <c r="W60" s="1">
        <v>0</v>
      </c>
      <c r="X60" s="1">
        <v>0</v>
      </c>
      <c r="AB60" s="1" t="s">
        <v>27</v>
      </c>
      <c r="AC60" s="1">
        <v>0</v>
      </c>
      <c r="AD60" s="1">
        <v>0</v>
      </c>
      <c r="AE60" s="1">
        <v>0</v>
      </c>
      <c r="AF60" s="1">
        <v>0</v>
      </c>
      <c r="AG60" s="1">
        <v>0</v>
      </c>
      <c r="AH60" s="1">
        <v>0</v>
      </c>
      <c r="AI60" s="1">
        <v>0</v>
      </c>
      <c r="AJ60" s="1">
        <v>0</v>
      </c>
      <c r="AK60" s="1">
        <v>0</v>
      </c>
    </row>
    <row r="61" spans="1:38" x14ac:dyDescent="0.35">
      <c r="B61" s="2" t="s">
        <v>6</v>
      </c>
      <c r="C61" s="2">
        <v>28071.712115100003</v>
      </c>
      <c r="D61" s="2">
        <v>31021.992313574341</v>
      </c>
      <c r="E61" s="2">
        <v>32888.34385921208</v>
      </c>
      <c r="F61" s="2">
        <v>35897.557387334833</v>
      </c>
      <c r="G61" s="2">
        <v>40689.893076769331</v>
      </c>
      <c r="H61" s="2">
        <v>41303.574936977529</v>
      </c>
      <c r="I61" s="2">
        <v>41704.852577418598</v>
      </c>
      <c r="J61" s="2">
        <v>41770.464529041921</v>
      </c>
      <c r="K61" s="2">
        <v>41262.995621695489</v>
      </c>
      <c r="O61" s="2" t="s">
        <v>6</v>
      </c>
      <c r="P61" s="2">
        <v>28071.712115100003</v>
      </c>
      <c r="Q61" s="2">
        <v>26439.291179115637</v>
      </c>
      <c r="R61" s="2">
        <v>25391.672621215257</v>
      </c>
      <c r="S61" s="2">
        <v>24948.64113606816</v>
      </c>
      <c r="T61" s="2">
        <v>23479.246071903424</v>
      </c>
      <c r="U61" s="2">
        <v>21980.126898891929</v>
      </c>
      <c r="V61" s="2">
        <v>21954.220107343917</v>
      </c>
      <c r="W61" s="2">
        <v>22427.179807737153</v>
      </c>
      <c r="X61" s="2">
        <v>22731.401830696115</v>
      </c>
      <c r="AB61" s="11" t="s">
        <v>6</v>
      </c>
      <c r="AC61" s="2">
        <v>28078.850734704003</v>
      </c>
      <c r="AD61" s="2">
        <v>20655.948342306558</v>
      </c>
      <c r="AE61" s="2">
        <v>19030.198524284628</v>
      </c>
      <c r="AF61" s="2">
        <v>18532.000226265372</v>
      </c>
      <c r="AG61" s="2">
        <v>17827.409738803522</v>
      </c>
      <c r="AH61" s="2">
        <v>17546.473642484169</v>
      </c>
      <c r="AI61" s="2">
        <v>16871.617823343746</v>
      </c>
      <c r="AJ61" s="2">
        <v>16443.510232809611</v>
      </c>
      <c r="AK61" s="2">
        <v>15010.317414489586</v>
      </c>
    </row>
    <row r="63" spans="1:38" s="7" customFormat="1" x14ac:dyDescent="0.35">
      <c r="A63" s="5" t="s">
        <v>68</v>
      </c>
      <c r="B63" s="6"/>
      <c r="C63" s="6"/>
      <c r="D63" s="6"/>
      <c r="E63" s="6"/>
      <c r="F63" s="6"/>
      <c r="G63" s="6"/>
      <c r="H63" s="6"/>
      <c r="I63" s="6"/>
      <c r="J63" s="6"/>
      <c r="K63" s="6"/>
      <c r="L63" s="5"/>
      <c r="N63" s="5" t="s">
        <v>68</v>
      </c>
      <c r="O63" s="6"/>
      <c r="P63" s="6"/>
      <c r="Q63" s="6"/>
      <c r="R63" s="6"/>
      <c r="S63" s="6"/>
      <c r="T63" s="6"/>
      <c r="U63" s="6"/>
      <c r="V63" s="6"/>
      <c r="W63" s="6"/>
      <c r="X63" s="6"/>
      <c r="Y63" s="5"/>
      <c r="AA63" s="5" t="s">
        <v>68</v>
      </c>
      <c r="AB63" s="6"/>
      <c r="AC63" s="6"/>
      <c r="AD63" s="6"/>
      <c r="AE63" s="6"/>
      <c r="AF63" s="6"/>
      <c r="AG63" s="6"/>
      <c r="AH63" s="6"/>
      <c r="AI63" s="6"/>
      <c r="AJ63" s="6"/>
      <c r="AK63" s="6"/>
      <c r="AL63" s="5"/>
    </row>
    <row r="64" spans="1:38" x14ac:dyDescent="0.35">
      <c r="B64" s="10" t="s">
        <v>0</v>
      </c>
      <c r="C64" s="1">
        <v>10523.991810168009</v>
      </c>
      <c r="D64" s="1">
        <v>9789.2916461907316</v>
      </c>
      <c r="E64" s="1">
        <v>8804.945444301562</v>
      </c>
      <c r="F64" s="1">
        <v>8317.2266017665061</v>
      </c>
      <c r="G64" s="1">
        <v>7915.7791916536225</v>
      </c>
      <c r="H64" s="1">
        <v>7394.3335826764833</v>
      </c>
      <c r="I64" s="1">
        <v>7257.6482967274051</v>
      </c>
      <c r="J64" s="1">
        <v>6940.2336851281552</v>
      </c>
      <c r="K64" s="1">
        <v>6839.0498100106215</v>
      </c>
      <c r="O64" s="1" t="s">
        <v>0</v>
      </c>
      <c r="P64" s="1">
        <v>10523.991810168009</v>
      </c>
      <c r="Q64" s="1">
        <v>9611.5512610907899</v>
      </c>
      <c r="R64" s="1">
        <v>7961.2941111411301</v>
      </c>
      <c r="S64" s="1">
        <v>6921.4015262528574</v>
      </c>
      <c r="T64" s="1">
        <v>5107.5627234797812</v>
      </c>
      <c r="U64" s="1">
        <v>2793.6314737593202</v>
      </c>
      <c r="V64" s="1">
        <v>1451.1929933851432</v>
      </c>
      <c r="W64" s="1">
        <v>1182.8300741951757</v>
      </c>
      <c r="X64" s="1">
        <v>1183.7724210663318</v>
      </c>
      <c r="AB64" s="1" t="s">
        <v>0</v>
      </c>
      <c r="AC64" s="1">
        <v>10523.991810168009</v>
      </c>
      <c r="AD64" s="1">
        <v>8026.2414390436061</v>
      </c>
      <c r="AE64" s="1">
        <v>4201.938968377749</v>
      </c>
      <c r="AF64" s="1">
        <v>2535.2442732058089</v>
      </c>
      <c r="AG64" s="1">
        <v>1548.8339329707849</v>
      </c>
      <c r="AH64" s="1">
        <v>717.16570379464599</v>
      </c>
      <c r="AI64" s="1">
        <v>345.29598680468496</v>
      </c>
      <c r="AJ64" s="1">
        <v>166.41976165748346</v>
      </c>
      <c r="AK64" s="1">
        <v>53.981102345345448</v>
      </c>
    </row>
    <row r="65" spans="1:38" x14ac:dyDescent="0.35">
      <c r="B65" s="10" t="s">
        <v>1</v>
      </c>
      <c r="C65" s="1">
        <v>63.629730360000018</v>
      </c>
      <c r="D65" s="1">
        <v>0</v>
      </c>
      <c r="E65" s="1">
        <v>0</v>
      </c>
      <c r="F65" s="1">
        <v>0</v>
      </c>
      <c r="G65" s="1">
        <v>0</v>
      </c>
      <c r="H65" s="1">
        <v>0</v>
      </c>
      <c r="I65" s="1">
        <v>0</v>
      </c>
      <c r="J65" s="1">
        <v>0</v>
      </c>
      <c r="K65" s="1">
        <v>0</v>
      </c>
      <c r="O65" s="1" t="s">
        <v>1</v>
      </c>
      <c r="P65" s="1">
        <v>63.629730360000018</v>
      </c>
      <c r="Q65" s="1">
        <v>0</v>
      </c>
      <c r="R65" s="1">
        <v>0</v>
      </c>
      <c r="S65" s="1">
        <v>0</v>
      </c>
      <c r="T65" s="1">
        <v>0</v>
      </c>
      <c r="U65" s="1">
        <v>0</v>
      </c>
      <c r="V65" s="1">
        <v>0</v>
      </c>
      <c r="W65" s="1">
        <v>0</v>
      </c>
      <c r="X65" s="1">
        <v>0</v>
      </c>
      <c r="AB65" s="1" t="s">
        <v>1</v>
      </c>
      <c r="AC65" s="1">
        <v>63.629730360000018</v>
      </c>
      <c r="AD65" s="1">
        <v>0</v>
      </c>
      <c r="AE65" s="1">
        <v>0</v>
      </c>
      <c r="AF65" s="1">
        <v>0</v>
      </c>
      <c r="AG65" s="1">
        <v>0</v>
      </c>
      <c r="AH65" s="1">
        <v>0</v>
      </c>
      <c r="AI65" s="1">
        <v>0</v>
      </c>
      <c r="AJ65" s="1">
        <v>0</v>
      </c>
      <c r="AK65" s="1">
        <v>0</v>
      </c>
    </row>
    <row r="66" spans="1:38" x14ac:dyDescent="0.35">
      <c r="B66" s="10" t="s">
        <v>3</v>
      </c>
      <c r="C66" s="1">
        <v>4.9198249439999886</v>
      </c>
      <c r="D66" s="1">
        <v>8.409683007242981E-2</v>
      </c>
      <c r="E66" s="1">
        <v>8.8240641824759311E-2</v>
      </c>
      <c r="F66" s="1">
        <v>1.5379942918023774E-2</v>
      </c>
      <c r="G66" s="1">
        <v>5.6426648605080176E-2</v>
      </c>
      <c r="H66" s="1">
        <v>3.2479866466353487E-2</v>
      </c>
      <c r="I66" s="1">
        <v>3.7293668999165773E-2</v>
      </c>
      <c r="J66" s="1">
        <v>2.9760618285671669E-2</v>
      </c>
      <c r="K66" s="1">
        <v>4.3361661176056616E-2</v>
      </c>
      <c r="O66" s="1" t="s">
        <v>3</v>
      </c>
      <c r="P66" s="1">
        <v>4.9198249439999886</v>
      </c>
      <c r="Q66" s="1">
        <v>8.453095613413239E-2</v>
      </c>
      <c r="R66" s="1">
        <v>8.8639080374285126E-2</v>
      </c>
      <c r="S66" s="1">
        <v>2.611202769809555E-2</v>
      </c>
      <c r="T66" s="1">
        <v>1.5331231402978688E-2</v>
      </c>
      <c r="U66" s="1">
        <v>1.2480488004219659E-4</v>
      </c>
      <c r="V66" s="1">
        <v>1.3147001418105471E-3</v>
      </c>
      <c r="W66" s="1">
        <v>2.943259169614697E-3</v>
      </c>
      <c r="X66" s="1">
        <v>3.2685218506161543E-3</v>
      </c>
      <c r="AB66" s="1" t="s">
        <v>3</v>
      </c>
      <c r="AC66" s="1">
        <v>4.9198249439999886</v>
      </c>
      <c r="AD66" s="1">
        <v>2.4687899282280022E-2</v>
      </c>
      <c r="AE66" s="1">
        <v>1.932423577038812E-2</v>
      </c>
      <c r="AF66" s="1">
        <v>1.7706399254008711E-2</v>
      </c>
      <c r="AG66" s="1">
        <v>6.730145379873864E-4</v>
      </c>
      <c r="AH66" s="1">
        <v>6.355064583202293E-4</v>
      </c>
      <c r="AI66" s="1">
        <v>1.2326176424451844E-3</v>
      </c>
      <c r="AJ66" s="1">
        <v>4.3644139248066979E-4</v>
      </c>
      <c r="AK66" s="1">
        <v>2.5811867971509096E-4</v>
      </c>
    </row>
    <row r="67" spans="1:38" x14ac:dyDescent="0.35">
      <c r="B67" s="10" t="s">
        <v>2</v>
      </c>
      <c r="C67" s="1">
        <v>4.3351801919999939</v>
      </c>
      <c r="D67" s="1">
        <v>3.8626408298540467</v>
      </c>
      <c r="E67" s="1">
        <v>2.4595620459834953</v>
      </c>
      <c r="F67" s="1">
        <v>2.2512858203741217</v>
      </c>
      <c r="G67" s="1">
        <v>1.9610458826944352</v>
      </c>
      <c r="H67" s="1">
        <v>1.7888955901004837</v>
      </c>
      <c r="I67" s="1">
        <v>1.5457795143714477</v>
      </c>
      <c r="J67" s="1">
        <v>1.1664798408108428</v>
      </c>
      <c r="K67" s="1">
        <v>1.1130759915601185</v>
      </c>
      <c r="O67" s="1" t="s">
        <v>2</v>
      </c>
      <c r="P67" s="1">
        <v>4.3351801919999939</v>
      </c>
      <c r="Q67" s="1">
        <v>5.2769133801064285</v>
      </c>
      <c r="R67" s="1">
        <v>3.0547150447754809</v>
      </c>
      <c r="S67" s="1">
        <v>2.4006840031432715</v>
      </c>
      <c r="T67" s="1">
        <v>1.9141992046893175</v>
      </c>
      <c r="U67" s="1">
        <v>2.1113334212735584</v>
      </c>
      <c r="V67" s="1">
        <v>1.4785317573667141</v>
      </c>
      <c r="W67" s="1">
        <v>1.2442582142232828</v>
      </c>
      <c r="X67" s="1">
        <v>1.3306789986920522</v>
      </c>
      <c r="AB67" s="1" t="s">
        <v>2</v>
      </c>
      <c r="AC67" s="1">
        <v>4.3351801919999939</v>
      </c>
      <c r="AD67" s="1">
        <v>4.877113057843327</v>
      </c>
      <c r="AE67" s="1">
        <v>2.5643168291770322</v>
      </c>
      <c r="AF67" s="1">
        <v>2.6435796206264039</v>
      </c>
      <c r="AG67" s="1">
        <v>1.7602325633770306</v>
      </c>
      <c r="AH67" s="1">
        <v>1.6130600316375212</v>
      </c>
      <c r="AI67" s="1">
        <v>1.4455330417366385</v>
      </c>
      <c r="AJ67" s="1">
        <v>1.1077507430147273</v>
      </c>
      <c r="AK67" s="1">
        <v>1.0948042358331402</v>
      </c>
    </row>
    <row r="68" spans="1:38" x14ac:dyDescent="0.35">
      <c r="B68" s="10" t="s">
        <v>13</v>
      </c>
      <c r="C68" s="1">
        <v>10.460971008000001</v>
      </c>
      <c r="D68" s="1">
        <v>14.501157210981225</v>
      </c>
      <c r="E68" s="1">
        <v>7.8468462655904156</v>
      </c>
      <c r="F68" s="1">
        <v>7.1000736126437527</v>
      </c>
      <c r="G68" s="1">
        <v>6.1598382827550697</v>
      </c>
      <c r="H68" s="1">
        <v>4.4528643583350664</v>
      </c>
      <c r="I68" s="1">
        <v>2.8981585027761128</v>
      </c>
      <c r="J68" s="1">
        <v>1.9176592320776038</v>
      </c>
      <c r="K68" s="1">
        <v>1.2604762784061669</v>
      </c>
      <c r="O68" s="1" t="s">
        <v>13</v>
      </c>
      <c r="P68" s="1">
        <v>10.460971008000001</v>
      </c>
      <c r="Q68" s="1">
        <v>14.349111358420114</v>
      </c>
      <c r="R68" s="1">
        <v>7.2166596130845813</v>
      </c>
      <c r="S68" s="1">
        <v>5.15810615079688</v>
      </c>
      <c r="T68" s="1">
        <v>3.5510202253775507</v>
      </c>
      <c r="U68" s="1">
        <v>2.1587333358533529</v>
      </c>
      <c r="V68" s="1">
        <v>0.72409674568730931</v>
      </c>
      <c r="W68" s="1">
        <v>4.3833145537671009E-2</v>
      </c>
      <c r="X68" s="1">
        <v>8.9933033674436585E-2</v>
      </c>
      <c r="AB68" s="1" t="s">
        <v>13</v>
      </c>
      <c r="AC68" s="1">
        <v>10.460971008000001</v>
      </c>
      <c r="AD68" s="1">
        <v>13.180053759590987</v>
      </c>
      <c r="AE68" s="1">
        <v>6.6813464368797284</v>
      </c>
      <c r="AF68" s="1">
        <v>4.6793770062208502</v>
      </c>
      <c r="AG68" s="1">
        <v>2.3094382869959764</v>
      </c>
      <c r="AH68" s="1">
        <v>1.1943243926212697</v>
      </c>
      <c r="AI68" s="1">
        <v>0.56006006123854513</v>
      </c>
      <c r="AJ68" s="1">
        <v>0.15870948225780851</v>
      </c>
      <c r="AK68" s="1">
        <v>0.12254586714423223</v>
      </c>
    </row>
    <row r="69" spans="1:38" x14ac:dyDescent="0.35">
      <c r="B69" s="10" t="s">
        <v>48</v>
      </c>
      <c r="C69" s="1">
        <v>2.2449202920000002</v>
      </c>
      <c r="D69" s="1">
        <v>1.9242193024438907</v>
      </c>
      <c r="E69" s="1">
        <v>1.6035170489828627</v>
      </c>
      <c r="F69" s="1">
        <v>1.1402803267848438</v>
      </c>
      <c r="G69" s="1">
        <v>0.79899486104685657</v>
      </c>
      <c r="H69" s="1">
        <v>0.35634124448587517</v>
      </c>
      <c r="I69" s="1">
        <v>4.8454669252325679E-6</v>
      </c>
      <c r="J69" s="1">
        <v>3.9824756796495692E-6</v>
      </c>
      <c r="K69" s="1">
        <v>3.0598246479551809E-6</v>
      </c>
      <c r="O69" s="1" t="s">
        <v>48</v>
      </c>
      <c r="P69" s="1">
        <v>2.2449202920000002</v>
      </c>
      <c r="Q69" s="1">
        <v>1.9242177764861863</v>
      </c>
      <c r="R69" s="1">
        <v>1.6035151181443854</v>
      </c>
      <c r="S69" s="1">
        <v>1.140278057803108</v>
      </c>
      <c r="T69" s="1">
        <v>0.5345067421383769</v>
      </c>
      <c r="U69" s="1">
        <v>0.356338137099448</v>
      </c>
      <c r="V69" s="1">
        <v>1.4209250754118484E-6</v>
      </c>
      <c r="W69" s="1">
        <v>1.0685519512868514E-6</v>
      </c>
      <c r="X69" s="1">
        <v>7.1617881774476901E-7</v>
      </c>
      <c r="AB69" s="1" t="s">
        <v>48</v>
      </c>
      <c r="AC69" s="1">
        <v>2.2449202919999989</v>
      </c>
      <c r="AD69" s="1">
        <v>1.9242175649382987</v>
      </c>
      <c r="AE69" s="1">
        <v>1.6035146480237334</v>
      </c>
      <c r="AF69" s="1">
        <v>1.1402769722917154</v>
      </c>
      <c r="AG69" s="1">
        <v>0.5345051685699278</v>
      </c>
      <c r="AH69" s="1">
        <v>0.3563367259194315</v>
      </c>
      <c r="AI69" s="1">
        <v>0</v>
      </c>
      <c r="AJ69" s="1">
        <v>0</v>
      </c>
      <c r="AK69" s="1">
        <v>0</v>
      </c>
    </row>
    <row r="70" spans="1:38" x14ac:dyDescent="0.35">
      <c r="B70" s="10" t="s">
        <v>49</v>
      </c>
      <c r="C70" s="1">
        <v>0</v>
      </c>
      <c r="D70" s="1">
        <v>0</v>
      </c>
      <c r="E70" s="1">
        <v>0</v>
      </c>
      <c r="F70" s="1">
        <v>0</v>
      </c>
      <c r="G70" s="1">
        <v>0</v>
      </c>
      <c r="H70" s="1">
        <v>0</v>
      </c>
      <c r="I70" s="1">
        <v>0</v>
      </c>
      <c r="J70" s="1">
        <v>0</v>
      </c>
      <c r="K70" s="1">
        <v>0</v>
      </c>
      <c r="O70" s="1" t="s">
        <v>49</v>
      </c>
      <c r="P70" s="1">
        <v>0</v>
      </c>
      <c r="Q70" s="1">
        <v>0</v>
      </c>
      <c r="R70" s="1">
        <v>0</v>
      </c>
      <c r="S70" s="1">
        <v>0</v>
      </c>
      <c r="T70" s="1">
        <v>0</v>
      </c>
      <c r="U70" s="1">
        <v>0</v>
      </c>
      <c r="V70" s="1">
        <v>0</v>
      </c>
      <c r="W70" s="1">
        <v>0</v>
      </c>
      <c r="X70" s="1">
        <v>0</v>
      </c>
      <c r="AB70" s="1" t="s">
        <v>49</v>
      </c>
      <c r="AC70" s="1">
        <v>0</v>
      </c>
      <c r="AD70" s="1">
        <v>0</v>
      </c>
      <c r="AE70" s="1">
        <v>0</v>
      </c>
      <c r="AF70" s="1">
        <v>0</v>
      </c>
      <c r="AG70" s="1">
        <v>0</v>
      </c>
      <c r="AH70" s="1">
        <v>0</v>
      </c>
      <c r="AI70" s="1">
        <v>0</v>
      </c>
      <c r="AJ70" s="1">
        <v>0</v>
      </c>
      <c r="AK70" s="1">
        <v>0</v>
      </c>
    </row>
    <row r="71" spans="1:38" x14ac:dyDescent="0.35">
      <c r="B71" s="10" t="s">
        <v>27</v>
      </c>
      <c r="C71" s="1">
        <v>0</v>
      </c>
      <c r="D71" s="1">
        <v>0</v>
      </c>
      <c r="E71" s="1">
        <v>0</v>
      </c>
      <c r="F71" s="1">
        <v>0</v>
      </c>
      <c r="G71" s="1">
        <v>0</v>
      </c>
      <c r="H71" s="1">
        <v>0</v>
      </c>
      <c r="I71" s="1">
        <v>0</v>
      </c>
      <c r="J71" s="1">
        <v>0</v>
      </c>
      <c r="K71" s="1">
        <v>0</v>
      </c>
      <c r="O71" s="1" t="s">
        <v>27</v>
      </c>
      <c r="P71" s="1">
        <v>0</v>
      </c>
      <c r="Q71" s="1">
        <v>0</v>
      </c>
      <c r="R71" s="1">
        <v>0</v>
      </c>
      <c r="S71" s="1">
        <v>0</v>
      </c>
      <c r="T71" s="1">
        <v>0</v>
      </c>
      <c r="U71" s="1">
        <v>0</v>
      </c>
      <c r="V71" s="1">
        <v>0</v>
      </c>
      <c r="W71" s="1">
        <v>0</v>
      </c>
      <c r="X71" s="1">
        <v>0</v>
      </c>
      <c r="AB71" s="1" t="s">
        <v>27</v>
      </c>
      <c r="AC71" s="1">
        <v>0</v>
      </c>
      <c r="AD71" s="1">
        <v>0</v>
      </c>
      <c r="AE71" s="1">
        <v>0</v>
      </c>
      <c r="AF71" s="1">
        <v>0</v>
      </c>
      <c r="AG71" s="1">
        <v>0</v>
      </c>
      <c r="AH71" s="1">
        <v>0</v>
      </c>
      <c r="AI71" s="1">
        <v>0</v>
      </c>
      <c r="AJ71" s="1">
        <v>0</v>
      </c>
      <c r="AK71" s="1">
        <v>0</v>
      </c>
    </row>
    <row r="72" spans="1:38" x14ac:dyDescent="0.35">
      <c r="B72" s="2" t="s">
        <v>6</v>
      </c>
      <c r="C72" s="2">
        <v>10609.582436964009</v>
      </c>
      <c r="D72" s="2">
        <v>9809.6637603640829</v>
      </c>
      <c r="E72" s="2">
        <v>8816.9436103039443</v>
      </c>
      <c r="F72" s="2">
        <v>8327.7336214692259</v>
      </c>
      <c r="G72" s="2">
        <v>7924.7554973287242</v>
      </c>
      <c r="H72" s="2">
        <v>7400.9641637358709</v>
      </c>
      <c r="I72" s="2">
        <v>7262.129533259018</v>
      </c>
      <c r="J72" s="2">
        <v>6943.3475888018047</v>
      </c>
      <c r="K72" s="2">
        <v>6841.4667270015889</v>
      </c>
      <c r="O72" s="2" t="s">
        <v>6</v>
      </c>
      <c r="P72" s="2">
        <v>10609.582436964009</v>
      </c>
      <c r="Q72" s="2">
        <v>9633.186034561937</v>
      </c>
      <c r="R72" s="2">
        <v>7973.2576399975087</v>
      </c>
      <c r="S72" s="2">
        <v>6930.1267064922986</v>
      </c>
      <c r="T72" s="2">
        <v>5113.5777808833891</v>
      </c>
      <c r="U72" s="2">
        <v>2798.2580034584271</v>
      </c>
      <c r="V72" s="2">
        <v>1453.3969380092642</v>
      </c>
      <c r="W72" s="2">
        <v>1184.1211098826582</v>
      </c>
      <c r="X72" s="2">
        <v>1185.196302336728</v>
      </c>
      <c r="AB72" s="11" t="s">
        <v>6</v>
      </c>
      <c r="AC72" s="2">
        <v>10609.582436964009</v>
      </c>
      <c r="AD72" s="2">
        <v>8046.2475113252603</v>
      </c>
      <c r="AE72" s="2">
        <v>4212.8074705275994</v>
      </c>
      <c r="AF72" s="2">
        <v>2543.7252132042022</v>
      </c>
      <c r="AG72" s="2">
        <v>1553.4387820042659</v>
      </c>
      <c r="AH72" s="2">
        <v>720.33006045128252</v>
      </c>
      <c r="AI72" s="2">
        <v>347.30281252530267</v>
      </c>
      <c r="AJ72" s="2">
        <v>167.68665832414848</v>
      </c>
      <c r="AK72" s="2">
        <v>55.198710567002536</v>
      </c>
    </row>
    <row r="74" spans="1:38" s="7" customFormat="1" x14ac:dyDescent="0.35">
      <c r="A74" s="5" t="s">
        <v>69</v>
      </c>
      <c r="B74" s="6"/>
      <c r="C74" s="6"/>
      <c r="D74" s="6"/>
      <c r="E74" s="6"/>
      <c r="F74" s="6"/>
      <c r="G74" s="6"/>
      <c r="H74" s="6"/>
      <c r="I74" s="6"/>
      <c r="J74" s="6"/>
      <c r="K74" s="6"/>
      <c r="L74" s="5"/>
      <c r="N74" s="5" t="s">
        <v>69</v>
      </c>
      <c r="O74" s="6"/>
      <c r="P74" s="6"/>
      <c r="Q74" s="6"/>
      <c r="R74" s="6"/>
      <c r="S74" s="6"/>
      <c r="T74" s="6"/>
      <c r="U74" s="6"/>
      <c r="V74" s="6"/>
      <c r="W74" s="6"/>
      <c r="X74" s="6"/>
      <c r="Y74" s="5"/>
      <c r="AA74" s="5" t="s">
        <v>69</v>
      </c>
      <c r="AB74" s="6"/>
      <c r="AC74" s="6"/>
      <c r="AD74" s="6"/>
      <c r="AE74" s="6"/>
      <c r="AF74" s="6"/>
      <c r="AG74" s="6"/>
      <c r="AH74" s="6"/>
      <c r="AI74" s="6"/>
      <c r="AJ74" s="6"/>
      <c r="AK74" s="6"/>
      <c r="AL74" s="5"/>
    </row>
    <row r="75" spans="1:38" x14ac:dyDescent="0.35">
      <c r="B75" s="10" t="s">
        <v>0</v>
      </c>
      <c r="C75" s="1">
        <v>1140.4471156007933</v>
      </c>
      <c r="D75" s="1">
        <v>939.32914908440534</v>
      </c>
      <c r="E75" s="1">
        <v>851.20718230117859</v>
      </c>
      <c r="F75" s="1">
        <v>688.02586905285636</v>
      </c>
      <c r="G75" s="1">
        <v>529.2453563132575</v>
      </c>
      <c r="H75" s="1">
        <v>246.91178727052281</v>
      </c>
      <c r="I75" s="1">
        <v>305.70196487002181</v>
      </c>
      <c r="J75" s="1">
        <v>336.88509284389949</v>
      </c>
      <c r="K75" s="1">
        <v>571.40349673310902</v>
      </c>
      <c r="O75" s="1" t="s">
        <v>0</v>
      </c>
      <c r="P75" s="1">
        <v>1430.9559108561066</v>
      </c>
      <c r="Q75" s="1">
        <v>1009.5824194966318</v>
      </c>
      <c r="R75" s="1">
        <v>891.29986414338669</v>
      </c>
      <c r="S75" s="1">
        <v>753.01949683292378</v>
      </c>
      <c r="T75" s="1">
        <v>593.048319926104</v>
      </c>
      <c r="U75" s="1">
        <v>326.72339738718597</v>
      </c>
      <c r="V75" s="1">
        <v>364.40417908192046</v>
      </c>
      <c r="W75" s="1">
        <v>372.47815020801954</v>
      </c>
      <c r="X75" s="1">
        <v>389.86476598777853</v>
      </c>
      <c r="AB75" s="1" t="s">
        <v>0</v>
      </c>
      <c r="AC75" s="1">
        <v>1430.9559108561066</v>
      </c>
      <c r="AD75" s="1">
        <v>908.34767441366057</v>
      </c>
      <c r="AE75" s="1">
        <v>822.68736066331735</v>
      </c>
      <c r="AF75" s="1">
        <v>646.12205886935965</v>
      </c>
      <c r="AG75" s="1">
        <v>442.30155208329893</v>
      </c>
      <c r="AH75" s="1">
        <v>133.25846034250145</v>
      </c>
      <c r="AI75" s="1">
        <v>145.14757437545919</v>
      </c>
      <c r="AJ75" s="1">
        <v>134.73768046394162</v>
      </c>
      <c r="AK75" s="1">
        <v>114.06399533929277</v>
      </c>
    </row>
    <row r="76" spans="1:38" x14ac:dyDescent="0.35">
      <c r="B76" s="10" t="s">
        <v>1</v>
      </c>
      <c r="C76" s="1">
        <v>-123.08274285219419</v>
      </c>
      <c r="D76" s="1">
        <v>-93.456711413816109</v>
      </c>
      <c r="E76" s="1">
        <v>-86.605846097335942</v>
      </c>
      <c r="F76" s="1">
        <v>-94.518935058586592</v>
      </c>
      <c r="G76" s="1">
        <v>-77.331432940424023</v>
      </c>
      <c r="H76" s="1">
        <v>-36.470948684892768</v>
      </c>
      <c r="I76" s="1">
        <v>-80.976657290797618</v>
      </c>
      <c r="J76" s="1">
        <v>-100.82095679820418</v>
      </c>
      <c r="K76" s="1">
        <v>-110.80252851574093</v>
      </c>
      <c r="O76" s="1" t="s">
        <v>1</v>
      </c>
      <c r="P76" s="1">
        <v>48.441921062686568</v>
      </c>
      <c r="Q76" s="1">
        <v>49.799211187360996</v>
      </c>
      <c r="R76" s="1">
        <v>47.103364752013746</v>
      </c>
      <c r="S76" s="1">
        <v>42.204327290832204</v>
      </c>
      <c r="T76" s="1">
        <v>36.672800907446124</v>
      </c>
      <c r="U76" s="1">
        <v>31.021269257007756</v>
      </c>
      <c r="V76" s="1">
        <v>24.704830647649963</v>
      </c>
      <c r="W76" s="1">
        <v>25.235739475154237</v>
      </c>
      <c r="X76" s="1">
        <v>25.691174830532375</v>
      </c>
      <c r="AB76" s="1" t="s">
        <v>1</v>
      </c>
      <c r="AC76" s="1">
        <v>48.441921062686568</v>
      </c>
      <c r="AD76" s="1">
        <v>49.675986016802128</v>
      </c>
      <c r="AE76" s="1">
        <v>46.910899923963349</v>
      </c>
      <c r="AF76" s="1">
        <v>42.178240541621484</v>
      </c>
      <c r="AG76" s="1">
        <v>36.823785463198639</v>
      </c>
      <c r="AH76" s="1">
        <v>31.295597854338514</v>
      </c>
      <c r="AI76" s="1">
        <v>25.07583716551547</v>
      </c>
      <c r="AJ76" s="1">
        <v>25.619254205948042</v>
      </c>
      <c r="AK76" s="1">
        <v>26.178187885738502</v>
      </c>
    </row>
    <row r="77" spans="1:38" x14ac:dyDescent="0.35">
      <c r="B77" s="10" t="s">
        <v>3</v>
      </c>
      <c r="C77" s="1">
        <v>668.16109719935412</v>
      </c>
      <c r="D77" s="1">
        <v>734.25593434162465</v>
      </c>
      <c r="E77" s="1">
        <v>718.24031712580734</v>
      </c>
      <c r="F77" s="1">
        <v>587.33044014847371</v>
      </c>
      <c r="G77" s="1">
        <v>461.11748687797876</v>
      </c>
      <c r="H77" s="1">
        <v>350.53954667696888</v>
      </c>
      <c r="I77" s="1">
        <v>454.44435179323079</v>
      </c>
      <c r="J77" s="1">
        <v>471.32200799893781</v>
      </c>
      <c r="K77" s="1">
        <v>674.53729891154046</v>
      </c>
      <c r="O77" s="1" t="s">
        <v>3</v>
      </c>
      <c r="P77" s="1">
        <v>668.16109719935412</v>
      </c>
      <c r="Q77" s="1">
        <v>823.49001953583843</v>
      </c>
      <c r="R77" s="1">
        <v>801.96971517511383</v>
      </c>
      <c r="S77" s="1">
        <v>650.57879129431592</v>
      </c>
      <c r="T77" s="1">
        <v>452.45467404427308</v>
      </c>
      <c r="U77" s="1">
        <v>194.0068187538167</v>
      </c>
      <c r="V77" s="1">
        <v>241.30893020776514</v>
      </c>
      <c r="W77" s="1">
        <v>243.44027293844121</v>
      </c>
      <c r="X77" s="1">
        <v>278.14871177813069</v>
      </c>
      <c r="AB77" s="1" t="s">
        <v>3</v>
      </c>
      <c r="AC77" s="1">
        <v>668.16109719935412</v>
      </c>
      <c r="AD77" s="1">
        <v>817.51304213138383</v>
      </c>
      <c r="AE77" s="1">
        <v>805.97316120231449</v>
      </c>
      <c r="AF77" s="1">
        <v>638.81835075722404</v>
      </c>
      <c r="AG77" s="1">
        <v>429.13764904678101</v>
      </c>
      <c r="AH77" s="1">
        <v>298.47667589739638</v>
      </c>
      <c r="AI77" s="1">
        <v>434.47408023064685</v>
      </c>
      <c r="AJ77" s="1">
        <v>448.76881006334173</v>
      </c>
      <c r="AK77" s="1">
        <v>494.6381174384166</v>
      </c>
    </row>
    <row r="78" spans="1:38" x14ac:dyDescent="0.35">
      <c r="B78" s="10" t="s">
        <v>2</v>
      </c>
      <c r="C78" s="1">
        <v>1017.9707797040257</v>
      </c>
      <c r="D78" s="1">
        <v>1108.5444231374199</v>
      </c>
      <c r="E78" s="1">
        <v>1145.8122376623301</v>
      </c>
      <c r="F78" s="1">
        <v>1170.092160925293</v>
      </c>
      <c r="G78" s="1">
        <v>1188.9336440098618</v>
      </c>
      <c r="H78" s="1">
        <v>1200.5672745074683</v>
      </c>
      <c r="I78" s="1">
        <v>1205.419094374462</v>
      </c>
      <c r="J78" s="1">
        <v>1205.9622913297619</v>
      </c>
      <c r="K78" s="1">
        <v>1202.4847946744007</v>
      </c>
      <c r="O78" s="1" t="s">
        <v>2</v>
      </c>
      <c r="P78" s="1">
        <v>1017.9707797040257</v>
      </c>
      <c r="Q78" s="1">
        <v>1098.6645828027742</v>
      </c>
      <c r="R78" s="1">
        <v>1130.599136251557</v>
      </c>
      <c r="S78" s="1">
        <v>1145.4850301394611</v>
      </c>
      <c r="T78" s="1">
        <v>1152.6030651040783</v>
      </c>
      <c r="U78" s="1">
        <v>1145.8585610972038</v>
      </c>
      <c r="V78" s="1">
        <v>1132.3472944498833</v>
      </c>
      <c r="W78" s="1">
        <v>1167.7981649070384</v>
      </c>
      <c r="X78" s="1">
        <v>1200.6890756319285</v>
      </c>
      <c r="AB78" s="1" t="s">
        <v>2</v>
      </c>
      <c r="AC78" s="1">
        <v>1017.9707797040257</v>
      </c>
      <c r="AD78" s="1">
        <v>1099.273530542881</v>
      </c>
      <c r="AE78" s="1">
        <v>1128.054112551313</v>
      </c>
      <c r="AF78" s="1">
        <v>1142.7645222550948</v>
      </c>
      <c r="AG78" s="1">
        <v>1149.9034543298312</v>
      </c>
      <c r="AH78" s="1">
        <v>1146.3156370269071</v>
      </c>
      <c r="AI78" s="1">
        <v>1136.7506753606799</v>
      </c>
      <c r="AJ78" s="1">
        <v>1173.2949010134812</v>
      </c>
      <c r="AK78" s="1">
        <v>1207.9199440250616</v>
      </c>
    </row>
    <row r="79" spans="1:38" x14ac:dyDescent="0.35">
      <c r="B79" s="10" t="s">
        <v>13</v>
      </c>
      <c r="C79" s="1">
        <v>895.16519159466679</v>
      </c>
      <c r="D79" s="1">
        <v>1029.5494689630029</v>
      </c>
      <c r="E79" s="1">
        <v>1131.087021174</v>
      </c>
      <c r="F79" s="1">
        <v>1236.2988610735342</v>
      </c>
      <c r="G79" s="1">
        <v>1322.710082347216</v>
      </c>
      <c r="H79" s="1">
        <v>1428.959943940067</v>
      </c>
      <c r="I79" s="1">
        <v>1435.7159585102461</v>
      </c>
      <c r="J79" s="1">
        <v>1454.0610871295273</v>
      </c>
      <c r="K79" s="1">
        <v>1370.911382193452</v>
      </c>
      <c r="O79" s="1" t="s">
        <v>13</v>
      </c>
      <c r="P79" s="1">
        <v>895.16519159466679</v>
      </c>
      <c r="Q79" s="1">
        <v>1042.2883163734289</v>
      </c>
      <c r="R79" s="1">
        <v>1115.9776601077517</v>
      </c>
      <c r="S79" s="1">
        <v>1186.4640330046066</v>
      </c>
      <c r="T79" s="1">
        <v>1247.7783624478145</v>
      </c>
      <c r="U79" s="1">
        <v>1353.9046367780452</v>
      </c>
      <c r="V79" s="1">
        <v>1350.9351742576423</v>
      </c>
      <c r="W79" s="1">
        <v>1390.5975918006129</v>
      </c>
      <c r="X79" s="1">
        <v>1410.6037530651961</v>
      </c>
      <c r="AB79" s="1" t="s">
        <v>13</v>
      </c>
      <c r="AC79" s="1">
        <v>895.16519159466679</v>
      </c>
      <c r="AD79" s="1">
        <v>1006.5381801383817</v>
      </c>
      <c r="AE79" s="1">
        <v>1093.5008079632319</v>
      </c>
      <c r="AF79" s="1">
        <v>1173.2007548101585</v>
      </c>
      <c r="AG79" s="1">
        <v>1246.5976953733564</v>
      </c>
      <c r="AH79" s="1">
        <v>1362.3951142555675</v>
      </c>
      <c r="AI79" s="1">
        <v>1358.2908255030736</v>
      </c>
      <c r="AJ79" s="1">
        <v>1392.4252651651752</v>
      </c>
      <c r="AK79" s="1">
        <v>1412.150323201193</v>
      </c>
    </row>
    <row r="80" spans="1:38" x14ac:dyDescent="0.35">
      <c r="B80" s="10" t="s">
        <v>48</v>
      </c>
      <c r="C80" s="1">
        <v>60.516053536117056</v>
      </c>
      <c r="D80" s="1">
        <v>71.281616164151245</v>
      </c>
      <c r="E80" s="1">
        <v>85.734101412271116</v>
      </c>
      <c r="F80" s="1">
        <v>106.06910102474608</v>
      </c>
      <c r="G80" s="1">
        <v>129.75944950615565</v>
      </c>
      <c r="H80" s="1">
        <v>157.46263905385766</v>
      </c>
      <c r="I80" s="1">
        <v>131.23737200452913</v>
      </c>
      <c r="J80" s="1">
        <v>183.68574025018134</v>
      </c>
      <c r="K80" s="1">
        <v>208.84410487221379</v>
      </c>
      <c r="O80" s="1" t="s">
        <v>48</v>
      </c>
      <c r="P80" s="1">
        <v>60.516053536117056</v>
      </c>
      <c r="Q80" s="1">
        <v>71.228473506137135</v>
      </c>
      <c r="R80" s="1">
        <v>85.372469236778841</v>
      </c>
      <c r="S80" s="1">
        <v>104.85639103094569</v>
      </c>
      <c r="T80" s="1">
        <v>127.72743529293533</v>
      </c>
      <c r="U80" s="1">
        <v>154.78950625631711</v>
      </c>
      <c r="V80" s="1">
        <v>74.018650683683362</v>
      </c>
      <c r="W80" s="1">
        <v>94.628046356687463</v>
      </c>
      <c r="X80" s="1">
        <v>98.191479506738119</v>
      </c>
      <c r="AB80" s="1" t="s">
        <v>48</v>
      </c>
      <c r="AC80" s="1">
        <v>60.516053536117056</v>
      </c>
      <c r="AD80" s="1">
        <v>71.228473506137178</v>
      </c>
      <c r="AE80" s="1">
        <v>85.37246923677877</v>
      </c>
      <c r="AF80" s="1">
        <v>104.85639103094566</v>
      </c>
      <c r="AG80" s="1">
        <v>127.72743529293525</v>
      </c>
      <c r="AH80" s="1">
        <v>141.42117365262132</v>
      </c>
      <c r="AI80" s="1">
        <v>27.794709576911696</v>
      </c>
      <c r="AJ80" s="1">
        <v>36.517471304518828</v>
      </c>
      <c r="AK80" s="1">
        <v>39.425875989534717</v>
      </c>
    </row>
    <row r="81" spans="1:38" x14ac:dyDescent="0.35">
      <c r="B81" s="10" t="s">
        <v>49</v>
      </c>
      <c r="C81" s="1">
        <v>0</v>
      </c>
      <c r="D81" s="1">
        <v>0</v>
      </c>
      <c r="E81" s="1">
        <v>0</v>
      </c>
      <c r="F81" s="1">
        <v>0</v>
      </c>
      <c r="G81" s="1">
        <v>0</v>
      </c>
      <c r="H81" s="1">
        <v>0</v>
      </c>
      <c r="I81" s="1">
        <v>0</v>
      </c>
      <c r="J81" s="1">
        <v>0</v>
      </c>
      <c r="K81" s="1">
        <v>0</v>
      </c>
      <c r="O81" s="1" t="s">
        <v>49</v>
      </c>
      <c r="P81" s="1">
        <v>0</v>
      </c>
      <c r="Q81" s="1">
        <v>0</v>
      </c>
      <c r="R81" s="1">
        <v>0</v>
      </c>
      <c r="S81" s="1">
        <v>0</v>
      </c>
      <c r="T81" s="1">
        <v>0</v>
      </c>
      <c r="U81" s="1">
        <v>0</v>
      </c>
      <c r="V81" s="1">
        <v>0</v>
      </c>
      <c r="W81" s="1">
        <v>0</v>
      </c>
      <c r="X81" s="1">
        <v>0</v>
      </c>
      <c r="AB81" s="1" t="s">
        <v>49</v>
      </c>
      <c r="AC81" s="1">
        <v>0</v>
      </c>
      <c r="AD81" s="1">
        <v>0</v>
      </c>
      <c r="AE81" s="1">
        <v>0</v>
      </c>
      <c r="AF81" s="1">
        <v>0</v>
      </c>
      <c r="AG81" s="1">
        <v>0</v>
      </c>
      <c r="AH81" s="1">
        <v>0</v>
      </c>
      <c r="AI81" s="1">
        <v>0</v>
      </c>
      <c r="AJ81" s="1">
        <v>0</v>
      </c>
      <c r="AK81" s="1">
        <v>0</v>
      </c>
    </row>
    <row r="82" spans="1:38" x14ac:dyDescent="0.35">
      <c r="B82" s="10" t="s">
        <v>27</v>
      </c>
      <c r="C82" s="1">
        <v>0</v>
      </c>
      <c r="D82" s="1">
        <v>0</v>
      </c>
      <c r="E82" s="1">
        <v>0</v>
      </c>
      <c r="F82" s="1">
        <v>0</v>
      </c>
      <c r="G82" s="1">
        <v>0</v>
      </c>
      <c r="H82" s="1">
        <v>0</v>
      </c>
      <c r="I82" s="1">
        <v>0</v>
      </c>
      <c r="J82" s="1">
        <v>0</v>
      </c>
      <c r="K82" s="1">
        <v>0</v>
      </c>
      <c r="O82" s="1" t="s">
        <v>27</v>
      </c>
      <c r="P82" s="1">
        <v>0</v>
      </c>
      <c r="Q82" s="1">
        <v>0</v>
      </c>
      <c r="R82" s="1">
        <v>0</v>
      </c>
      <c r="S82" s="1">
        <v>0</v>
      </c>
      <c r="T82" s="1">
        <v>0</v>
      </c>
      <c r="U82" s="1">
        <v>0</v>
      </c>
      <c r="V82" s="1">
        <v>0</v>
      </c>
      <c r="W82" s="1">
        <v>0</v>
      </c>
      <c r="X82" s="1">
        <v>0</v>
      </c>
      <c r="AB82" s="1" t="s">
        <v>27</v>
      </c>
      <c r="AC82" s="1">
        <v>0</v>
      </c>
      <c r="AD82" s="1">
        <v>0</v>
      </c>
      <c r="AE82" s="1">
        <v>0</v>
      </c>
      <c r="AF82" s="1">
        <v>0</v>
      </c>
      <c r="AG82" s="1">
        <v>0</v>
      </c>
      <c r="AH82" s="1">
        <v>0</v>
      </c>
      <c r="AI82" s="1">
        <v>0</v>
      </c>
      <c r="AJ82" s="1">
        <v>0</v>
      </c>
      <c r="AK82" s="1">
        <v>0</v>
      </c>
    </row>
    <row r="83" spans="1:38" x14ac:dyDescent="0.35">
      <c r="B83" s="2" t="s">
        <v>6</v>
      </c>
      <c r="C83" s="2">
        <v>3659.177494782763</v>
      </c>
      <c r="D83" s="2">
        <v>3789.5038802767876</v>
      </c>
      <c r="E83" s="2">
        <v>3845.4750135782515</v>
      </c>
      <c r="F83" s="2">
        <v>3693.297497166317</v>
      </c>
      <c r="G83" s="2">
        <v>3554.4345861140459</v>
      </c>
      <c r="H83" s="2">
        <v>3347.9702427639922</v>
      </c>
      <c r="I83" s="2">
        <v>3451.5420842616927</v>
      </c>
      <c r="J83" s="2">
        <v>3551.0952627541037</v>
      </c>
      <c r="K83" s="2">
        <v>3917.378548868975</v>
      </c>
      <c r="O83" s="2" t="s">
        <v>6</v>
      </c>
      <c r="P83" s="2">
        <v>4121.2109539529574</v>
      </c>
      <c r="Q83" s="2">
        <v>4095.0530229021711</v>
      </c>
      <c r="R83" s="2">
        <v>4072.3222096666013</v>
      </c>
      <c r="S83" s="2">
        <v>3882.6080695930859</v>
      </c>
      <c r="T83" s="2">
        <v>3610.284657722651</v>
      </c>
      <c r="U83" s="2">
        <v>3206.3041895295764</v>
      </c>
      <c r="V83" s="2">
        <v>3187.7190593285445</v>
      </c>
      <c r="W83" s="2">
        <v>3294.1779656859535</v>
      </c>
      <c r="X83" s="2">
        <v>3403.1889608003044</v>
      </c>
      <c r="AB83" s="11" t="s">
        <v>6</v>
      </c>
      <c r="AC83" s="2">
        <v>4121.2109539529574</v>
      </c>
      <c r="AD83" s="2">
        <v>3952.5768867492466</v>
      </c>
      <c r="AE83" s="2">
        <v>3982.4988115409187</v>
      </c>
      <c r="AF83" s="2">
        <v>3747.9403182644037</v>
      </c>
      <c r="AG83" s="2">
        <v>3432.4915715894012</v>
      </c>
      <c r="AH83" s="2">
        <v>3113.1626590293322</v>
      </c>
      <c r="AI83" s="2">
        <v>3127.5337022122872</v>
      </c>
      <c r="AJ83" s="2">
        <v>3211.3633822164065</v>
      </c>
      <c r="AK83" s="2">
        <v>3294.3764438792368</v>
      </c>
    </row>
    <row r="85" spans="1:38" s="7" customFormat="1" x14ac:dyDescent="0.35">
      <c r="A85" s="5" t="s">
        <v>70</v>
      </c>
      <c r="B85" s="6"/>
      <c r="C85" s="6"/>
      <c r="D85" s="6"/>
      <c r="E85" s="6"/>
      <c r="F85" s="6"/>
      <c r="G85" s="6"/>
      <c r="H85" s="6"/>
      <c r="I85" s="6"/>
      <c r="J85" s="6"/>
      <c r="K85" s="6"/>
      <c r="L85" s="5"/>
      <c r="N85" s="5" t="s">
        <v>70</v>
      </c>
      <c r="O85" s="6"/>
      <c r="P85" s="6"/>
      <c r="Q85" s="6"/>
      <c r="R85" s="6"/>
      <c r="S85" s="6"/>
      <c r="T85" s="6"/>
      <c r="U85" s="6"/>
      <c r="V85" s="6"/>
      <c r="W85" s="6"/>
      <c r="X85" s="6"/>
      <c r="Y85" s="5"/>
      <c r="AA85" s="5" t="s">
        <v>70</v>
      </c>
      <c r="AB85" s="6"/>
      <c r="AC85" s="6"/>
      <c r="AD85" s="6"/>
      <c r="AE85" s="6"/>
      <c r="AF85" s="6"/>
      <c r="AG85" s="6"/>
      <c r="AH85" s="6"/>
      <c r="AI85" s="6"/>
      <c r="AJ85" s="6"/>
      <c r="AK85" s="6"/>
      <c r="AL85" s="5"/>
    </row>
    <row r="86" spans="1:38" x14ac:dyDescent="0.35">
      <c r="B86" s="10" t="s">
        <v>0</v>
      </c>
      <c r="C86" s="1">
        <v>932.66696189250399</v>
      </c>
      <c r="D86" s="1">
        <v>1193.2150454836758</v>
      </c>
      <c r="E86" s="1">
        <v>1187.6425092097047</v>
      </c>
      <c r="F86" s="1">
        <v>1117.2966576603233</v>
      </c>
      <c r="G86" s="1">
        <v>1029.9945877522505</v>
      </c>
      <c r="H86" s="1">
        <v>937.2601809398501</v>
      </c>
      <c r="I86" s="1">
        <v>853.95113561375626</v>
      </c>
      <c r="J86" s="1">
        <v>799.11925081099218</v>
      </c>
      <c r="K86" s="1">
        <v>755.8819045003064</v>
      </c>
      <c r="O86" s="1" t="s">
        <v>0</v>
      </c>
      <c r="P86" s="1">
        <v>930.82857910457221</v>
      </c>
      <c r="Q86" s="1">
        <v>1164.7631378890533</v>
      </c>
      <c r="R86" s="1">
        <v>1113.0473754149571</v>
      </c>
      <c r="S86" s="1">
        <v>997.12299010916377</v>
      </c>
      <c r="T86" s="1">
        <v>877.20121497408388</v>
      </c>
      <c r="U86" s="1">
        <v>763.61055559227054</v>
      </c>
      <c r="V86" s="1">
        <v>660.40265583155497</v>
      </c>
      <c r="W86" s="1">
        <v>613.19739345621247</v>
      </c>
      <c r="X86" s="1">
        <v>585.13263251349576</v>
      </c>
      <c r="AB86" s="1" t="s">
        <v>0</v>
      </c>
      <c r="AC86" s="1">
        <v>932.66696189250399</v>
      </c>
      <c r="AD86" s="1">
        <v>1000.2917423507499</v>
      </c>
      <c r="AE86" s="1">
        <v>974.60082292197694</v>
      </c>
      <c r="AF86" s="1">
        <v>919.09729444465188</v>
      </c>
      <c r="AG86" s="1">
        <v>790.43172620735652</v>
      </c>
      <c r="AH86" s="1">
        <v>673.22003553817683</v>
      </c>
      <c r="AI86" s="1">
        <v>562.03506819844927</v>
      </c>
      <c r="AJ86" s="1">
        <v>504.4814355758885</v>
      </c>
      <c r="AK86" s="1">
        <v>472.65712644930153</v>
      </c>
    </row>
    <row r="87" spans="1:38" x14ac:dyDescent="0.35">
      <c r="B87" s="10" t="s">
        <v>1</v>
      </c>
      <c r="C87" s="1">
        <v>628.9388373560439</v>
      </c>
      <c r="D87" s="1">
        <v>820.43692628239319</v>
      </c>
      <c r="E87" s="1">
        <v>831.17187781621408</v>
      </c>
      <c r="F87" s="1">
        <v>793.77179314004786</v>
      </c>
      <c r="G87" s="1">
        <v>743.37992238372772</v>
      </c>
      <c r="H87" s="1">
        <v>671.12355177357563</v>
      </c>
      <c r="I87" s="1">
        <v>604.95969910052418</v>
      </c>
      <c r="J87" s="1">
        <v>553.03950672867381</v>
      </c>
      <c r="K87" s="1">
        <v>504.26835605474685</v>
      </c>
      <c r="O87" s="1" t="s">
        <v>1</v>
      </c>
      <c r="P87" s="1">
        <v>627.51227836856833</v>
      </c>
      <c r="Q87" s="1">
        <v>803.68676043510186</v>
      </c>
      <c r="R87" s="1">
        <v>763.00225197699865</v>
      </c>
      <c r="S87" s="1">
        <v>686.65648157376984</v>
      </c>
      <c r="T87" s="1">
        <v>614.106023392564</v>
      </c>
      <c r="U87" s="1">
        <v>528.66415488611347</v>
      </c>
      <c r="V87" s="1">
        <v>434.04982991594125</v>
      </c>
      <c r="W87" s="1">
        <v>374.55677477449859</v>
      </c>
      <c r="X87" s="1">
        <v>354.07895035367932</v>
      </c>
      <c r="AB87" s="1" t="s">
        <v>1</v>
      </c>
      <c r="AC87" s="1">
        <v>628.9388373560439</v>
      </c>
      <c r="AD87" s="1">
        <v>692.69923807062958</v>
      </c>
      <c r="AE87" s="1">
        <v>653.94567346030408</v>
      </c>
      <c r="AF87" s="1">
        <v>591.68196344655109</v>
      </c>
      <c r="AG87" s="1">
        <v>487.9986239026419</v>
      </c>
      <c r="AH87" s="1">
        <v>374.37177785374445</v>
      </c>
      <c r="AI87" s="1">
        <v>261.41596252196251</v>
      </c>
      <c r="AJ87" s="1">
        <v>184.79718008039671</v>
      </c>
      <c r="AK87" s="1">
        <v>166.86420269564428</v>
      </c>
    </row>
    <row r="88" spans="1:38" x14ac:dyDescent="0.35">
      <c r="B88" s="10" t="s">
        <v>3</v>
      </c>
      <c r="C88" s="1">
        <v>595.1846635282933</v>
      </c>
      <c r="D88" s="1">
        <v>842.33737005454634</v>
      </c>
      <c r="E88" s="1">
        <v>965.35848263663911</v>
      </c>
      <c r="F88" s="1">
        <v>1066.6342404410409</v>
      </c>
      <c r="G88" s="1">
        <v>1109.5024197452512</v>
      </c>
      <c r="H88" s="1">
        <v>1112.7350838203977</v>
      </c>
      <c r="I88" s="1">
        <v>1096.5124226875546</v>
      </c>
      <c r="J88" s="1">
        <v>1081.3316503818548</v>
      </c>
      <c r="K88" s="1">
        <v>1067.1223808103639</v>
      </c>
      <c r="O88" s="1" t="s">
        <v>3</v>
      </c>
      <c r="P88" s="1">
        <v>594.82568055824822</v>
      </c>
      <c r="Q88" s="1">
        <v>833.29354169062242</v>
      </c>
      <c r="R88" s="1">
        <v>945.61547523048284</v>
      </c>
      <c r="S88" s="1">
        <v>1035.9971433374815</v>
      </c>
      <c r="T88" s="1">
        <v>1068.9490243700006</v>
      </c>
      <c r="U88" s="1">
        <v>1063.2566532244114</v>
      </c>
      <c r="V88" s="1">
        <v>1044.8512214052294</v>
      </c>
      <c r="W88" s="1">
        <v>1053.720443076335</v>
      </c>
      <c r="X88" s="1">
        <v>1062.3578075094451</v>
      </c>
      <c r="AB88" s="1" t="s">
        <v>3</v>
      </c>
      <c r="AC88" s="1">
        <v>595.1846635282933</v>
      </c>
      <c r="AD88" s="1">
        <v>745.09641202430714</v>
      </c>
      <c r="AE88" s="1">
        <v>798.38045362855223</v>
      </c>
      <c r="AF88" s="1">
        <v>827.04674277364404</v>
      </c>
      <c r="AG88" s="1">
        <v>797.34116067088826</v>
      </c>
      <c r="AH88" s="1">
        <v>763.63481479875043</v>
      </c>
      <c r="AI88" s="1">
        <v>720.52330122104854</v>
      </c>
      <c r="AJ88" s="1">
        <v>698.18173190138054</v>
      </c>
      <c r="AK88" s="1">
        <v>679.59401804507888</v>
      </c>
    </row>
    <row r="89" spans="1:38" x14ac:dyDescent="0.35">
      <c r="B89" s="10" t="s">
        <v>2</v>
      </c>
      <c r="C89" s="1">
        <v>2582.9263029397994</v>
      </c>
      <c r="D89" s="1">
        <v>3439.9667257361871</v>
      </c>
      <c r="E89" s="1">
        <v>3460.619745265838</v>
      </c>
      <c r="F89" s="1">
        <v>3306.9578460567113</v>
      </c>
      <c r="G89" s="1">
        <v>3118.0627739234151</v>
      </c>
      <c r="H89" s="1">
        <v>2924.9374021452713</v>
      </c>
      <c r="I89" s="1">
        <v>2761.1582415601547</v>
      </c>
      <c r="J89" s="1">
        <v>2671.200121341009</v>
      </c>
      <c r="K89" s="1">
        <v>2611.6406272500321</v>
      </c>
      <c r="O89" s="1" t="s">
        <v>2</v>
      </c>
      <c r="P89" s="1">
        <v>2580.8368967572187</v>
      </c>
      <c r="Q89" s="1">
        <v>3380.4404047284511</v>
      </c>
      <c r="R89" s="1">
        <v>3305.2773662962204</v>
      </c>
      <c r="S89" s="1">
        <v>3043.720776139442</v>
      </c>
      <c r="T89" s="1">
        <v>2766.3470001126002</v>
      </c>
      <c r="U89" s="1">
        <v>2513.0904760708377</v>
      </c>
      <c r="V89" s="1">
        <v>2307.8619239599393</v>
      </c>
      <c r="W89" s="1">
        <v>2190.0840883331648</v>
      </c>
      <c r="X89" s="1">
        <v>2097.1536264090305</v>
      </c>
      <c r="AB89" s="1" t="s">
        <v>2</v>
      </c>
      <c r="AC89" s="1">
        <v>2582.9263029397994</v>
      </c>
      <c r="AD89" s="1">
        <v>2871.8729044514862</v>
      </c>
      <c r="AE89" s="1">
        <v>2879.9052868654258</v>
      </c>
      <c r="AF89" s="1">
        <v>2812.0291413117407</v>
      </c>
      <c r="AG89" s="1">
        <v>2518.4083926414119</v>
      </c>
      <c r="AH89" s="1">
        <v>2278.1400480317761</v>
      </c>
      <c r="AI89" s="1">
        <v>2057.0076438128876</v>
      </c>
      <c r="AJ89" s="1">
        <v>1914.3131182847383</v>
      </c>
      <c r="AK89" s="1">
        <v>1797.3514441821153</v>
      </c>
    </row>
    <row r="90" spans="1:38" x14ac:dyDescent="0.35">
      <c r="B90" s="10" t="s">
        <v>13</v>
      </c>
      <c r="C90" s="1">
        <v>27.214995687689171</v>
      </c>
      <c r="D90" s="1">
        <v>35.366271079772318</v>
      </c>
      <c r="E90" s="1">
        <v>38.26542237234365</v>
      </c>
      <c r="F90" s="1">
        <v>39.051183950055446</v>
      </c>
      <c r="G90" s="1">
        <v>39.566736712923266</v>
      </c>
      <c r="H90" s="1">
        <v>39.347346728264498</v>
      </c>
      <c r="I90" s="1">
        <v>38.246044851182077</v>
      </c>
      <c r="J90" s="1">
        <v>38.287297121251306</v>
      </c>
      <c r="K90" s="1">
        <v>37.885820924358399</v>
      </c>
      <c r="O90" s="1" t="s">
        <v>13</v>
      </c>
      <c r="P90" s="1">
        <v>27.225428186596517</v>
      </c>
      <c r="Q90" s="1">
        <v>32.352384611166258</v>
      </c>
      <c r="R90" s="1">
        <v>34.2417916843591</v>
      </c>
      <c r="S90" s="1">
        <v>35.778104339952748</v>
      </c>
      <c r="T90" s="1">
        <v>35.204415465595794</v>
      </c>
      <c r="U90" s="1">
        <v>34.454147418628054</v>
      </c>
      <c r="V90" s="1">
        <v>33.144739227931375</v>
      </c>
      <c r="W90" s="1">
        <v>31.056020765695617</v>
      </c>
      <c r="X90" s="1">
        <v>31.600181475479751</v>
      </c>
      <c r="AB90" s="1" t="s">
        <v>13</v>
      </c>
      <c r="AC90" s="1">
        <v>27.214995687689171</v>
      </c>
      <c r="AD90" s="1">
        <v>29.084654887005485</v>
      </c>
      <c r="AE90" s="1">
        <v>31.638766294157847</v>
      </c>
      <c r="AF90" s="1">
        <v>33.034245476649623</v>
      </c>
      <c r="AG90" s="1">
        <v>32.291746940013127</v>
      </c>
      <c r="AH90" s="1">
        <v>31.18224146492523</v>
      </c>
      <c r="AI90" s="1">
        <v>28.900031388337229</v>
      </c>
      <c r="AJ90" s="1">
        <v>29.091277586508813</v>
      </c>
      <c r="AK90" s="1">
        <v>28.899383954076708</v>
      </c>
    </row>
    <row r="91" spans="1:38" x14ac:dyDescent="0.35">
      <c r="B91" s="10" t="s">
        <v>48</v>
      </c>
      <c r="C91" s="1">
        <v>-0.26678912778987551</v>
      </c>
      <c r="D91" s="1">
        <v>7.52523807337754E-4</v>
      </c>
      <c r="E91" s="1">
        <v>8.6510103644072051E-4</v>
      </c>
      <c r="F91" s="1">
        <v>9.6903250891108904E-4</v>
      </c>
      <c r="G91" s="1">
        <v>1.0065178608615246E-3</v>
      </c>
      <c r="H91" s="1">
        <v>1.0122537009032574E-3</v>
      </c>
      <c r="I91" s="1">
        <v>1.001864837915638E-3</v>
      </c>
      <c r="J91" s="1">
        <v>9.996926972148561E-4</v>
      </c>
      <c r="K91" s="1">
        <v>9.1250291049006099E-4</v>
      </c>
      <c r="O91" s="1" t="s">
        <v>48</v>
      </c>
      <c r="P91" s="1">
        <v>7.0992246223308903E-4</v>
      </c>
      <c r="Q91" s="1">
        <v>7.502605991427455E-4</v>
      </c>
      <c r="R91" s="1">
        <v>8.3557273691934556E-4</v>
      </c>
      <c r="S91" s="1">
        <v>9.0906570640739289E-4</v>
      </c>
      <c r="T91" s="1">
        <v>9.2373850678127581E-4</v>
      </c>
      <c r="U91" s="1">
        <v>9.1098608907712634E-4</v>
      </c>
      <c r="V91" s="1">
        <v>8.849304138127031E-4</v>
      </c>
      <c r="W91" s="1">
        <v>8.6459401560642457E-4</v>
      </c>
      <c r="X91" s="1">
        <v>7.968513716197313E-4</v>
      </c>
      <c r="AB91" s="1" t="s">
        <v>48</v>
      </c>
      <c r="AC91" s="1">
        <v>7.0992246223308903E-4</v>
      </c>
      <c r="AD91" s="1">
        <v>6.4913895693887911E-4</v>
      </c>
      <c r="AE91" s="1">
        <v>7.5179662073524261E-4</v>
      </c>
      <c r="AF91" s="1">
        <v>8.3835395028293959E-4</v>
      </c>
      <c r="AG91" s="1">
        <v>8.7896945041241598E-4</v>
      </c>
      <c r="AH91" s="1">
        <v>8.6226048834092065E-4</v>
      </c>
      <c r="AI91" s="1">
        <v>8.3655862287214812E-4</v>
      </c>
      <c r="AJ91" s="1">
        <v>8.1079339636502021E-4</v>
      </c>
      <c r="AK91" s="1">
        <v>7.3918716039304822E-4</v>
      </c>
    </row>
    <row r="92" spans="1:38" x14ac:dyDescent="0.35">
      <c r="B92" s="10" t="s">
        <v>49</v>
      </c>
      <c r="C92" s="1">
        <v>0</v>
      </c>
      <c r="D92" s="1">
        <v>0</v>
      </c>
      <c r="E92" s="1">
        <v>0</v>
      </c>
      <c r="F92" s="1">
        <v>0</v>
      </c>
      <c r="G92" s="1">
        <v>0</v>
      </c>
      <c r="H92" s="1">
        <v>0</v>
      </c>
      <c r="I92" s="1">
        <v>0</v>
      </c>
      <c r="J92" s="1">
        <v>0</v>
      </c>
      <c r="K92" s="1">
        <v>0</v>
      </c>
      <c r="O92" s="1" t="s">
        <v>49</v>
      </c>
      <c r="P92" s="1">
        <v>0</v>
      </c>
      <c r="Q92" s="1">
        <v>0</v>
      </c>
      <c r="R92" s="1">
        <v>0</v>
      </c>
      <c r="S92" s="1">
        <v>0</v>
      </c>
      <c r="T92" s="1">
        <v>0</v>
      </c>
      <c r="U92" s="1">
        <v>0</v>
      </c>
      <c r="V92" s="1">
        <v>0</v>
      </c>
      <c r="W92" s="1">
        <v>0</v>
      </c>
      <c r="X92" s="1">
        <v>0</v>
      </c>
      <c r="AB92" s="1" t="s">
        <v>49</v>
      </c>
      <c r="AC92" s="1">
        <v>0</v>
      </c>
      <c r="AD92" s="1">
        <v>0</v>
      </c>
      <c r="AE92" s="1">
        <v>0</v>
      </c>
      <c r="AF92" s="1">
        <v>0</v>
      </c>
      <c r="AG92" s="1">
        <v>0</v>
      </c>
      <c r="AH92" s="1">
        <v>0</v>
      </c>
      <c r="AI92" s="1">
        <v>0</v>
      </c>
      <c r="AJ92" s="1">
        <v>0</v>
      </c>
      <c r="AK92" s="1">
        <v>0</v>
      </c>
    </row>
    <row r="93" spans="1:38" x14ac:dyDescent="0.35">
      <c r="B93" s="10" t="s">
        <v>27</v>
      </c>
      <c r="C93" s="1">
        <v>0</v>
      </c>
      <c r="D93" s="1">
        <v>0</v>
      </c>
      <c r="E93" s="1">
        <v>0</v>
      </c>
      <c r="F93" s="1">
        <v>0</v>
      </c>
      <c r="G93" s="1">
        <v>0</v>
      </c>
      <c r="H93" s="1">
        <v>0</v>
      </c>
      <c r="I93" s="1">
        <v>0</v>
      </c>
      <c r="J93" s="1">
        <v>0</v>
      </c>
      <c r="K93" s="1">
        <v>0</v>
      </c>
      <c r="O93" s="1" t="s">
        <v>27</v>
      </c>
      <c r="P93" s="1">
        <v>0</v>
      </c>
      <c r="Q93" s="1">
        <v>0</v>
      </c>
      <c r="R93" s="1">
        <v>0</v>
      </c>
      <c r="S93" s="1">
        <v>0</v>
      </c>
      <c r="T93" s="1">
        <v>0</v>
      </c>
      <c r="U93" s="1">
        <v>0</v>
      </c>
      <c r="V93" s="1">
        <v>0</v>
      </c>
      <c r="W93" s="1">
        <v>0</v>
      </c>
      <c r="X93" s="1">
        <v>0</v>
      </c>
      <c r="AB93" s="1" t="s">
        <v>27</v>
      </c>
      <c r="AC93" s="1">
        <v>0</v>
      </c>
      <c r="AD93" s="1">
        <v>0</v>
      </c>
      <c r="AE93" s="1">
        <v>0</v>
      </c>
      <c r="AF93" s="1">
        <v>0</v>
      </c>
      <c r="AG93" s="1">
        <v>0</v>
      </c>
      <c r="AH93" s="1">
        <v>0</v>
      </c>
      <c r="AI93" s="1">
        <v>0</v>
      </c>
      <c r="AJ93" s="1">
        <v>0</v>
      </c>
      <c r="AK93" s="1">
        <v>0</v>
      </c>
    </row>
    <row r="94" spans="1:38" x14ac:dyDescent="0.35">
      <c r="B94" s="2" t="s">
        <v>6</v>
      </c>
      <c r="C94" s="2">
        <v>4766.6649722765405</v>
      </c>
      <c r="D94" s="2">
        <v>6331.3230911603823</v>
      </c>
      <c r="E94" s="2">
        <v>6483.0589024017763</v>
      </c>
      <c r="F94" s="2">
        <v>6323.7126902806867</v>
      </c>
      <c r="G94" s="2">
        <v>6040.5074470354293</v>
      </c>
      <c r="H94" s="2">
        <v>5685.4045776610601</v>
      </c>
      <c r="I94" s="2">
        <v>5354.8285456780104</v>
      </c>
      <c r="J94" s="2">
        <v>5142.978826076479</v>
      </c>
      <c r="K94" s="2">
        <v>4976.800002042718</v>
      </c>
      <c r="O94" s="2" t="s">
        <v>6</v>
      </c>
      <c r="P94" s="2">
        <v>4761.229572897666</v>
      </c>
      <c r="Q94" s="2">
        <v>6214.5369796149953</v>
      </c>
      <c r="R94" s="2">
        <v>6161.1850961757546</v>
      </c>
      <c r="S94" s="2">
        <v>5799.2764045655167</v>
      </c>
      <c r="T94" s="2">
        <v>5361.808602053351</v>
      </c>
      <c r="U94" s="2">
        <v>4903.0768981783503</v>
      </c>
      <c r="V94" s="2">
        <v>4480.3112552710099</v>
      </c>
      <c r="W94" s="2">
        <v>4262.6155849999213</v>
      </c>
      <c r="X94" s="2">
        <v>4130.3239951125024</v>
      </c>
      <c r="AB94" s="11" t="s">
        <v>6</v>
      </c>
      <c r="AC94" s="2">
        <v>4766.9324713267924</v>
      </c>
      <c r="AD94" s="2">
        <v>5339.0456009231348</v>
      </c>
      <c r="AE94" s="2">
        <v>5338.4717549670368</v>
      </c>
      <c r="AF94" s="2">
        <v>5182.8902258071885</v>
      </c>
      <c r="AG94" s="2">
        <v>4626.4725293317615</v>
      </c>
      <c r="AH94" s="2">
        <v>4120.5497799478617</v>
      </c>
      <c r="AI94" s="2">
        <v>3629.882843701308</v>
      </c>
      <c r="AJ94" s="2">
        <v>3330.8655542223096</v>
      </c>
      <c r="AK94" s="2">
        <v>3145.3669145133772</v>
      </c>
    </row>
    <row r="96" spans="1:38" s="7" customFormat="1" x14ac:dyDescent="0.35">
      <c r="A96" s="5" t="s">
        <v>71</v>
      </c>
      <c r="B96" s="6"/>
      <c r="C96" s="6"/>
      <c r="D96" s="6"/>
      <c r="E96" s="6"/>
      <c r="F96" s="6"/>
      <c r="G96" s="6"/>
      <c r="H96" s="6"/>
      <c r="I96" s="6"/>
      <c r="J96" s="6"/>
      <c r="K96" s="6"/>
      <c r="L96" s="5"/>
      <c r="N96" s="5" t="s">
        <v>71</v>
      </c>
      <c r="O96" s="6"/>
      <c r="P96" s="6"/>
      <c r="Q96" s="6"/>
      <c r="R96" s="6"/>
      <c r="S96" s="6"/>
      <c r="T96" s="6"/>
      <c r="U96" s="6"/>
      <c r="V96" s="6"/>
      <c r="W96" s="6"/>
      <c r="X96" s="6"/>
      <c r="Y96" s="5"/>
      <c r="AA96" s="5" t="s">
        <v>71</v>
      </c>
      <c r="AB96" s="6"/>
      <c r="AC96" s="6"/>
      <c r="AD96" s="6"/>
      <c r="AE96" s="6"/>
      <c r="AF96" s="6"/>
      <c r="AG96" s="6"/>
      <c r="AH96" s="6"/>
      <c r="AI96" s="6"/>
      <c r="AJ96" s="6"/>
      <c r="AK96" s="6"/>
      <c r="AL96" s="5"/>
    </row>
    <row r="97" spans="1:38" x14ac:dyDescent="0.35">
      <c r="B97" s="10" t="s">
        <v>37</v>
      </c>
      <c r="C97" s="1">
        <v>1916.8362390028656</v>
      </c>
      <c r="D97" s="1">
        <v>2216.8174815774428</v>
      </c>
      <c r="E97" s="1">
        <v>2166.6499534622435</v>
      </c>
      <c r="F97" s="1">
        <v>2164.2071235196149</v>
      </c>
      <c r="G97" s="1">
        <v>2137.71796396543</v>
      </c>
      <c r="H97" s="1">
        <v>2101.2783163262361</v>
      </c>
      <c r="I97" s="1">
        <v>2010.5481333450352</v>
      </c>
      <c r="J97" s="1">
        <v>2024.3941608987695</v>
      </c>
      <c r="K97" s="1">
        <v>1933.7969316957306</v>
      </c>
      <c r="O97" s="1" t="s">
        <v>37</v>
      </c>
      <c r="P97" s="1">
        <v>1916.8362390028656</v>
      </c>
      <c r="Q97" s="1">
        <v>2130.3822424749983</v>
      </c>
      <c r="R97" s="1">
        <v>1989.7588272865783</v>
      </c>
      <c r="S97" s="1">
        <v>1909.9122174183419</v>
      </c>
      <c r="T97" s="1">
        <v>1793.6767051734842</v>
      </c>
      <c r="U97" s="1">
        <v>1648.6425059163992</v>
      </c>
      <c r="V97" s="1">
        <v>1485.3060834473315</v>
      </c>
      <c r="W97" s="1">
        <v>1463.4654253315093</v>
      </c>
      <c r="X97" s="1">
        <v>1364.9919038821358</v>
      </c>
      <c r="AB97" s="1" t="s">
        <v>37</v>
      </c>
      <c r="AC97" s="1">
        <v>1916.8362390028656</v>
      </c>
      <c r="AD97" s="1">
        <v>1849.2331413717739</v>
      </c>
      <c r="AE97" s="1">
        <v>1619.3285059106479</v>
      </c>
      <c r="AF97" s="1">
        <v>1400.1197469530766</v>
      </c>
      <c r="AG97" s="1">
        <v>1168.3238652723269</v>
      </c>
      <c r="AH97" s="1">
        <v>1054.5924223393765</v>
      </c>
      <c r="AI97" s="1">
        <v>759.32131484535739</v>
      </c>
      <c r="AJ97" s="1">
        <v>646.03917796655537</v>
      </c>
      <c r="AK97" s="1">
        <v>434.42611434652366</v>
      </c>
    </row>
    <row r="98" spans="1:38" x14ac:dyDescent="0.35">
      <c r="B98" s="10" t="s">
        <v>38</v>
      </c>
      <c r="C98" s="1">
        <v>737.982983696254</v>
      </c>
      <c r="D98" s="1">
        <v>1158.632144935887</v>
      </c>
      <c r="E98" s="1">
        <v>1324.2506060847363</v>
      </c>
      <c r="F98" s="1">
        <v>1329.6360862946194</v>
      </c>
      <c r="G98" s="1">
        <v>1378.8312663832512</v>
      </c>
      <c r="H98" s="1">
        <v>1363.2451955979834</v>
      </c>
      <c r="I98" s="1">
        <v>1275.0946586490481</v>
      </c>
      <c r="J98" s="1">
        <v>1394.886354383445</v>
      </c>
      <c r="K98" s="1">
        <v>1474.6082322178909</v>
      </c>
      <c r="O98" s="1" t="s">
        <v>38</v>
      </c>
      <c r="P98" s="1">
        <v>737.982983696254</v>
      </c>
      <c r="Q98" s="1">
        <v>1082.3085095062409</v>
      </c>
      <c r="R98" s="1">
        <v>1062.3499598437106</v>
      </c>
      <c r="S98" s="1">
        <v>1028.5259754320837</v>
      </c>
      <c r="T98" s="1">
        <v>988.25100649819854</v>
      </c>
      <c r="U98" s="1">
        <v>930.69175841478204</v>
      </c>
      <c r="V98" s="1">
        <v>863.81325868417775</v>
      </c>
      <c r="W98" s="1">
        <v>831.87502476632778</v>
      </c>
      <c r="X98" s="1">
        <v>836.23958084616083</v>
      </c>
      <c r="AB98" s="1" t="s">
        <v>38</v>
      </c>
      <c r="AC98" s="1">
        <v>737.982983696254</v>
      </c>
      <c r="AD98" s="1">
        <v>906.21337310913873</v>
      </c>
      <c r="AE98" s="1">
        <v>799.62174641793661</v>
      </c>
      <c r="AF98" s="1">
        <v>718.24851921520076</v>
      </c>
      <c r="AG98" s="1">
        <v>624.6307484485535</v>
      </c>
      <c r="AH98" s="1">
        <v>525.9159324257779</v>
      </c>
      <c r="AI98" s="1">
        <v>426.63738005314826</v>
      </c>
      <c r="AJ98" s="1">
        <v>332.21664684549648</v>
      </c>
      <c r="AK98" s="1">
        <v>262.09978308317881</v>
      </c>
    </row>
    <row r="99" spans="1:38" x14ac:dyDescent="0.35">
      <c r="B99" s="10" t="s">
        <v>39</v>
      </c>
      <c r="C99" s="1">
        <v>1860.7546051150089</v>
      </c>
      <c r="D99" s="1">
        <v>2017.2335989262494</v>
      </c>
      <c r="E99" s="1">
        <v>2186.0060229737096</v>
      </c>
      <c r="F99" s="1">
        <v>2454.7115641682935</v>
      </c>
      <c r="G99" s="1">
        <v>2889.2673375347385</v>
      </c>
      <c r="H99" s="1">
        <v>2933.9999932598557</v>
      </c>
      <c r="I99" s="1">
        <v>2951.2471431963377</v>
      </c>
      <c r="J99" s="1">
        <v>2943.2605894383205</v>
      </c>
      <c r="K99" s="1">
        <v>2893.7232435711994</v>
      </c>
      <c r="O99" s="1" t="s">
        <v>39</v>
      </c>
      <c r="P99" s="1">
        <v>1860.7546051150089</v>
      </c>
      <c r="Q99" s="1">
        <v>1670.4343396262416</v>
      </c>
      <c r="R99" s="1">
        <v>1543.0553744686049</v>
      </c>
      <c r="S99" s="1">
        <v>1463.9863672682311</v>
      </c>
      <c r="T99" s="1">
        <v>1345.3102752828313</v>
      </c>
      <c r="U99" s="1">
        <v>1211.3314954951827</v>
      </c>
      <c r="V99" s="1">
        <v>1178.2926457535734</v>
      </c>
      <c r="W99" s="1">
        <v>1170.9154883469853</v>
      </c>
      <c r="X99" s="1">
        <v>1134.7371095365802</v>
      </c>
      <c r="AB99" s="1" t="s">
        <v>39</v>
      </c>
      <c r="AC99" s="1">
        <v>1860.7546051150089</v>
      </c>
      <c r="AD99" s="1">
        <v>1151.595886238305</v>
      </c>
      <c r="AE99" s="1">
        <v>928.28888232015936</v>
      </c>
      <c r="AF99" s="1">
        <v>756.23735347269678</v>
      </c>
      <c r="AG99" s="1">
        <v>663.17828241930124</v>
      </c>
      <c r="AH99" s="1">
        <v>557.11527977535752</v>
      </c>
      <c r="AI99" s="1">
        <v>419.03429089468966</v>
      </c>
      <c r="AJ99" s="1">
        <v>317.37314302979939</v>
      </c>
      <c r="AK99" s="1">
        <v>161.88570901456933</v>
      </c>
    </row>
    <row r="100" spans="1:38" x14ac:dyDescent="0.35">
      <c r="B100" s="10" t="s">
        <v>40</v>
      </c>
      <c r="C100" s="1">
        <v>122.45590659549578</v>
      </c>
      <c r="D100" s="1">
        <v>138.89082414576586</v>
      </c>
      <c r="E100" s="1">
        <v>150.59837759678916</v>
      </c>
      <c r="F100" s="1">
        <v>157.38586274278265</v>
      </c>
      <c r="G100" s="1">
        <v>163.64615527850447</v>
      </c>
      <c r="H100" s="1">
        <v>170.46089675107714</v>
      </c>
      <c r="I100" s="1">
        <v>206.11483046847209</v>
      </c>
      <c r="J100" s="1">
        <v>207.18866212737984</v>
      </c>
      <c r="K100" s="1">
        <v>220.4508517403296</v>
      </c>
      <c r="O100" s="1" t="s">
        <v>40</v>
      </c>
      <c r="P100" s="1">
        <v>122.45590659549578</v>
      </c>
      <c r="Q100" s="1">
        <v>98.459973208998704</v>
      </c>
      <c r="R100" s="1">
        <v>92.807901184476094</v>
      </c>
      <c r="S100" s="1">
        <v>78.07658767106031</v>
      </c>
      <c r="T100" s="1">
        <v>59.155378164177236</v>
      </c>
      <c r="U100" s="1">
        <v>33.224477020903791</v>
      </c>
      <c r="V100" s="1">
        <v>34.422081210720762</v>
      </c>
      <c r="W100" s="1">
        <v>35.888673877858814</v>
      </c>
      <c r="X100" s="1">
        <v>39.417688097308329</v>
      </c>
      <c r="AB100" s="1" t="s">
        <v>40</v>
      </c>
      <c r="AC100" s="1">
        <v>122.45590659549578</v>
      </c>
      <c r="AD100" s="1">
        <v>84.585803783619355</v>
      </c>
      <c r="AE100" s="1">
        <v>81.121804851300652</v>
      </c>
      <c r="AF100" s="1">
        <v>65.374017751155719</v>
      </c>
      <c r="AG100" s="1">
        <v>46.016863988547932</v>
      </c>
      <c r="AH100" s="1">
        <v>19.444156466404674</v>
      </c>
      <c r="AI100" s="1">
        <v>18.371993117015112</v>
      </c>
      <c r="AJ100" s="1">
        <v>17.058216043025517</v>
      </c>
      <c r="AK100" s="1">
        <v>14.473966212011375</v>
      </c>
    </row>
    <row r="101" spans="1:38" x14ac:dyDescent="0.35">
      <c r="B101" s="10" t="s">
        <v>41</v>
      </c>
      <c r="C101" s="1">
        <v>211.82126094469757</v>
      </c>
      <c r="D101" s="1">
        <v>297.13070125884553</v>
      </c>
      <c r="E101" s="1">
        <v>333.33753487291773</v>
      </c>
      <c r="F101" s="1">
        <v>355.55819948107938</v>
      </c>
      <c r="G101" s="1">
        <v>363.31880252958098</v>
      </c>
      <c r="H101" s="1">
        <v>360.16631865035873</v>
      </c>
      <c r="I101" s="1">
        <v>349.82684136397438</v>
      </c>
      <c r="J101" s="1">
        <v>339.82118303003693</v>
      </c>
      <c r="K101" s="1">
        <v>331.72636979171409</v>
      </c>
      <c r="O101" s="1" t="s">
        <v>41</v>
      </c>
      <c r="P101" s="1">
        <v>211.82126094469757</v>
      </c>
      <c r="Q101" s="1">
        <v>281.25762118758047</v>
      </c>
      <c r="R101" s="1">
        <v>288.53056810833044</v>
      </c>
      <c r="S101" s="1">
        <v>288.58106244268669</v>
      </c>
      <c r="T101" s="1">
        <v>278.58650456770118</v>
      </c>
      <c r="U101" s="1">
        <v>259.43275319288279</v>
      </c>
      <c r="V101" s="1">
        <v>237.79503414840218</v>
      </c>
      <c r="W101" s="1">
        <v>214.79089787364472</v>
      </c>
      <c r="X101" s="1">
        <v>194.96563233731882</v>
      </c>
      <c r="AB101" s="1" t="s">
        <v>41</v>
      </c>
      <c r="AC101" s="1">
        <v>211.82126094469757</v>
      </c>
      <c r="AD101" s="1">
        <v>240.58729709202063</v>
      </c>
      <c r="AE101" s="1">
        <v>229.62527630092725</v>
      </c>
      <c r="AF101" s="1">
        <v>213.75150703253721</v>
      </c>
      <c r="AG101" s="1">
        <v>184.24191679546132</v>
      </c>
      <c r="AH101" s="1">
        <v>155.15113901999302</v>
      </c>
      <c r="AI101" s="1">
        <v>122.81298256904016</v>
      </c>
      <c r="AJ101" s="1">
        <v>93.758792601088373</v>
      </c>
      <c r="AK101" s="1">
        <v>84.11165216846365</v>
      </c>
    </row>
    <row r="103" spans="1:38" s="7" customFormat="1" x14ac:dyDescent="0.35">
      <c r="A103" s="5" t="s">
        <v>72</v>
      </c>
      <c r="B103" s="6"/>
      <c r="C103" s="6"/>
      <c r="D103" s="6"/>
      <c r="E103" s="6"/>
      <c r="F103" s="6"/>
      <c r="G103" s="6"/>
      <c r="H103" s="6"/>
      <c r="I103" s="6"/>
      <c r="J103" s="6"/>
      <c r="K103" s="6"/>
      <c r="L103" s="5"/>
      <c r="N103" s="5" t="s">
        <v>72</v>
      </c>
      <c r="O103" s="6"/>
      <c r="P103" s="6"/>
      <c r="Q103" s="6"/>
      <c r="R103" s="6"/>
      <c r="S103" s="6"/>
      <c r="T103" s="6"/>
      <c r="U103" s="6"/>
      <c r="V103" s="6"/>
      <c r="W103" s="6"/>
      <c r="X103" s="6"/>
      <c r="Y103" s="5"/>
      <c r="AA103" s="5" t="s">
        <v>72</v>
      </c>
      <c r="AB103" s="6"/>
      <c r="AC103" s="6"/>
      <c r="AD103" s="6"/>
      <c r="AE103" s="6"/>
      <c r="AF103" s="6"/>
      <c r="AG103" s="6"/>
      <c r="AH103" s="6"/>
      <c r="AI103" s="6"/>
      <c r="AJ103" s="6"/>
      <c r="AK103" s="6"/>
      <c r="AL103" s="5"/>
    </row>
    <row r="104" spans="1:38" x14ac:dyDescent="0.35">
      <c r="B104" s="10" t="s">
        <v>37</v>
      </c>
      <c r="C104" s="1">
        <v>3689.1210000000005</v>
      </c>
      <c r="D104" s="1">
        <v>3996.5751703475235</v>
      </c>
      <c r="E104" s="1">
        <v>4064.0191934527265</v>
      </c>
      <c r="F104" s="1">
        <v>4120.3248141747654</v>
      </c>
      <c r="G104" s="1">
        <v>4342.7199585905792</v>
      </c>
      <c r="H104" s="1">
        <v>4477.8905766054104</v>
      </c>
      <c r="I104" s="1">
        <v>4550.0844423045801</v>
      </c>
      <c r="J104" s="1">
        <v>4483.6273287723607</v>
      </c>
      <c r="K104" s="1">
        <v>4386.7041509894307</v>
      </c>
      <c r="O104" s="1" t="s">
        <v>37</v>
      </c>
      <c r="P104" s="1">
        <v>3689.1210000000005</v>
      </c>
      <c r="Q104" s="1">
        <v>3996.575170347518</v>
      </c>
      <c r="R104" s="1">
        <v>4064.0191934527284</v>
      </c>
      <c r="S104" s="1">
        <v>4120.324814174769</v>
      </c>
      <c r="T104" s="1">
        <v>4342.7199585905792</v>
      </c>
      <c r="U104" s="1">
        <v>4477.8905766054086</v>
      </c>
      <c r="V104" s="1">
        <v>4550.084442304581</v>
      </c>
      <c r="W104" s="1">
        <v>4483.6273287723607</v>
      </c>
      <c r="X104" s="1">
        <v>4386.7041509894307</v>
      </c>
      <c r="AB104" s="1" t="s">
        <v>37</v>
      </c>
      <c r="AC104" s="1">
        <v>3689.1210000000005</v>
      </c>
      <c r="AD104" s="1">
        <v>3996.575170347518</v>
      </c>
      <c r="AE104" s="1">
        <v>4064.0191934527284</v>
      </c>
      <c r="AF104" s="1">
        <v>4120.324814174769</v>
      </c>
      <c r="AG104" s="1">
        <v>4342.7199585905792</v>
      </c>
      <c r="AH104" s="1">
        <v>4477.8905766054086</v>
      </c>
      <c r="AI104" s="1">
        <v>4550.084442304581</v>
      </c>
      <c r="AJ104" s="1">
        <v>4483.6273287723607</v>
      </c>
      <c r="AK104" s="1">
        <v>4386.7041509894307</v>
      </c>
    </row>
    <row r="105" spans="1:38" x14ac:dyDescent="0.35">
      <c r="B105" s="10" t="s">
        <v>35</v>
      </c>
      <c r="C105" s="1">
        <v>164.81872682938268</v>
      </c>
      <c r="D105" s="1">
        <v>292.2235914887039</v>
      </c>
      <c r="E105" s="1">
        <v>335.54656032099689</v>
      </c>
      <c r="F105" s="1">
        <v>374.20699152200797</v>
      </c>
      <c r="G105" s="1">
        <v>408.76130996688363</v>
      </c>
      <c r="H105" s="1">
        <v>440.45368056603593</v>
      </c>
      <c r="I105" s="1">
        <v>467.91018779087779</v>
      </c>
      <c r="J105" s="1">
        <v>490.29931176843195</v>
      </c>
      <c r="K105" s="1">
        <v>508.24633847534028</v>
      </c>
      <c r="O105" s="1" t="s">
        <v>35</v>
      </c>
      <c r="P105" s="1">
        <v>164.81872682938268</v>
      </c>
      <c r="Q105" s="1">
        <v>286.62859410192249</v>
      </c>
      <c r="R105" s="1">
        <v>324.88070653024681</v>
      </c>
      <c r="S105" s="1">
        <v>356.44173717626569</v>
      </c>
      <c r="T105" s="1">
        <v>381.64120359581045</v>
      </c>
      <c r="U105" s="1">
        <v>401.51107158245554</v>
      </c>
      <c r="V105" s="1">
        <v>414.51704800506775</v>
      </c>
      <c r="W105" s="1">
        <v>419.91253367744946</v>
      </c>
      <c r="X105" s="1">
        <v>418.31137636017826</v>
      </c>
      <c r="AB105" s="1" t="s">
        <v>35</v>
      </c>
      <c r="AC105" s="1">
        <v>164.81872682938268</v>
      </c>
      <c r="AD105" s="1">
        <v>286.62859410192249</v>
      </c>
      <c r="AE105" s="1">
        <v>324.88070653024681</v>
      </c>
      <c r="AF105" s="1">
        <v>356.44173717626569</v>
      </c>
      <c r="AG105" s="1">
        <v>381.64120359581045</v>
      </c>
      <c r="AH105" s="1">
        <v>401.51107158245554</v>
      </c>
      <c r="AI105" s="1">
        <v>414.51704800506775</v>
      </c>
      <c r="AJ105" s="1">
        <v>419.91253367744946</v>
      </c>
      <c r="AK105" s="1">
        <v>418.31137636017826</v>
      </c>
    </row>
    <row r="106" spans="1:38" x14ac:dyDescent="0.35">
      <c r="B106" s="10" t="s">
        <v>28</v>
      </c>
      <c r="C106" s="1">
        <v>134.26695121951229</v>
      </c>
      <c r="D106" s="1">
        <v>171.02236912119588</v>
      </c>
      <c r="E106" s="1">
        <v>182.68257132547626</v>
      </c>
      <c r="F106" s="1">
        <v>193.33253953717119</v>
      </c>
      <c r="G106" s="1">
        <v>203.26784138114289</v>
      </c>
      <c r="H106" s="1">
        <v>211.94872565350232</v>
      </c>
      <c r="I106" s="1">
        <v>218.85884872295529</v>
      </c>
      <c r="J106" s="1">
        <v>221.46306102098842</v>
      </c>
      <c r="K106" s="1">
        <v>221.01460391162479</v>
      </c>
      <c r="O106" s="1" t="s">
        <v>28</v>
      </c>
      <c r="P106" s="1">
        <v>134.26695121951229</v>
      </c>
      <c r="Q106" s="1">
        <v>170.77977131805764</v>
      </c>
      <c r="R106" s="1">
        <v>182.22990232347144</v>
      </c>
      <c r="S106" s="1">
        <v>192.58392592118668</v>
      </c>
      <c r="T106" s="1">
        <v>202.12151739661621</v>
      </c>
      <c r="U106" s="1">
        <v>210.30224533052325</v>
      </c>
      <c r="V106" s="1">
        <v>216.60302802142425</v>
      </c>
      <c r="W106" s="1">
        <v>218.49992412322479</v>
      </c>
      <c r="X106" s="1">
        <v>217.24784376584412</v>
      </c>
      <c r="AB106" s="1" t="s">
        <v>28</v>
      </c>
      <c r="AC106" s="1">
        <v>134.26695121951229</v>
      </c>
      <c r="AD106" s="1">
        <v>170.77977131805764</v>
      </c>
      <c r="AE106" s="1">
        <v>182.22990232347144</v>
      </c>
      <c r="AF106" s="1">
        <v>192.58392592118668</v>
      </c>
      <c r="AG106" s="1">
        <v>202.12151739661621</v>
      </c>
      <c r="AH106" s="1">
        <v>210.30224533052325</v>
      </c>
      <c r="AI106" s="1">
        <v>216.60302802142425</v>
      </c>
      <c r="AJ106" s="1">
        <v>218.49992412322479</v>
      </c>
      <c r="AK106" s="1">
        <v>217.24784376584412</v>
      </c>
    </row>
    <row r="107" spans="1:38" x14ac:dyDescent="0.35">
      <c r="B107" s="10" t="s">
        <v>36</v>
      </c>
      <c r="C107" s="1">
        <v>63.31160331720853</v>
      </c>
      <c r="D107" s="1">
        <v>137.47081790784313</v>
      </c>
      <c r="E107" s="1">
        <v>145.65926916490906</v>
      </c>
      <c r="F107" s="1">
        <v>155.14914225862012</v>
      </c>
      <c r="G107" s="1">
        <v>164.38799979885314</v>
      </c>
      <c r="H107" s="1">
        <v>172.98069858181603</v>
      </c>
      <c r="I107" s="1">
        <v>180.15165468734841</v>
      </c>
      <c r="J107" s="1">
        <v>187.99539918076556</v>
      </c>
      <c r="K107" s="1">
        <v>197.58837290890105</v>
      </c>
      <c r="O107" s="1" t="s">
        <v>36</v>
      </c>
      <c r="P107" s="1">
        <v>63.31160331720853</v>
      </c>
      <c r="Q107" s="1">
        <v>137.21585336289837</v>
      </c>
      <c r="R107" s="1">
        <v>145.18813855682424</v>
      </c>
      <c r="S107" s="1">
        <v>154.37438606658898</v>
      </c>
      <c r="T107" s="1">
        <v>163.20780118235433</v>
      </c>
      <c r="U107" s="1">
        <v>171.29213898715568</v>
      </c>
      <c r="V107" s="1">
        <v>177.84375927072426</v>
      </c>
      <c r="W107" s="1">
        <v>184.95867578490189</v>
      </c>
      <c r="X107" s="1">
        <v>193.70844312071125</v>
      </c>
      <c r="AB107" s="1" t="s">
        <v>36</v>
      </c>
      <c r="AC107" s="1">
        <v>63.31160331720853</v>
      </c>
      <c r="AD107" s="1">
        <v>137.21585336289837</v>
      </c>
      <c r="AE107" s="1">
        <v>145.18813855682424</v>
      </c>
      <c r="AF107" s="1">
        <v>154.37438606658898</v>
      </c>
      <c r="AG107" s="1">
        <v>163.20780118235433</v>
      </c>
      <c r="AH107" s="1">
        <v>171.29213898715568</v>
      </c>
      <c r="AI107" s="1">
        <v>177.84375927072426</v>
      </c>
      <c r="AJ107" s="1">
        <v>184.95867578490189</v>
      </c>
      <c r="AK107" s="1">
        <v>193.70844312071125</v>
      </c>
    </row>
    <row r="108" spans="1:38" x14ac:dyDescent="0.35">
      <c r="B108" s="10" t="s">
        <v>29</v>
      </c>
      <c r="C108" s="1">
        <v>1159.8069999999993</v>
      </c>
      <c r="D108" s="1">
        <v>1222.6662537107152</v>
      </c>
      <c r="E108" s="1">
        <v>1296.9842464172439</v>
      </c>
      <c r="F108" s="1">
        <v>1397.833650549067</v>
      </c>
      <c r="G108" s="1">
        <v>1471.7085167391729</v>
      </c>
      <c r="H108" s="1">
        <v>1538.342341053366</v>
      </c>
      <c r="I108" s="1">
        <v>1614.3310785263113</v>
      </c>
      <c r="J108" s="1">
        <v>1656.0198950069835</v>
      </c>
      <c r="K108" s="1">
        <v>1696.3454842440246</v>
      </c>
      <c r="O108" s="1" t="s">
        <v>29</v>
      </c>
      <c r="P108" s="1">
        <v>1159.8069999999993</v>
      </c>
      <c r="Q108" s="1">
        <v>1222.6662537107152</v>
      </c>
      <c r="R108" s="1">
        <v>1296.9842464172439</v>
      </c>
      <c r="S108" s="1">
        <v>1397.833650549067</v>
      </c>
      <c r="T108" s="1">
        <v>1471.7085167391729</v>
      </c>
      <c r="U108" s="1">
        <v>1538.342341053366</v>
      </c>
      <c r="V108" s="1">
        <v>1614.3310785263113</v>
      </c>
      <c r="W108" s="1">
        <v>1656.0198950069835</v>
      </c>
      <c r="X108" s="1">
        <v>1696.3454842440246</v>
      </c>
      <c r="AB108" s="1" t="s">
        <v>29</v>
      </c>
      <c r="AC108" s="1">
        <v>1159.8069999999993</v>
      </c>
      <c r="AD108" s="1">
        <v>1156.6409520659108</v>
      </c>
      <c r="AE108" s="1">
        <v>1162.4401579098096</v>
      </c>
      <c r="AF108" s="1">
        <v>1217.7587500659267</v>
      </c>
      <c r="AG108" s="1">
        <v>1282.8796810523627</v>
      </c>
      <c r="AH108" s="1">
        <v>1306.650919404535</v>
      </c>
      <c r="AI108" s="1">
        <v>1358.0415958621345</v>
      </c>
      <c r="AJ108" s="1">
        <v>1361.9829598683355</v>
      </c>
      <c r="AK108" s="1">
        <v>1340.9262588734796</v>
      </c>
    </row>
    <row r="109" spans="1:38" x14ac:dyDescent="0.35">
      <c r="B109" s="10" t="s">
        <v>42</v>
      </c>
      <c r="C109" s="1">
        <v>171.12431108224553</v>
      </c>
      <c r="D109" s="1">
        <v>197.18893374097857</v>
      </c>
      <c r="E109" s="1">
        <v>210.84842195946905</v>
      </c>
      <c r="F109" s="1">
        <v>219.13683906256327</v>
      </c>
      <c r="G109" s="1">
        <v>226.75744178940312</v>
      </c>
      <c r="H109" s="1">
        <v>231.40374801724454</v>
      </c>
      <c r="I109" s="1">
        <v>235.46991027108425</v>
      </c>
      <c r="J109" s="1">
        <v>239.32776936623617</v>
      </c>
      <c r="K109" s="1">
        <v>242.68384182229272</v>
      </c>
      <c r="O109" s="1" t="s">
        <v>42</v>
      </c>
      <c r="P109" s="1">
        <v>171.12431108224553</v>
      </c>
      <c r="Q109" s="1">
        <v>197.18893374097857</v>
      </c>
      <c r="R109" s="1">
        <v>210.84842195946905</v>
      </c>
      <c r="S109" s="1">
        <v>219.13683906256327</v>
      </c>
      <c r="T109" s="1">
        <v>226.75744178940312</v>
      </c>
      <c r="U109" s="1">
        <v>231.40374801724454</v>
      </c>
      <c r="V109" s="1">
        <v>235.46991027108425</v>
      </c>
      <c r="W109" s="1">
        <v>239.32776936623617</v>
      </c>
      <c r="X109" s="1">
        <v>242.68384182229272</v>
      </c>
      <c r="AB109" s="1" t="s">
        <v>42</v>
      </c>
      <c r="AC109" s="1">
        <v>171.12431108224553</v>
      </c>
      <c r="AD109" s="1">
        <v>197.18893374097857</v>
      </c>
      <c r="AE109" s="1">
        <v>210.84842195946905</v>
      </c>
      <c r="AF109" s="1">
        <v>219.13683906256327</v>
      </c>
      <c r="AG109" s="1">
        <v>226.75744178940312</v>
      </c>
      <c r="AH109" s="1">
        <v>231.40374801724454</v>
      </c>
      <c r="AI109" s="1">
        <v>235.46991027108425</v>
      </c>
      <c r="AJ109" s="1">
        <v>239.32776936623617</v>
      </c>
      <c r="AK109" s="1">
        <v>242.68384182229272</v>
      </c>
    </row>
    <row r="110" spans="1:38" x14ac:dyDescent="0.35">
      <c r="B110" s="10" t="s">
        <v>30</v>
      </c>
      <c r="C110" s="1">
        <v>88.196883461236993</v>
      </c>
      <c r="D110" s="1">
        <v>135.02758552667106</v>
      </c>
      <c r="E110" s="1">
        <v>159.63876384141304</v>
      </c>
      <c r="F110" s="1">
        <v>181.28788544922722</v>
      </c>
      <c r="G110" s="1">
        <v>194.02194353947533</v>
      </c>
      <c r="H110" s="1">
        <v>200.65255201743946</v>
      </c>
      <c r="I110" s="1">
        <v>203.72691073108359</v>
      </c>
      <c r="J110" s="1">
        <v>206.88124472003082</v>
      </c>
      <c r="K110" s="1">
        <v>209.32734355816902</v>
      </c>
      <c r="O110" s="1" t="s">
        <v>30</v>
      </c>
      <c r="P110" s="1">
        <v>88.196883461236993</v>
      </c>
      <c r="Q110" s="1">
        <v>135.02758552667137</v>
      </c>
      <c r="R110" s="1">
        <v>159.63876384141042</v>
      </c>
      <c r="S110" s="1">
        <v>181.28788544923009</v>
      </c>
      <c r="T110" s="1">
        <v>194.02194353947505</v>
      </c>
      <c r="U110" s="1">
        <v>200.65255201744191</v>
      </c>
      <c r="V110" s="1">
        <v>203.72691073108336</v>
      </c>
      <c r="W110" s="1">
        <v>206.88124472003079</v>
      </c>
      <c r="X110" s="1">
        <v>209.3273435581691</v>
      </c>
      <c r="AB110" s="1" t="s">
        <v>30</v>
      </c>
      <c r="AC110" s="1">
        <v>88.196883461236993</v>
      </c>
      <c r="AD110" s="1">
        <v>120.88222440537422</v>
      </c>
      <c r="AE110" s="1">
        <v>134.37833080411315</v>
      </c>
      <c r="AF110" s="1">
        <v>143.93405284179846</v>
      </c>
      <c r="AG110" s="1">
        <v>144.29325693098798</v>
      </c>
      <c r="AH110" s="1">
        <v>144.46939515225952</v>
      </c>
      <c r="AI110" s="1">
        <v>141.40429172931059</v>
      </c>
      <c r="AJ110" s="1">
        <v>138.59366264253981</v>
      </c>
      <c r="AK110" s="1">
        <v>135.48504416103029</v>
      </c>
    </row>
  </sheetData>
  <pageMargins left="0.7" right="0.7" top="0.75" bottom="0.75" header="0.3" footer="0.3"/>
  <pageSetup orientation="portrait" horizontalDpi="300" verticalDpi="0" copies="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tabColor theme="8"/>
  </sheetPr>
  <dimension ref="A1:AL27"/>
  <sheetViews>
    <sheetView topLeftCell="A10" zoomScale="85" zoomScaleNormal="85" workbookViewId="0">
      <selection activeCell="C42" sqref="C42"/>
    </sheetView>
  </sheetViews>
  <sheetFormatPr defaultColWidth="9.08984375" defaultRowHeight="14.5" x14ac:dyDescent="0.35"/>
  <cols>
    <col min="1" max="1" width="4" style="1" customWidth="1"/>
    <col min="2" max="2" width="35.453125" style="1" customWidth="1"/>
    <col min="3" max="3" width="9.6328125" style="1" bestFit="1" customWidth="1"/>
    <col min="4" max="6" width="10.6328125" style="1" bestFit="1" customWidth="1"/>
    <col min="7" max="9" width="9.6328125" style="1" bestFit="1" customWidth="1"/>
    <col min="10" max="11" width="9.6328125" style="1" customWidth="1"/>
    <col min="12" max="12" width="4" style="1" customWidth="1"/>
    <col min="13" max="13" width="12.36328125" style="1" customWidth="1"/>
    <col min="14" max="14" width="4" style="1" customWidth="1"/>
    <col min="15" max="15" width="27" style="1" customWidth="1"/>
    <col min="16" max="16" width="8.90625" style="1" bestFit="1" customWidth="1"/>
    <col min="17" max="17" width="13.08984375" style="1" bestFit="1" customWidth="1"/>
    <col min="18" max="19" width="10.6328125" style="1" bestFit="1" customWidth="1"/>
    <col min="20" max="22" width="9.6328125" style="1" bestFit="1" customWidth="1"/>
    <col min="23" max="24" width="9.6328125" style="1" customWidth="1"/>
    <col min="25" max="25" width="4" style="1" customWidth="1"/>
    <col min="26" max="26" width="12.36328125" style="1" customWidth="1"/>
    <col min="27" max="27" width="4" style="1" customWidth="1"/>
    <col min="28" max="28" width="27" style="1" customWidth="1"/>
    <col min="29" max="29" width="8.90625" style="1" bestFit="1" customWidth="1"/>
    <col min="30" max="35" width="9.6328125" style="1" bestFit="1" customWidth="1"/>
    <col min="36" max="37" width="9.6328125" style="1" customWidth="1"/>
    <col min="38" max="38" width="4" style="1" customWidth="1"/>
    <col min="39" max="16384" width="9.08984375" style="1"/>
  </cols>
  <sheetData>
    <row r="1" spans="1:38" s="4" customFormat="1" ht="45.75" customHeight="1" x14ac:dyDescent="0.35">
      <c r="D1" s="4" t="s">
        <v>79</v>
      </c>
      <c r="Q1" s="4" t="s">
        <v>80</v>
      </c>
      <c r="AD1" s="4" t="s">
        <v>81</v>
      </c>
    </row>
    <row r="2" spans="1:38" s="8" customFormat="1" ht="29.25" customHeight="1" x14ac:dyDescent="0.35">
      <c r="C2" s="9">
        <v>2014</v>
      </c>
      <c r="D2" s="9">
        <v>2025</v>
      </c>
      <c r="E2" s="9">
        <v>2030</v>
      </c>
      <c r="F2" s="9">
        <v>2035</v>
      </c>
      <c r="G2" s="9">
        <v>2040</v>
      </c>
      <c r="H2" s="9">
        <v>2045</v>
      </c>
      <c r="I2" s="9">
        <v>2050</v>
      </c>
      <c r="J2" s="9">
        <v>2055</v>
      </c>
      <c r="K2" s="9">
        <v>2060</v>
      </c>
      <c r="P2" s="9">
        <v>2014</v>
      </c>
      <c r="Q2" s="9">
        <v>2025</v>
      </c>
      <c r="R2" s="9">
        <v>2030</v>
      </c>
      <c r="S2" s="9">
        <v>2035</v>
      </c>
      <c r="T2" s="9">
        <v>2040</v>
      </c>
      <c r="U2" s="9">
        <v>2045</v>
      </c>
      <c r="V2" s="9">
        <v>2050</v>
      </c>
      <c r="W2" s="9">
        <v>2055</v>
      </c>
      <c r="X2" s="9">
        <v>2060</v>
      </c>
      <c r="AC2" s="9">
        <v>2014</v>
      </c>
      <c r="AD2" s="9">
        <v>2025</v>
      </c>
      <c r="AE2" s="9">
        <v>2030</v>
      </c>
      <c r="AF2" s="9">
        <v>2035</v>
      </c>
      <c r="AG2" s="9">
        <v>2040</v>
      </c>
      <c r="AH2" s="9">
        <v>2045</v>
      </c>
      <c r="AI2" s="9">
        <v>2050</v>
      </c>
      <c r="AJ2" s="9">
        <v>2055</v>
      </c>
      <c r="AK2" s="9">
        <v>2060</v>
      </c>
    </row>
    <row r="3" spans="1:38" s="22" customFormat="1" x14ac:dyDescent="0.35">
      <c r="C3" s="23"/>
      <c r="D3" s="23"/>
      <c r="E3" s="23"/>
      <c r="F3" s="23"/>
      <c r="G3" s="23"/>
      <c r="H3" s="23"/>
      <c r="I3" s="23"/>
      <c r="J3" s="23"/>
      <c r="K3" s="23"/>
      <c r="P3" s="23"/>
      <c r="Q3" s="23"/>
      <c r="R3" s="23"/>
      <c r="S3" s="23"/>
      <c r="T3" s="23"/>
      <c r="U3" s="23"/>
      <c r="V3" s="23"/>
      <c r="W3" s="23"/>
      <c r="X3" s="23"/>
      <c r="AC3" s="23"/>
      <c r="AD3" s="23"/>
      <c r="AE3" s="23"/>
      <c r="AF3" s="23"/>
      <c r="AG3" s="23"/>
      <c r="AH3" s="23"/>
      <c r="AI3" s="23"/>
      <c r="AJ3" s="23"/>
      <c r="AK3" s="23"/>
    </row>
    <row r="4" spans="1:38" s="7" customFormat="1" x14ac:dyDescent="0.35">
      <c r="A4" s="5" t="s">
        <v>62</v>
      </c>
      <c r="B4" s="6"/>
      <c r="C4" s="6"/>
      <c r="D4" s="6"/>
      <c r="E4" s="6"/>
      <c r="F4" s="6"/>
      <c r="G4" s="6"/>
      <c r="H4" s="6"/>
      <c r="I4" s="6"/>
      <c r="J4" s="6"/>
      <c r="K4" s="6"/>
      <c r="L4" s="5"/>
      <c r="N4" s="5" t="s">
        <v>62</v>
      </c>
      <c r="O4" s="6"/>
      <c r="P4" s="6"/>
      <c r="Q4" s="6"/>
      <c r="R4" s="6"/>
      <c r="S4" s="6"/>
      <c r="T4" s="6"/>
      <c r="U4" s="6"/>
      <c r="V4" s="6"/>
      <c r="W4" s="6"/>
      <c r="X4" s="6"/>
      <c r="Y4" s="5"/>
      <c r="AA4" s="5" t="s">
        <v>62</v>
      </c>
      <c r="AB4" s="6"/>
      <c r="AC4" s="6"/>
      <c r="AD4" s="6"/>
      <c r="AE4" s="6"/>
      <c r="AF4" s="6"/>
      <c r="AG4" s="6"/>
      <c r="AH4" s="6"/>
      <c r="AI4" s="6"/>
      <c r="AJ4" s="6"/>
      <c r="AK4" s="6"/>
      <c r="AL4" s="5"/>
    </row>
    <row r="5" spans="1:38" x14ac:dyDescent="0.35">
      <c r="B5" s="10" t="s">
        <v>0</v>
      </c>
      <c r="C5" s="1">
        <v>1158.1274297431655</v>
      </c>
      <c r="D5" s="1">
        <v>1407.6394416567755</v>
      </c>
      <c r="E5" s="1">
        <v>1553.2342286935007</v>
      </c>
      <c r="F5" s="1">
        <v>1678.5783691816048</v>
      </c>
      <c r="G5" s="1">
        <v>1795.6699113562681</v>
      </c>
      <c r="H5" s="1">
        <v>1939.2835415545571</v>
      </c>
      <c r="I5" s="1">
        <v>2127.710601756517</v>
      </c>
      <c r="J5" s="1">
        <v>2319.9152967224368</v>
      </c>
      <c r="K5" s="1">
        <v>2690.5788922831116</v>
      </c>
      <c r="O5" s="1" t="s">
        <v>0</v>
      </c>
      <c r="P5" s="1">
        <v>1158.1274297431655</v>
      </c>
      <c r="Q5" s="1">
        <v>1179.0281058821663</v>
      </c>
      <c r="R5" s="1">
        <v>1190.43417692046</v>
      </c>
      <c r="S5" s="1">
        <v>1193.2066303368038</v>
      </c>
      <c r="T5" s="1">
        <v>1140.2195957531483</v>
      </c>
      <c r="U5" s="1">
        <v>1098.1684828405894</v>
      </c>
      <c r="V5" s="1">
        <v>1085.6901281301446</v>
      </c>
      <c r="W5" s="1">
        <v>1142.263227123753</v>
      </c>
      <c r="X5" s="1">
        <v>1188.1626283810165</v>
      </c>
      <c r="AB5" s="1" t="s">
        <v>0</v>
      </c>
      <c r="AC5" s="1">
        <v>1158.1274297431655</v>
      </c>
      <c r="AD5" s="1">
        <v>1091.8707963398492</v>
      </c>
      <c r="AE5" s="1">
        <v>1071.6260993671776</v>
      </c>
      <c r="AF5" s="1">
        <v>1047.2765172498821</v>
      </c>
      <c r="AG5" s="1">
        <v>995.98799399489212</v>
      </c>
      <c r="AH5" s="1">
        <v>917.96919477886559</v>
      </c>
      <c r="AI5" s="1">
        <v>874.83987754383838</v>
      </c>
      <c r="AJ5" s="1">
        <v>893.39321396312607</v>
      </c>
      <c r="AK5" s="1">
        <v>867.64095249239506</v>
      </c>
    </row>
    <row r="6" spans="1:38" x14ac:dyDescent="0.35">
      <c r="B6" s="10" t="s">
        <v>1</v>
      </c>
      <c r="C6" s="1">
        <v>2541.4277932800001</v>
      </c>
      <c r="D6" s="1">
        <v>2987.6805807991664</v>
      </c>
      <c r="E6" s="1">
        <v>3218.1114677283672</v>
      </c>
      <c r="F6" s="1">
        <v>3389.1463366517664</v>
      </c>
      <c r="G6" s="1">
        <v>3667.4880586676441</v>
      </c>
      <c r="H6" s="1">
        <v>3886.8841752269141</v>
      </c>
      <c r="I6" s="1">
        <v>4051.1354843881463</v>
      </c>
      <c r="J6" s="1">
        <v>4222.8500920449278</v>
      </c>
      <c r="K6" s="1">
        <v>4480.2528414170456</v>
      </c>
      <c r="O6" s="1" t="s">
        <v>1</v>
      </c>
      <c r="P6" s="1">
        <v>2541.4277932800001</v>
      </c>
      <c r="Q6" s="1">
        <v>2760.6408214323487</v>
      </c>
      <c r="R6" s="1">
        <v>2852.5205353778892</v>
      </c>
      <c r="S6" s="1">
        <v>2931.3193442533629</v>
      </c>
      <c r="T6" s="1">
        <v>3115.646087203972</v>
      </c>
      <c r="U6" s="1">
        <v>3267.7890169497605</v>
      </c>
      <c r="V6" s="1">
        <v>3301.4674119804345</v>
      </c>
      <c r="W6" s="1">
        <v>3401.6609532511761</v>
      </c>
      <c r="X6" s="1">
        <v>3646.7643743639487</v>
      </c>
      <c r="AB6" s="1" t="s">
        <v>1</v>
      </c>
      <c r="AC6" s="1">
        <v>2541.4281964413976</v>
      </c>
      <c r="AD6" s="1">
        <v>2753.553425404938</v>
      </c>
      <c r="AE6" s="1">
        <v>2839.9236506713569</v>
      </c>
      <c r="AF6" s="1">
        <v>2924.2158620652544</v>
      </c>
      <c r="AG6" s="1">
        <v>3080.2512028522224</v>
      </c>
      <c r="AH6" s="1">
        <v>3106.12246038289</v>
      </c>
      <c r="AI6" s="1">
        <v>3131.296521863052</v>
      </c>
      <c r="AJ6" s="1">
        <v>3173.7162198608503</v>
      </c>
      <c r="AK6" s="1">
        <v>3309.2813553510532</v>
      </c>
    </row>
    <row r="7" spans="1:38" x14ac:dyDescent="0.35">
      <c r="B7" s="10" t="s">
        <v>3</v>
      </c>
      <c r="C7" s="1">
        <v>1431.8587626119997</v>
      </c>
      <c r="D7" s="1">
        <v>1946.3721884879753</v>
      </c>
      <c r="E7" s="1">
        <v>2331.5341560518509</v>
      </c>
      <c r="F7" s="1">
        <v>2725.898365645171</v>
      </c>
      <c r="G7" s="1">
        <v>2930.8120404504548</v>
      </c>
      <c r="H7" s="1">
        <v>3126.9076030717188</v>
      </c>
      <c r="I7" s="1">
        <v>3281.6142460080878</v>
      </c>
      <c r="J7" s="1">
        <v>3403.9548015814999</v>
      </c>
      <c r="K7" s="1">
        <v>3511.5871799195606</v>
      </c>
      <c r="O7" s="1" t="s">
        <v>3</v>
      </c>
      <c r="P7" s="1">
        <v>1431.8587626119997</v>
      </c>
      <c r="Q7" s="1">
        <v>2030.8213308553081</v>
      </c>
      <c r="R7" s="1">
        <v>2200.8727752250961</v>
      </c>
      <c r="S7" s="1">
        <v>2380.8532456148982</v>
      </c>
      <c r="T7" s="1">
        <v>2495.4760775921163</v>
      </c>
      <c r="U7" s="1">
        <v>2680.166085147363</v>
      </c>
      <c r="V7" s="1">
        <v>2831.4530671814177</v>
      </c>
      <c r="W7" s="1">
        <v>2974.0249236792438</v>
      </c>
      <c r="X7" s="1">
        <v>3111.1019910421619</v>
      </c>
      <c r="AB7" s="1" t="s">
        <v>3</v>
      </c>
      <c r="AC7" s="1">
        <v>1431.8620669798852</v>
      </c>
      <c r="AD7" s="1">
        <v>1929.3033474590973</v>
      </c>
      <c r="AE7" s="1">
        <v>2125.751267656804</v>
      </c>
      <c r="AF7" s="1">
        <v>2355.9579574097274</v>
      </c>
      <c r="AG7" s="1">
        <v>2386.1555265046027</v>
      </c>
      <c r="AH7" s="1">
        <v>2516.1099031582153</v>
      </c>
      <c r="AI7" s="1">
        <v>2706.4125081805287</v>
      </c>
      <c r="AJ7" s="1">
        <v>2930.9253554785691</v>
      </c>
      <c r="AK7" s="1">
        <v>2968.850370763123</v>
      </c>
    </row>
    <row r="8" spans="1:38" x14ac:dyDescent="0.35">
      <c r="B8" s="10" t="s">
        <v>2</v>
      </c>
      <c r="C8" s="1">
        <v>1134.1141038000001</v>
      </c>
      <c r="D8" s="1">
        <v>1721.8300284200511</v>
      </c>
      <c r="E8" s="1">
        <v>2043.9696384982769</v>
      </c>
      <c r="F8" s="1">
        <v>2366.0223683012882</v>
      </c>
      <c r="G8" s="1">
        <v>2631.0670242337046</v>
      </c>
      <c r="H8" s="1">
        <v>2857.8504009990406</v>
      </c>
      <c r="I8" s="1">
        <v>3049.5495728697924</v>
      </c>
      <c r="J8" s="1">
        <v>3214.2132069665172</v>
      </c>
      <c r="K8" s="1">
        <v>3366.1610566371569</v>
      </c>
      <c r="O8" s="1" t="s">
        <v>2</v>
      </c>
      <c r="P8" s="1">
        <v>1134.1141038000001</v>
      </c>
      <c r="Q8" s="1">
        <v>1567.5039891184529</v>
      </c>
      <c r="R8" s="1">
        <v>1740.2148834383415</v>
      </c>
      <c r="S8" s="1">
        <v>1859.2457654622096</v>
      </c>
      <c r="T8" s="1">
        <v>2038.3280310933196</v>
      </c>
      <c r="U8" s="1">
        <v>2306.1398434289608</v>
      </c>
      <c r="V8" s="1">
        <v>2499.0362778229005</v>
      </c>
      <c r="W8" s="1">
        <v>2685.8190751693214</v>
      </c>
      <c r="X8" s="1">
        <v>2887.690757515436</v>
      </c>
      <c r="AB8" s="1" t="s">
        <v>2</v>
      </c>
      <c r="AC8" s="1">
        <v>1134.115003553306</v>
      </c>
      <c r="AD8" s="1">
        <v>1577.8973211170833</v>
      </c>
      <c r="AE8" s="1">
        <v>1768.6620105735724</v>
      </c>
      <c r="AF8" s="1">
        <v>1959.5882303592618</v>
      </c>
      <c r="AG8" s="1">
        <v>2149.6538953783165</v>
      </c>
      <c r="AH8" s="1">
        <v>2344.9886198951253</v>
      </c>
      <c r="AI8" s="1">
        <v>2576.9196136829319</v>
      </c>
      <c r="AJ8" s="1">
        <v>2808.6721835247577</v>
      </c>
      <c r="AK8" s="1">
        <v>3210.8231929636918</v>
      </c>
    </row>
    <row r="9" spans="1:38" x14ac:dyDescent="0.35">
      <c r="B9" s="10" t="s">
        <v>13</v>
      </c>
      <c r="C9" s="1">
        <v>0</v>
      </c>
      <c r="D9" s="1">
        <v>183.21859272315848</v>
      </c>
      <c r="E9" s="1">
        <v>219.66790339664584</v>
      </c>
      <c r="F9" s="1">
        <v>255.45804837925843</v>
      </c>
      <c r="G9" s="1">
        <v>286.20801838255272</v>
      </c>
      <c r="H9" s="1">
        <v>344.36350038785019</v>
      </c>
      <c r="I9" s="1">
        <v>390.3084192290097</v>
      </c>
      <c r="J9" s="1">
        <v>440.16938580604057</v>
      </c>
      <c r="K9" s="1">
        <v>410.87262367107053</v>
      </c>
      <c r="O9" s="1" t="s">
        <v>13</v>
      </c>
      <c r="P9" s="1">
        <v>0</v>
      </c>
      <c r="Q9" s="1">
        <v>185.05804669447417</v>
      </c>
      <c r="R9" s="1">
        <v>197.6533028492419</v>
      </c>
      <c r="S9" s="1">
        <v>208.12666304359848</v>
      </c>
      <c r="T9" s="1">
        <v>220.82785557639968</v>
      </c>
      <c r="U9" s="1">
        <v>288.76220220946601</v>
      </c>
      <c r="V9" s="1">
        <v>347.69872457197704</v>
      </c>
      <c r="W9" s="1">
        <v>422.34954757993722</v>
      </c>
      <c r="X9" s="1">
        <v>502.55778804563863</v>
      </c>
      <c r="AB9" s="1" t="s">
        <v>13</v>
      </c>
      <c r="AC9" s="1">
        <v>0</v>
      </c>
      <c r="AD9" s="1">
        <v>190.84165444183984</v>
      </c>
      <c r="AE9" s="1">
        <v>218.98002623184911</v>
      </c>
      <c r="AF9" s="1">
        <v>239.93781989643117</v>
      </c>
      <c r="AG9" s="1">
        <v>257.95682752551795</v>
      </c>
      <c r="AH9" s="1">
        <v>331.38662192790849</v>
      </c>
      <c r="AI9" s="1">
        <v>392.5027375484616</v>
      </c>
      <c r="AJ9" s="1">
        <v>469.44262348703018</v>
      </c>
      <c r="AK9" s="1">
        <v>545.01099809799393</v>
      </c>
    </row>
    <row r="10" spans="1:38" x14ac:dyDescent="0.35">
      <c r="B10" s="10" t="s">
        <v>48</v>
      </c>
      <c r="C10" s="1">
        <v>827.6936836320001</v>
      </c>
      <c r="D10" s="1">
        <v>885.9430229372316</v>
      </c>
      <c r="E10" s="1">
        <v>998.61616920197469</v>
      </c>
      <c r="F10" s="1">
        <v>1122.9704696984875</v>
      </c>
      <c r="G10" s="1">
        <v>1215.3803781864194</v>
      </c>
      <c r="H10" s="1">
        <v>1260.3321760527156</v>
      </c>
      <c r="I10" s="1">
        <v>1383.7174703488972</v>
      </c>
      <c r="J10" s="1">
        <v>1554.6382415600817</v>
      </c>
      <c r="K10" s="1">
        <v>1966.3857293172152</v>
      </c>
      <c r="O10" s="10" t="s">
        <v>48</v>
      </c>
      <c r="P10" s="1">
        <v>827.6936836320001</v>
      </c>
      <c r="Q10" s="1">
        <v>902.24315847547723</v>
      </c>
      <c r="R10" s="1">
        <v>959.9133278547655</v>
      </c>
      <c r="S10" s="1">
        <v>1038.356077280032</v>
      </c>
      <c r="T10" s="1">
        <v>1077.744034674605</v>
      </c>
      <c r="U10" s="1">
        <v>1128.6857883276682</v>
      </c>
      <c r="V10" s="1">
        <v>1304.7344944565623</v>
      </c>
      <c r="W10" s="1">
        <v>1480.183965892305</v>
      </c>
      <c r="X10" s="1">
        <v>1903.9944726569788</v>
      </c>
      <c r="AB10" s="10" t="s">
        <v>48</v>
      </c>
      <c r="AC10" s="1">
        <v>827.6936836320001</v>
      </c>
      <c r="AD10" s="1">
        <v>854.9110061115224</v>
      </c>
      <c r="AE10" s="1">
        <v>950.69680325142338</v>
      </c>
      <c r="AF10" s="1">
        <v>1049.2150325337359</v>
      </c>
      <c r="AG10" s="1">
        <v>1116.0637816929252</v>
      </c>
      <c r="AH10" s="1">
        <v>1164.8598890678718</v>
      </c>
      <c r="AI10" s="1">
        <v>1274.8898906487157</v>
      </c>
      <c r="AJ10" s="1">
        <v>1478.2542118778761</v>
      </c>
      <c r="AK10" s="1">
        <v>1930.370674044276</v>
      </c>
    </row>
    <row r="11" spans="1:38" x14ac:dyDescent="0.35">
      <c r="B11" s="10" t="s">
        <v>49</v>
      </c>
      <c r="C11" s="1">
        <v>0</v>
      </c>
      <c r="D11" s="1">
        <v>52.432695612314973</v>
      </c>
      <c r="E11" s="1">
        <v>64.582855381288908</v>
      </c>
      <c r="F11" s="1">
        <v>74.656125959815824</v>
      </c>
      <c r="G11" s="1">
        <v>83.52056396028361</v>
      </c>
      <c r="H11" s="1">
        <v>90.685832781534515</v>
      </c>
      <c r="I11" s="1">
        <v>99.371845584729215</v>
      </c>
      <c r="J11" s="1">
        <v>108.2779448242493</v>
      </c>
      <c r="K11" s="1">
        <v>113.98666497997733</v>
      </c>
      <c r="O11" s="10" t="s">
        <v>49</v>
      </c>
      <c r="P11" s="1">
        <v>0</v>
      </c>
      <c r="Q11" s="1">
        <v>62.394912409649869</v>
      </c>
      <c r="R11" s="1">
        <v>85.804711183125335</v>
      </c>
      <c r="S11" s="1">
        <v>107.04663419576988</v>
      </c>
      <c r="T11" s="1">
        <v>126.0068719173635</v>
      </c>
      <c r="U11" s="1">
        <v>142.79557228803364</v>
      </c>
      <c r="V11" s="1">
        <v>159.02023743726349</v>
      </c>
      <c r="W11" s="1">
        <v>175.2647561207159</v>
      </c>
      <c r="X11" s="1">
        <v>182.82195776175547</v>
      </c>
      <c r="AB11" s="10" t="s">
        <v>49</v>
      </c>
      <c r="AC11" s="1">
        <v>0</v>
      </c>
      <c r="AD11" s="1">
        <v>62.394912383193429</v>
      </c>
      <c r="AE11" s="1">
        <v>85.790992291721125</v>
      </c>
      <c r="AF11" s="1">
        <v>103.11554234295225</v>
      </c>
      <c r="AG11" s="1">
        <v>125.93011434885921</v>
      </c>
      <c r="AH11" s="1">
        <v>142.51437311530611</v>
      </c>
      <c r="AI11" s="1">
        <v>158.65699136563919</v>
      </c>
      <c r="AJ11" s="1">
        <v>175.07896409484846</v>
      </c>
      <c r="AK11" s="1">
        <v>180.01623940731798</v>
      </c>
    </row>
    <row r="12" spans="1:38" x14ac:dyDescent="0.35">
      <c r="B12" s="10" t="s">
        <v>27</v>
      </c>
      <c r="C12" s="1">
        <v>3.168402768</v>
      </c>
      <c r="D12" s="1">
        <v>3.336624518529276</v>
      </c>
      <c r="E12" s="1">
        <v>3.6668874618586806</v>
      </c>
      <c r="F12" s="1">
        <v>4.0839571170941964</v>
      </c>
      <c r="G12" s="1">
        <v>4.4939857161713634</v>
      </c>
      <c r="H12" s="1">
        <v>4.9708251351328254</v>
      </c>
      <c r="I12" s="1">
        <v>5.2880513729080336</v>
      </c>
      <c r="J12" s="1">
        <v>5.5924029254608953</v>
      </c>
      <c r="K12" s="1">
        <v>5.9101805938941885</v>
      </c>
      <c r="O12" s="1" t="s">
        <v>27</v>
      </c>
      <c r="P12" s="1">
        <v>3.168402768</v>
      </c>
      <c r="Q12" s="1">
        <v>3.5522001906168801</v>
      </c>
      <c r="R12" s="1">
        <v>3.7416987534558608</v>
      </c>
      <c r="S12" s="1">
        <v>3.9413064608787804</v>
      </c>
      <c r="T12" s="1">
        <v>4.1515626035413984</v>
      </c>
      <c r="U12" s="1">
        <v>5.10973279982138</v>
      </c>
      <c r="V12" s="1">
        <v>5.5653003814808608</v>
      </c>
      <c r="W12" s="1">
        <v>6.0229411892065476</v>
      </c>
      <c r="X12" s="1">
        <v>6.5108175297274595</v>
      </c>
      <c r="AB12" s="1" t="s">
        <v>27</v>
      </c>
      <c r="AC12" s="1">
        <v>3.168402768</v>
      </c>
      <c r="AD12" s="1">
        <v>3.2167240929215373</v>
      </c>
      <c r="AE12" s="1">
        <v>3.3312139348647087</v>
      </c>
      <c r="AF12" s="1">
        <v>3.5500221389933539</v>
      </c>
      <c r="AG12" s="1">
        <v>3.8812854778036905</v>
      </c>
      <c r="AH12" s="1">
        <v>4.3340058914976387</v>
      </c>
      <c r="AI12" s="1">
        <v>4.7867435372457967</v>
      </c>
      <c r="AJ12" s="1">
        <v>5.2461025567537316</v>
      </c>
      <c r="AK12" s="1">
        <v>5.7430193846316753</v>
      </c>
    </row>
    <row r="13" spans="1:38" x14ac:dyDescent="0.35">
      <c r="B13" s="2" t="s">
        <v>6</v>
      </c>
      <c r="C13" s="2">
        <v>7096.3901758351658</v>
      </c>
      <c r="D13" s="2">
        <v>9188.453175155204</v>
      </c>
      <c r="E13" s="2">
        <v>10433.383306413763</v>
      </c>
      <c r="F13" s="2">
        <v>11616.814040934487</v>
      </c>
      <c r="G13" s="2">
        <v>12614.639980953498</v>
      </c>
      <c r="H13" s="2">
        <v>13511.278055209465</v>
      </c>
      <c r="I13" s="2">
        <v>14388.695691558089</v>
      </c>
      <c r="J13" s="2">
        <v>15269.611372431213</v>
      </c>
      <c r="K13" s="2">
        <v>16545.735168819032</v>
      </c>
      <c r="O13" s="2" t="s">
        <v>6</v>
      </c>
      <c r="P13" s="2">
        <v>7096.3901758351658</v>
      </c>
      <c r="Q13" s="2">
        <v>8691.2425650584955</v>
      </c>
      <c r="R13" s="2">
        <v>9231.1554116023763</v>
      </c>
      <c r="S13" s="2">
        <v>9722.0956666475522</v>
      </c>
      <c r="T13" s="2">
        <v>10218.400116414463</v>
      </c>
      <c r="U13" s="2">
        <v>10917.616723991663</v>
      </c>
      <c r="V13" s="2">
        <v>11534.665641962183</v>
      </c>
      <c r="W13" s="2">
        <v>12287.58939000566</v>
      </c>
      <c r="X13" s="2">
        <v>13429.604787296665</v>
      </c>
      <c r="AB13" s="11" t="s">
        <v>6</v>
      </c>
      <c r="AC13" s="2">
        <v>7096.3947831177557</v>
      </c>
      <c r="AD13" s="2">
        <v>8463.9891873504439</v>
      </c>
      <c r="AE13" s="2">
        <v>9064.7620639787692</v>
      </c>
      <c r="AF13" s="2">
        <v>9682.8569839962383</v>
      </c>
      <c r="AG13" s="2">
        <v>10115.880627775141</v>
      </c>
      <c r="AH13" s="2">
        <v>10528.28506821768</v>
      </c>
      <c r="AI13" s="2">
        <v>11120.304884370415</v>
      </c>
      <c r="AJ13" s="2">
        <v>11934.728874843811</v>
      </c>
      <c r="AK13" s="2">
        <v>13017.736802504482</v>
      </c>
    </row>
    <row r="14" spans="1:38" x14ac:dyDescent="0.35">
      <c r="B14" s="2"/>
      <c r="C14" s="2"/>
      <c r="D14" s="2"/>
      <c r="E14" s="2"/>
      <c r="F14" s="2"/>
      <c r="G14" s="2"/>
      <c r="H14" s="2"/>
      <c r="I14" s="2"/>
      <c r="J14" s="2"/>
      <c r="K14" s="2"/>
      <c r="O14" s="2"/>
      <c r="P14" s="2"/>
      <c r="Q14" s="2"/>
      <c r="R14" s="2"/>
      <c r="S14" s="2"/>
      <c r="T14" s="2"/>
      <c r="U14" s="2"/>
      <c r="V14" s="2"/>
      <c r="W14" s="2"/>
      <c r="X14" s="2"/>
      <c r="AB14" s="11"/>
      <c r="AC14" s="2"/>
      <c r="AD14" s="2"/>
      <c r="AE14" s="2"/>
      <c r="AF14" s="2"/>
      <c r="AG14" s="2"/>
      <c r="AH14" s="2"/>
      <c r="AI14" s="2"/>
      <c r="AJ14" s="2"/>
      <c r="AK14" s="2"/>
    </row>
    <row r="15" spans="1:38" s="7" customFormat="1" x14ac:dyDescent="0.35">
      <c r="A15" s="5" t="s">
        <v>63</v>
      </c>
      <c r="B15" s="6"/>
      <c r="C15" s="6"/>
      <c r="D15" s="6"/>
      <c r="E15" s="6"/>
      <c r="F15" s="6"/>
      <c r="G15" s="6"/>
      <c r="H15" s="6"/>
      <c r="I15" s="6"/>
      <c r="J15" s="6"/>
      <c r="K15" s="6"/>
      <c r="L15" s="5"/>
      <c r="N15" s="5" t="s">
        <v>63</v>
      </c>
      <c r="O15" s="6"/>
      <c r="P15" s="6"/>
      <c r="Q15" s="6"/>
      <c r="R15" s="6"/>
      <c r="S15" s="6"/>
      <c r="T15" s="6"/>
      <c r="U15" s="6"/>
      <c r="V15" s="6"/>
      <c r="W15" s="6"/>
      <c r="X15" s="6"/>
      <c r="Y15" s="5"/>
      <c r="AA15" s="5" t="s">
        <v>63</v>
      </c>
      <c r="AB15" s="6"/>
      <c r="AC15" s="6"/>
      <c r="AD15" s="6"/>
      <c r="AE15" s="6"/>
      <c r="AF15" s="6"/>
      <c r="AG15" s="6"/>
      <c r="AH15" s="6"/>
      <c r="AI15" s="6"/>
      <c r="AJ15" s="6"/>
      <c r="AK15" s="6"/>
      <c r="AL15" s="5"/>
    </row>
    <row r="16" spans="1:38" ht="16.5" x14ac:dyDescent="0.45">
      <c r="B16" s="10" t="s">
        <v>32</v>
      </c>
      <c r="C16" s="1">
        <v>250.05574727440325</v>
      </c>
      <c r="D16" s="1">
        <v>325.25043562571142</v>
      </c>
      <c r="E16" s="1">
        <v>367.52214411498005</v>
      </c>
      <c r="F16" s="1">
        <v>402.42846787378795</v>
      </c>
      <c r="G16" s="1">
        <v>436.37648145107153</v>
      </c>
      <c r="H16" s="1">
        <v>456.46297801910816</v>
      </c>
      <c r="I16" s="1">
        <v>468.55122220549322</v>
      </c>
      <c r="J16" s="1">
        <v>478.9171157271652</v>
      </c>
      <c r="K16" s="1">
        <v>495.43322412969758</v>
      </c>
      <c r="O16" s="10" t="s">
        <v>31</v>
      </c>
      <c r="P16" s="1">
        <v>250.05574727440325</v>
      </c>
      <c r="Q16" s="1">
        <v>275.81736914794539</v>
      </c>
      <c r="R16" s="1">
        <v>282.8841926919697</v>
      </c>
      <c r="S16" s="1">
        <v>288.26421565439472</v>
      </c>
      <c r="T16" s="1">
        <v>293.11712739657543</v>
      </c>
      <c r="U16" s="1">
        <v>295.14570297913809</v>
      </c>
      <c r="V16" s="1">
        <v>298.06246246578911</v>
      </c>
      <c r="W16" s="1">
        <v>302.89316718232351</v>
      </c>
      <c r="X16" s="1">
        <v>306.44589463955595</v>
      </c>
      <c r="AB16" s="10" t="s">
        <v>31</v>
      </c>
      <c r="AC16" s="1">
        <v>250.05574727440325</v>
      </c>
      <c r="AD16" s="1">
        <v>262.66645324793262</v>
      </c>
      <c r="AE16" s="1">
        <v>258.38220606314786</v>
      </c>
      <c r="AF16" s="1">
        <v>255.62487670923423</v>
      </c>
      <c r="AG16" s="1">
        <v>246.87413152537823</v>
      </c>
      <c r="AH16" s="1">
        <v>233.50713938153649</v>
      </c>
      <c r="AI16" s="1">
        <v>218.41288776273962</v>
      </c>
      <c r="AJ16" s="1">
        <v>208.57117862122089</v>
      </c>
      <c r="AK16" s="1">
        <v>190.95287214310852</v>
      </c>
    </row>
    <row r="17" spans="2:37" ht="16.5" x14ac:dyDescent="0.45">
      <c r="B17" s="10" t="s">
        <v>34</v>
      </c>
      <c r="C17" s="1">
        <v>0</v>
      </c>
      <c r="D17" s="1">
        <v>12.478417406241118</v>
      </c>
      <c r="E17" s="1">
        <v>17.206223857912327</v>
      </c>
      <c r="F17" s="1">
        <v>22.772908563552683</v>
      </c>
      <c r="G17" s="1">
        <v>27.931852441064926</v>
      </c>
      <c r="H17" s="1">
        <v>35.57690579261758</v>
      </c>
      <c r="I17" s="1">
        <v>49.443025206819669</v>
      </c>
      <c r="J17" s="1">
        <v>62.18764918569957</v>
      </c>
      <c r="K17" s="1">
        <v>74.470827321955028</v>
      </c>
      <c r="O17" s="10" t="s">
        <v>33</v>
      </c>
      <c r="P17" s="1">
        <v>0</v>
      </c>
      <c r="Q17" s="1">
        <v>10.052548148966904</v>
      </c>
      <c r="R17" s="1">
        <v>16.131881551319811</v>
      </c>
      <c r="S17" s="1">
        <v>22.420904410170866</v>
      </c>
      <c r="T17" s="1">
        <v>27.970150115926515</v>
      </c>
      <c r="U17" s="1">
        <v>34.71679786574127</v>
      </c>
      <c r="V17" s="1">
        <v>45.787823802160375</v>
      </c>
      <c r="W17" s="1">
        <v>47.272835058843626</v>
      </c>
      <c r="X17" s="1">
        <v>50.914711813307534</v>
      </c>
      <c r="AB17" s="10" t="s">
        <v>33</v>
      </c>
      <c r="AC17" s="1">
        <v>0</v>
      </c>
      <c r="AD17" s="1">
        <v>25.927950203674037</v>
      </c>
      <c r="AE17" s="1">
        <v>49.529101274156645</v>
      </c>
      <c r="AF17" s="1">
        <v>75.98246758890734</v>
      </c>
      <c r="AG17" s="1">
        <v>102.48581343512625</v>
      </c>
      <c r="AH17" s="1">
        <v>116.47609615943799</v>
      </c>
      <c r="AI17" s="1">
        <v>152.43251849322408</v>
      </c>
      <c r="AJ17" s="1">
        <v>171.65013741251886</v>
      </c>
      <c r="AK17" s="1">
        <v>190.60697383478026</v>
      </c>
    </row>
    <row r="25" spans="2:37" x14ac:dyDescent="0.35">
      <c r="B25" s="10"/>
      <c r="O25" s="10"/>
      <c r="AB25" s="10"/>
    </row>
    <row r="26" spans="2:37" x14ac:dyDescent="0.35">
      <c r="B26" s="10"/>
      <c r="O26" s="10"/>
      <c r="AB26" s="10"/>
    </row>
    <row r="27" spans="2:37" x14ac:dyDescent="0.35">
      <c r="B27" s="10"/>
      <c r="O27" s="10"/>
      <c r="AB27" s="10"/>
    </row>
  </sheetData>
  <pageMargins left="0.7" right="0.7" top="0.75" bottom="0.75" header="0.3" footer="0.3"/>
  <pageSetup orientation="portrait" horizontalDpi="300" verticalDpi="0" copies="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tabColor theme="8"/>
  </sheetPr>
  <dimension ref="A1:AL27"/>
  <sheetViews>
    <sheetView zoomScale="85" zoomScaleNormal="85" workbookViewId="0">
      <selection activeCell="C42" sqref="C42"/>
    </sheetView>
  </sheetViews>
  <sheetFormatPr defaultColWidth="9.08984375" defaultRowHeight="14.5" x14ac:dyDescent="0.35"/>
  <cols>
    <col min="1" max="1" width="4" style="1" customWidth="1"/>
    <col min="2" max="2" width="35.453125" style="1" customWidth="1"/>
    <col min="3" max="3" width="9.6328125" style="1" bestFit="1" customWidth="1"/>
    <col min="4" max="6" width="10.6328125" style="1" bestFit="1" customWidth="1"/>
    <col min="7" max="9" width="9.6328125" style="1" bestFit="1" customWidth="1"/>
    <col min="10" max="11" width="9.6328125" style="1" customWidth="1"/>
    <col min="12" max="12" width="4" style="1" customWidth="1"/>
    <col min="13" max="13" width="12.36328125" style="1" customWidth="1"/>
    <col min="14" max="14" width="4" style="1" customWidth="1"/>
    <col min="15" max="15" width="27" style="1" customWidth="1"/>
    <col min="16" max="16" width="8.90625" style="1" bestFit="1" customWidth="1"/>
    <col min="17" max="17" width="13.08984375" style="1" bestFit="1" customWidth="1"/>
    <col min="18" max="19" width="10.6328125" style="1" bestFit="1" customWidth="1"/>
    <col min="20" max="22" width="9.6328125" style="1" bestFit="1" customWidth="1"/>
    <col min="23" max="24" width="9.6328125" style="1" customWidth="1"/>
    <col min="25" max="25" width="4" style="1" customWidth="1"/>
    <col min="26" max="26" width="12.36328125" style="1" customWidth="1"/>
    <col min="27" max="27" width="4" style="1" customWidth="1"/>
    <col min="28" max="28" width="27" style="1" customWidth="1"/>
    <col min="29" max="29" width="8.90625" style="1" bestFit="1" customWidth="1"/>
    <col min="30" max="35" width="9.6328125" style="1" bestFit="1" customWidth="1"/>
    <col min="36" max="37" width="9.6328125" style="1" customWidth="1"/>
    <col min="38" max="38" width="4" style="1" customWidth="1"/>
    <col min="39" max="16384" width="9.08984375" style="1"/>
  </cols>
  <sheetData>
    <row r="1" spans="1:38" s="4" customFormat="1" ht="45.75" customHeight="1" x14ac:dyDescent="0.35">
      <c r="D1" s="4" t="s">
        <v>82</v>
      </c>
      <c r="Q1" s="4" t="s">
        <v>83</v>
      </c>
      <c r="AD1" s="4" t="s">
        <v>84</v>
      </c>
    </row>
    <row r="2" spans="1:38" s="8" customFormat="1" ht="29.25" customHeight="1" x14ac:dyDescent="0.35">
      <c r="C2" s="9">
        <v>2014</v>
      </c>
      <c r="D2" s="9">
        <v>2025</v>
      </c>
      <c r="E2" s="9">
        <v>2030</v>
      </c>
      <c r="F2" s="9">
        <v>2035</v>
      </c>
      <c r="G2" s="9">
        <v>2040</v>
      </c>
      <c r="H2" s="9">
        <v>2045</v>
      </c>
      <c r="I2" s="9">
        <v>2050</v>
      </c>
      <c r="J2" s="9">
        <v>2055</v>
      </c>
      <c r="K2" s="9">
        <v>2060</v>
      </c>
      <c r="P2" s="9">
        <v>2014</v>
      </c>
      <c r="Q2" s="9">
        <v>2025</v>
      </c>
      <c r="R2" s="9">
        <v>2030</v>
      </c>
      <c r="S2" s="9">
        <v>2035</v>
      </c>
      <c r="T2" s="9">
        <v>2040</v>
      </c>
      <c r="U2" s="9">
        <v>2045</v>
      </c>
      <c r="V2" s="9">
        <v>2050</v>
      </c>
      <c r="W2" s="9">
        <v>2055</v>
      </c>
      <c r="X2" s="9">
        <v>2060</v>
      </c>
      <c r="AC2" s="9">
        <v>2014</v>
      </c>
      <c r="AD2" s="9">
        <v>2025</v>
      </c>
      <c r="AE2" s="9">
        <v>2030</v>
      </c>
      <c r="AF2" s="9">
        <v>2035</v>
      </c>
      <c r="AG2" s="9">
        <v>2040</v>
      </c>
      <c r="AH2" s="9">
        <v>2045</v>
      </c>
      <c r="AI2" s="9">
        <v>2050</v>
      </c>
      <c r="AJ2" s="9">
        <v>2055</v>
      </c>
      <c r="AK2" s="9">
        <v>2060</v>
      </c>
    </row>
    <row r="3" spans="1:38" s="22" customFormat="1" x14ac:dyDescent="0.35">
      <c r="C3" s="23"/>
      <c r="D3" s="23"/>
      <c r="E3" s="23"/>
      <c r="F3" s="23"/>
      <c r="G3" s="23"/>
      <c r="H3" s="23"/>
      <c r="I3" s="23"/>
      <c r="J3" s="23"/>
      <c r="K3" s="23"/>
      <c r="P3" s="23"/>
      <c r="Q3" s="23"/>
      <c r="R3" s="23"/>
      <c r="S3" s="23"/>
      <c r="T3" s="23"/>
      <c r="U3" s="23"/>
      <c r="V3" s="23"/>
      <c r="W3" s="23"/>
      <c r="X3" s="23"/>
      <c r="AC3" s="23"/>
      <c r="AD3" s="23"/>
      <c r="AE3" s="23"/>
      <c r="AF3" s="23"/>
      <c r="AG3" s="23"/>
      <c r="AH3" s="23"/>
      <c r="AI3" s="23"/>
      <c r="AJ3" s="23"/>
      <c r="AK3" s="23"/>
    </row>
    <row r="4" spans="1:38" s="7" customFormat="1" x14ac:dyDescent="0.35">
      <c r="A4" s="5" t="s">
        <v>62</v>
      </c>
      <c r="B4" s="6"/>
      <c r="C4" s="6"/>
      <c r="D4" s="6"/>
      <c r="E4" s="6"/>
      <c r="F4" s="6"/>
      <c r="G4" s="6"/>
      <c r="H4" s="6"/>
      <c r="I4" s="6"/>
      <c r="J4" s="6"/>
      <c r="K4" s="6"/>
      <c r="L4" s="5"/>
      <c r="N4" s="5" t="s">
        <v>62</v>
      </c>
      <c r="O4" s="6"/>
      <c r="P4" s="6"/>
      <c r="Q4" s="6"/>
      <c r="R4" s="6"/>
      <c r="S4" s="6"/>
      <c r="T4" s="6"/>
      <c r="U4" s="6"/>
      <c r="V4" s="6"/>
      <c r="W4" s="6"/>
      <c r="X4" s="6"/>
      <c r="Y4" s="5"/>
      <c r="AA4" s="5" t="s">
        <v>62</v>
      </c>
      <c r="AB4" s="6"/>
      <c r="AC4" s="6"/>
      <c r="AD4" s="6"/>
      <c r="AE4" s="6"/>
      <c r="AF4" s="6"/>
      <c r="AG4" s="6"/>
      <c r="AH4" s="6"/>
      <c r="AI4" s="6"/>
      <c r="AJ4" s="6"/>
      <c r="AK4" s="6"/>
      <c r="AL4" s="5"/>
    </row>
    <row r="5" spans="1:38" x14ac:dyDescent="0.35">
      <c r="B5" s="10" t="s">
        <v>0</v>
      </c>
      <c r="C5" s="1">
        <v>463.16274033600013</v>
      </c>
      <c r="D5" s="1">
        <v>569.30317287019011</v>
      </c>
      <c r="E5" s="1">
        <v>603.06548557582983</v>
      </c>
      <c r="F5" s="1">
        <v>660.62581559071896</v>
      </c>
      <c r="G5" s="1">
        <v>721.88202179153529</v>
      </c>
      <c r="H5" s="1">
        <v>765.12140293603102</v>
      </c>
      <c r="I5" s="1">
        <v>783.19491220152793</v>
      </c>
      <c r="J5" s="1">
        <v>797.09764893762963</v>
      </c>
      <c r="K5" s="1">
        <v>811.35490503010783</v>
      </c>
      <c r="O5" s="1" t="s">
        <v>0</v>
      </c>
      <c r="P5" s="1">
        <v>463.16274033600013</v>
      </c>
      <c r="Q5" s="1">
        <v>409.46228271092474</v>
      </c>
      <c r="R5" s="1">
        <v>376.45720980627408</v>
      </c>
      <c r="S5" s="1">
        <v>396.64908041520721</v>
      </c>
      <c r="T5" s="1">
        <v>378.69653553650505</v>
      </c>
      <c r="U5" s="1">
        <v>386.90907698209509</v>
      </c>
      <c r="V5" s="1">
        <v>382.84625924845591</v>
      </c>
      <c r="W5" s="1">
        <v>378.99091002622953</v>
      </c>
      <c r="X5" s="1">
        <v>373.96655095896477</v>
      </c>
      <c r="AB5" s="1" t="s">
        <v>0</v>
      </c>
      <c r="AC5" s="1">
        <v>463.16274033600013</v>
      </c>
      <c r="AD5" s="1">
        <v>348.73994528287136</v>
      </c>
      <c r="AE5" s="1">
        <v>307.97372461539271</v>
      </c>
      <c r="AF5" s="1">
        <v>330.0189485815589</v>
      </c>
      <c r="AG5" s="1">
        <v>313.8194195722723</v>
      </c>
      <c r="AH5" s="1">
        <v>367.50575248500047</v>
      </c>
      <c r="AI5" s="1">
        <v>354.30027950687463</v>
      </c>
      <c r="AJ5" s="1">
        <v>343.86726550194476</v>
      </c>
      <c r="AK5" s="1">
        <v>323.17496122378429</v>
      </c>
    </row>
    <row r="6" spans="1:38" x14ac:dyDescent="0.35">
      <c r="B6" s="10" t="s">
        <v>1</v>
      </c>
      <c r="C6" s="1">
        <v>837.77152057199987</v>
      </c>
      <c r="D6" s="1">
        <v>1565.8894002879867</v>
      </c>
      <c r="E6" s="1">
        <v>1610.3067795081231</v>
      </c>
      <c r="F6" s="1">
        <v>1701.5783221905479</v>
      </c>
      <c r="G6" s="1">
        <v>1804.4600704816849</v>
      </c>
      <c r="H6" s="1">
        <v>1880.4608305812562</v>
      </c>
      <c r="I6" s="1">
        <v>1920.0984248933419</v>
      </c>
      <c r="J6" s="1">
        <v>1955.9566401963336</v>
      </c>
      <c r="K6" s="1">
        <v>1968.6190737600996</v>
      </c>
      <c r="O6" s="1" t="s">
        <v>1</v>
      </c>
      <c r="P6" s="1">
        <v>837.77152057199987</v>
      </c>
      <c r="Q6" s="1">
        <v>1510.3170111498382</v>
      </c>
      <c r="R6" s="1">
        <v>1524.570161321074</v>
      </c>
      <c r="S6" s="1">
        <v>1575.2763353565674</v>
      </c>
      <c r="T6" s="1">
        <v>1643.8240495655691</v>
      </c>
      <c r="U6" s="1">
        <v>1689.6939250872499</v>
      </c>
      <c r="V6" s="1">
        <v>1685.9278386624242</v>
      </c>
      <c r="W6" s="1">
        <v>1676.0617663138521</v>
      </c>
      <c r="X6" s="1">
        <v>1641.8760639272566</v>
      </c>
      <c r="AB6" s="1" t="s">
        <v>1</v>
      </c>
      <c r="AC6" s="1">
        <v>837.7718072735172</v>
      </c>
      <c r="AD6" s="1">
        <v>1482.3494450335886</v>
      </c>
      <c r="AE6" s="1">
        <v>1492.2224436924153</v>
      </c>
      <c r="AF6" s="1">
        <v>1542.9109910682275</v>
      </c>
      <c r="AG6" s="1">
        <v>1611.0308823891344</v>
      </c>
      <c r="AH6" s="1">
        <v>1636.6677663088337</v>
      </c>
      <c r="AI6" s="1">
        <v>1632.6677332877882</v>
      </c>
      <c r="AJ6" s="1">
        <v>1629.1073007741932</v>
      </c>
      <c r="AK6" s="1">
        <v>1599.2674751713801</v>
      </c>
    </row>
    <row r="7" spans="1:38" x14ac:dyDescent="0.35">
      <c r="B7" s="10" t="s">
        <v>3</v>
      </c>
      <c r="C7" s="1">
        <v>411.78283315200002</v>
      </c>
      <c r="D7" s="1">
        <v>643.4525925003469</v>
      </c>
      <c r="E7" s="1">
        <v>691.58521581166349</v>
      </c>
      <c r="F7" s="1">
        <v>759.95491828680179</v>
      </c>
      <c r="G7" s="1">
        <v>812.06804927023825</v>
      </c>
      <c r="H7" s="1">
        <v>901.05488271799175</v>
      </c>
      <c r="I7" s="1">
        <v>987.36496735069318</v>
      </c>
      <c r="J7" s="1">
        <v>1053.3569813356742</v>
      </c>
      <c r="K7" s="1">
        <v>1098.2072972701687</v>
      </c>
      <c r="O7" s="1" t="s">
        <v>3</v>
      </c>
      <c r="P7" s="1">
        <v>411.78283315200002</v>
      </c>
      <c r="Q7" s="1">
        <v>623.47066845376889</v>
      </c>
      <c r="R7" s="1">
        <v>636.80758066974079</v>
      </c>
      <c r="S7" s="1">
        <v>666.07836536835282</v>
      </c>
      <c r="T7" s="1">
        <v>614.15375356121933</v>
      </c>
      <c r="U7" s="1">
        <v>672.96284479732003</v>
      </c>
      <c r="V7" s="1">
        <v>724.91796193438461</v>
      </c>
      <c r="W7" s="1">
        <v>770.10729609415216</v>
      </c>
      <c r="X7" s="1">
        <v>807.18592940119117</v>
      </c>
      <c r="AB7" s="1" t="s">
        <v>3</v>
      </c>
      <c r="AC7" s="1">
        <v>411.78518290606303</v>
      </c>
      <c r="AD7" s="1">
        <v>611.5702016359927</v>
      </c>
      <c r="AE7" s="1">
        <v>626.14940492147264</v>
      </c>
      <c r="AF7" s="1">
        <v>610.56259788510681</v>
      </c>
      <c r="AG7" s="1">
        <v>574.1555615475171</v>
      </c>
      <c r="AH7" s="1">
        <v>558.20413810459775</v>
      </c>
      <c r="AI7" s="1">
        <v>571.85328757483001</v>
      </c>
      <c r="AJ7" s="1">
        <v>577.37797464792015</v>
      </c>
      <c r="AK7" s="1">
        <v>472.60515126340869</v>
      </c>
    </row>
    <row r="8" spans="1:38" x14ac:dyDescent="0.35">
      <c r="B8" s="10" t="s">
        <v>2</v>
      </c>
      <c r="C8" s="1">
        <v>741.48864393600024</v>
      </c>
      <c r="D8" s="1">
        <v>740.18555163450151</v>
      </c>
      <c r="E8" s="1">
        <v>781.79782663366268</v>
      </c>
      <c r="F8" s="1">
        <v>883.34231551339371</v>
      </c>
      <c r="G8" s="1">
        <v>977.5591728332023</v>
      </c>
      <c r="H8" s="1">
        <v>1069.2759447482395</v>
      </c>
      <c r="I8" s="1">
        <v>1122.7443619529638</v>
      </c>
      <c r="J8" s="1">
        <v>1159.4904427421845</v>
      </c>
      <c r="K8" s="1">
        <v>1180.1863436192627</v>
      </c>
      <c r="O8" s="1" t="s">
        <v>2</v>
      </c>
      <c r="P8" s="1">
        <v>741.48864393600024</v>
      </c>
      <c r="Q8" s="1">
        <v>758.53615125796057</v>
      </c>
      <c r="R8" s="1">
        <v>766.35889715204155</v>
      </c>
      <c r="S8" s="1">
        <v>835.53671326589529</v>
      </c>
      <c r="T8" s="1">
        <v>881.68680196050445</v>
      </c>
      <c r="U8" s="1">
        <v>1005.1022155128064</v>
      </c>
      <c r="V8" s="1">
        <v>1014.2979684958535</v>
      </c>
      <c r="W8" s="1">
        <v>1027.0637332387075</v>
      </c>
      <c r="X8" s="1">
        <v>1031.9028572640007</v>
      </c>
      <c r="AB8" s="1" t="s">
        <v>2</v>
      </c>
      <c r="AC8" s="1">
        <v>741.48864393600024</v>
      </c>
      <c r="AD8" s="1">
        <v>706.93421246848789</v>
      </c>
      <c r="AE8" s="1">
        <v>700.50160775397285</v>
      </c>
      <c r="AF8" s="1">
        <v>757.22952459996725</v>
      </c>
      <c r="AG8" s="1">
        <v>821.87657985724661</v>
      </c>
      <c r="AH8" s="1">
        <v>860.75718269324182</v>
      </c>
      <c r="AI8" s="1">
        <v>862.6938041893585</v>
      </c>
      <c r="AJ8" s="1">
        <v>895.36906451010645</v>
      </c>
      <c r="AK8" s="1">
        <v>987.30170147159413</v>
      </c>
    </row>
    <row r="9" spans="1:38" x14ac:dyDescent="0.35">
      <c r="B9" s="10" t="s">
        <v>13</v>
      </c>
      <c r="C9" s="1">
        <v>0</v>
      </c>
      <c r="D9" s="1">
        <v>195.86706733426271</v>
      </c>
      <c r="E9" s="1">
        <v>191.21252341622787</v>
      </c>
      <c r="F9" s="1">
        <v>185.31930560899215</v>
      </c>
      <c r="G9" s="1">
        <v>177.15996750890199</v>
      </c>
      <c r="H9" s="1">
        <v>193.25306018077967</v>
      </c>
      <c r="I9" s="1">
        <v>176.40593490352794</v>
      </c>
      <c r="J9" s="1">
        <v>166.20298679987482</v>
      </c>
      <c r="K9" s="1">
        <v>153.72293006902552</v>
      </c>
      <c r="O9" s="1" t="s">
        <v>13</v>
      </c>
      <c r="P9" s="1">
        <v>0</v>
      </c>
      <c r="Q9" s="1">
        <v>198.8552489757144</v>
      </c>
      <c r="R9" s="1">
        <v>191.01616600075147</v>
      </c>
      <c r="S9" s="1">
        <v>180.46894876830603</v>
      </c>
      <c r="T9" s="1">
        <v>165.39921189658133</v>
      </c>
      <c r="U9" s="1">
        <v>220.83605609042712</v>
      </c>
      <c r="V9" s="1">
        <v>233.60640214665469</v>
      </c>
      <c r="W9" s="1">
        <v>265.74694134406752</v>
      </c>
      <c r="X9" s="1">
        <v>298.03725444594772</v>
      </c>
      <c r="AB9" s="1" t="s">
        <v>13</v>
      </c>
      <c r="AC9" s="1">
        <v>0</v>
      </c>
      <c r="AD9" s="1">
        <v>196.43494658422642</v>
      </c>
      <c r="AE9" s="1">
        <v>189.11699974070058</v>
      </c>
      <c r="AF9" s="1">
        <v>178.9671857117516</v>
      </c>
      <c r="AG9" s="1">
        <v>174.29090502438078</v>
      </c>
      <c r="AH9" s="1">
        <v>229.00515730711831</v>
      </c>
      <c r="AI9" s="1">
        <v>234.95113500889195</v>
      </c>
      <c r="AJ9" s="1">
        <v>261.54613279151516</v>
      </c>
      <c r="AK9" s="1">
        <v>294.30024629591549</v>
      </c>
    </row>
    <row r="10" spans="1:38" x14ac:dyDescent="0.35">
      <c r="B10" s="10" t="s">
        <v>48</v>
      </c>
      <c r="C10" s="1">
        <v>1461.0135187199944</v>
      </c>
      <c r="D10" s="1">
        <v>1338.8994229945877</v>
      </c>
      <c r="E10" s="1">
        <v>1284.3192961186694</v>
      </c>
      <c r="F10" s="1">
        <v>1376.0889104048297</v>
      </c>
      <c r="G10" s="1">
        <v>1446.2368620171478</v>
      </c>
      <c r="H10" s="1">
        <v>1562.7256925087538</v>
      </c>
      <c r="I10" s="1">
        <v>1548.6575127235194</v>
      </c>
      <c r="J10" s="1">
        <v>1662.3016687866723</v>
      </c>
      <c r="K10" s="1">
        <v>1739.4290390481644</v>
      </c>
      <c r="O10" s="10" t="s">
        <v>48</v>
      </c>
      <c r="P10" s="1">
        <v>1461.0135187199944</v>
      </c>
      <c r="Q10" s="1">
        <v>1511.7520123109155</v>
      </c>
      <c r="R10" s="1">
        <v>1527.9869240418475</v>
      </c>
      <c r="S10" s="1">
        <v>1539.4272876093139</v>
      </c>
      <c r="T10" s="1">
        <v>1565.7039441075151</v>
      </c>
      <c r="U10" s="1">
        <v>1630.8710919223956</v>
      </c>
      <c r="V10" s="1">
        <v>1617.9375171363263</v>
      </c>
      <c r="W10" s="1">
        <v>1677.7505094677726</v>
      </c>
      <c r="X10" s="1">
        <v>1706.1478388243975</v>
      </c>
      <c r="AB10" s="10" t="s">
        <v>48</v>
      </c>
      <c r="AC10" s="1">
        <v>1417.8300937199999</v>
      </c>
      <c r="AD10" s="1">
        <v>1374.900047597351</v>
      </c>
      <c r="AE10" s="1">
        <v>1376.6986479541215</v>
      </c>
      <c r="AF10" s="1">
        <v>1345.1927942371756</v>
      </c>
      <c r="AG10" s="1">
        <v>1357.3659966509724</v>
      </c>
      <c r="AH10" s="1">
        <v>1455.5776980592436</v>
      </c>
      <c r="AI10" s="1">
        <v>1239.7537138557643</v>
      </c>
      <c r="AJ10" s="1">
        <v>1274.9089719831484</v>
      </c>
      <c r="AK10" s="1">
        <v>1330.5109175426469</v>
      </c>
    </row>
    <row r="11" spans="1:38" x14ac:dyDescent="0.35">
      <c r="B11" s="10" t="s">
        <v>49</v>
      </c>
      <c r="C11" s="1">
        <v>0</v>
      </c>
      <c r="D11" s="1">
        <v>21.450696906348931</v>
      </c>
      <c r="E11" s="1">
        <v>39.798453057956756</v>
      </c>
      <c r="F11" s="1">
        <v>54.931086762257394</v>
      </c>
      <c r="G11" s="1">
        <v>76.53956994986271</v>
      </c>
      <c r="H11" s="1">
        <v>95.114633388540099</v>
      </c>
      <c r="I11" s="1">
        <v>171.97812675024198</v>
      </c>
      <c r="J11" s="1">
        <v>176.87797197792358</v>
      </c>
      <c r="K11" s="1">
        <v>180.66342435068924</v>
      </c>
      <c r="O11" s="10" t="s">
        <v>49</v>
      </c>
      <c r="P11" s="1">
        <v>0</v>
      </c>
      <c r="Q11" s="1">
        <v>20.838202747398206</v>
      </c>
      <c r="R11" s="1">
        <v>37.751070076057935</v>
      </c>
      <c r="S11" s="1">
        <v>52.389927911181942</v>
      </c>
      <c r="T11" s="1">
        <v>70.510549179111493</v>
      </c>
      <c r="U11" s="1">
        <v>84.861782592324928</v>
      </c>
      <c r="V11" s="1">
        <v>234.76143207474325</v>
      </c>
      <c r="W11" s="1">
        <v>247.91852308328367</v>
      </c>
      <c r="X11" s="1">
        <v>259.40580608064073</v>
      </c>
      <c r="AB11" s="10" t="s">
        <v>49</v>
      </c>
      <c r="AC11" s="1">
        <v>0</v>
      </c>
      <c r="AD11" s="1">
        <v>20.838202730850053</v>
      </c>
      <c r="AE11" s="1">
        <v>37.751070034510093</v>
      </c>
      <c r="AF11" s="1">
        <v>52.389927774965692</v>
      </c>
      <c r="AG11" s="1">
        <v>70.510548938596756</v>
      </c>
      <c r="AH11" s="1">
        <v>84.911806581746063</v>
      </c>
      <c r="AI11" s="1">
        <v>201.67780016594065</v>
      </c>
      <c r="AJ11" s="1">
        <v>210.52802437870596</v>
      </c>
      <c r="AK11" s="1">
        <v>222.5396995452559</v>
      </c>
    </row>
    <row r="12" spans="1:38" x14ac:dyDescent="0.35">
      <c r="B12" s="10" t="s">
        <v>27</v>
      </c>
      <c r="C12" s="1">
        <v>0</v>
      </c>
      <c r="D12" s="1">
        <v>0</v>
      </c>
      <c r="E12" s="1">
        <v>0</v>
      </c>
      <c r="F12" s="1">
        <v>0</v>
      </c>
      <c r="G12" s="1">
        <v>0</v>
      </c>
      <c r="H12" s="1">
        <v>35.083701815321575</v>
      </c>
      <c r="I12" s="1">
        <v>75.685411359156916</v>
      </c>
      <c r="J12" s="1">
        <v>120.23947285881781</v>
      </c>
      <c r="K12" s="1">
        <v>166.7034653917861</v>
      </c>
      <c r="O12" s="1" t="s">
        <v>27</v>
      </c>
      <c r="P12" s="1">
        <v>0</v>
      </c>
      <c r="Q12" s="1">
        <v>12.558536207630093</v>
      </c>
      <c r="R12" s="1">
        <v>10.387694587940745</v>
      </c>
      <c r="S12" s="1">
        <v>5.5065793044201277</v>
      </c>
      <c r="T12" s="1">
        <v>3.960782070323245</v>
      </c>
      <c r="U12" s="1">
        <v>72.669916338055117</v>
      </c>
      <c r="V12" s="1">
        <v>156.76942410963662</v>
      </c>
      <c r="W12" s="1">
        <v>249.05554617469815</v>
      </c>
      <c r="X12" s="1">
        <v>345.29777647242406</v>
      </c>
      <c r="AB12" s="1" t="s">
        <v>27</v>
      </c>
      <c r="AC12" s="1">
        <v>0</v>
      </c>
      <c r="AD12" s="1">
        <v>9.5005297852740007</v>
      </c>
      <c r="AE12" s="1">
        <v>18.669677323176007</v>
      </c>
      <c r="AF12" s="1">
        <v>59.474055575484002</v>
      </c>
      <c r="AG12" s="1">
        <v>63.79626908041201</v>
      </c>
      <c r="AH12" s="1">
        <v>89.724927254760019</v>
      </c>
      <c r="AI12" s="1">
        <v>119.80641980476801</v>
      </c>
      <c r="AJ12" s="1">
        <v>156.13115102490954</v>
      </c>
      <c r="AK12" s="1">
        <v>194.21366104391961</v>
      </c>
    </row>
    <row r="13" spans="1:38" x14ac:dyDescent="0.35">
      <c r="B13" s="2" t="s">
        <v>6</v>
      </c>
      <c r="C13" s="2">
        <v>3915.2192567159946</v>
      </c>
      <c r="D13" s="2">
        <v>5075.0479045282245</v>
      </c>
      <c r="E13" s="2">
        <v>5202.0855801221333</v>
      </c>
      <c r="F13" s="2">
        <v>5621.8406743575415</v>
      </c>
      <c r="G13" s="2">
        <v>6015.9057138525741</v>
      </c>
      <c r="H13" s="2">
        <v>6502.0901488769132</v>
      </c>
      <c r="I13" s="2">
        <v>6786.1296521349732</v>
      </c>
      <c r="J13" s="2">
        <v>7091.523813635109</v>
      </c>
      <c r="K13" s="2">
        <v>7298.8864785393043</v>
      </c>
      <c r="O13" s="2" t="s">
        <v>6</v>
      </c>
      <c r="P13" s="2">
        <v>3915.2192567159946</v>
      </c>
      <c r="Q13" s="2">
        <v>5045.7901138141506</v>
      </c>
      <c r="R13" s="2">
        <v>5071.3357036557281</v>
      </c>
      <c r="S13" s="2">
        <v>5251.3332379992453</v>
      </c>
      <c r="T13" s="2">
        <v>5323.9356278773294</v>
      </c>
      <c r="U13" s="2">
        <v>5763.9069093226744</v>
      </c>
      <c r="V13" s="2">
        <v>6051.0648038084792</v>
      </c>
      <c r="W13" s="2">
        <v>6292.6952257427638</v>
      </c>
      <c r="X13" s="2">
        <v>6463.8200773748231</v>
      </c>
      <c r="AB13" s="11" t="s">
        <v>6</v>
      </c>
      <c r="AC13" s="2">
        <v>3872.0384681715805</v>
      </c>
      <c r="AD13" s="2">
        <v>4751.2675311186422</v>
      </c>
      <c r="AE13" s="2">
        <v>4749.0835760357622</v>
      </c>
      <c r="AF13" s="2">
        <v>4876.7460254342377</v>
      </c>
      <c r="AG13" s="2">
        <v>4986.8461630605334</v>
      </c>
      <c r="AH13" s="2">
        <v>5282.3544287945406</v>
      </c>
      <c r="AI13" s="2">
        <v>5217.704173394216</v>
      </c>
      <c r="AJ13" s="2">
        <v>5348.8358856124432</v>
      </c>
      <c r="AK13" s="2">
        <v>5423.9138135579042</v>
      </c>
    </row>
    <row r="14" spans="1:38" x14ac:dyDescent="0.35">
      <c r="B14" s="2"/>
      <c r="C14" s="2"/>
      <c r="D14" s="2"/>
      <c r="E14" s="2"/>
      <c r="F14" s="2"/>
      <c r="G14" s="2"/>
      <c r="H14" s="2"/>
      <c r="I14" s="2"/>
      <c r="J14" s="2"/>
      <c r="K14" s="2"/>
      <c r="O14" s="2"/>
      <c r="P14" s="2"/>
      <c r="Q14" s="2"/>
      <c r="R14" s="2"/>
      <c r="S14" s="2"/>
      <c r="T14" s="2"/>
      <c r="U14" s="2"/>
      <c r="V14" s="2"/>
      <c r="W14" s="2"/>
      <c r="X14" s="2"/>
      <c r="AB14" s="11"/>
      <c r="AC14" s="2"/>
      <c r="AD14" s="2"/>
      <c r="AE14" s="2"/>
      <c r="AF14" s="2"/>
      <c r="AG14" s="2"/>
      <c r="AH14" s="2"/>
      <c r="AI14" s="2"/>
      <c r="AJ14" s="2"/>
      <c r="AK14" s="2"/>
    </row>
    <row r="15" spans="1:38" s="7" customFormat="1" x14ac:dyDescent="0.35">
      <c r="A15" s="5" t="s">
        <v>63</v>
      </c>
      <c r="B15" s="6"/>
      <c r="C15" s="6"/>
      <c r="D15" s="6"/>
      <c r="E15" s="6"/>
      <c r="F15" s="6"/>
      <c r="G15" s="6"/>
      <c r="H15" s="6"/>
      <c r="I15" s="6"/>
      <c r="J15" s="6"/>
      <c r="K15" s="6"/>
      <c r="L15" s="5"/>
      <c r="N15" s="5" t="s">
        <v>63</v>
      </c>
      <c r="O15" s="6"/>
      <c r="P15" s="6"/>
      <c r="Q15" s="6"/>
      <c r="R15" s="6"/>
      <c r="S15" s="6"/>
      <c r="T15" s="6"/>
      <c r="U15" s="6"/>
      <c r="V15" s="6"/>
      <c r="W15" s="6"/>
      <c r="X15" s="6"/>
      <c r="Y15" s="5"/>
      <c r="AA15" s="5" t="s">
        <v>63</v>
      </c>
      <c r="AB15" s="6"/>
      <c r="AC15" s="6"/>
      <c r="AD15" s="6"/>
      <c r="AE15" s="6"/>
      <c r="AF15" s="6"/>
      <c r="AG15" s="6"/>
      <c r="AH15" s="6"/>
      <c r="AI15" s="6"/>
      <c r="AJ15" s="6"/>
      <c r="AK15" s="6"/>
      <c r="AL15" s="5"/>
    </row>
    <row r="16" spans="1:38" ht="16.5" x14ac:dyDescent="0.45">
      <c r="B16" s="10" t="s">
        <v>32</v>
      </c>
      <c r="C16" s="1">
        <v>138.12696565435331</v>
      </c>
      <c r="D16" s="1">
        <v>157.44806088445176</v>
      </c>
      <c r="E16" s="1">
        <v>168.19572677083877</v>
      </c>
      <c r="F16" s="1">
        <v>186.41165810127882</v>
      </c>
      <c r="G16" s="1">
        <v>202.13759313190903</v>
      </c>
      <c r="H16" s="1">
        <v>209.0126284137009</v>
      </c>
      <c r="I16" s="1">
        <v>209.24690015455948</v>
      </c>
      <c r="J16" s="1">
        <v>211.96227382329758</v>
      </c>
      <c r="K16" s="1">
        <v>211.39700880591516</v>
      </c>
      <c r="O16" s="10" t="s">
        <v>31</v>
      </c>
      <c r="P16" s="1">
        <v>138.12696565435331</v>
      </c>
      <c r="Q16" s="1">
        <v>136.6317678303848</v>
      </c>
      <c r="R16" s="1">
        <v>134.69675805793068</v>
      </c>
      <c r="S16" s="1">
        <v>140.20950243359502</v>
      </c>
      <c r="T16" s="1">
        <v>134.72956298785712</v>
      </c>
      <c r="U16" s="1">
        <v>131.67566285310591</v>
      </c>
      <c r="V16" s="1">
        <v>129.27525566355644</v>
      </c>
      <c r="W16" s="1">
        <v>127.112413720041</v>
      </c>
      <c r="X16" s="1">
        <v>123.96884018051765</v>
      </c>
      <c r="AB16" s="10" t="s">
        <v>31</v>
      </c>
      <c r="AC16" s="1">
        <v>138.12696565435331</v>
      </c>
      <c r="AD16" s="1">
        <v>117.58414887895022</v>
      </c>
      <c r="AE16" s="1">
        <v>111.10841881987848</v>
      </c>
      <c r="AF16" s="1">
        <v>111.8572885373099</v>
      </c>
      <c r="AG16" s="1">
        <v>101.47874172922174</v>
      </c>
      <c r="AH16" s="1">
        <v>89.118555721725173</v>
      </c>
      <c r="AI16" s="1">
        <v>76.500711202904327</v>
      </c>
      <c r="AJ16" s="1">
        <v>70.46896251101839</v>
      </c>
      <c r="AK16" s="1">
        <v>63.464458141204538</v>
      </c>
    </row>
    <row r="17" spans="2:37" ht="16.5" x14ac:dyDescent="0.45">
      <c r="B17" s="10" t="s">
        <v>34</v>
      </c>
      <c r="C17" s="1">
        <v>0</v>
      </c>
      <c r="D17" s="1">
        <v>1.4993106775207199</v>
      </c>
      <c r="E17" s="1">
        <v>0</v>
      </c>
      <c r="F17" s="1">
        <v>0</v>
      </c>
      <c r="G17" s="1">
        <v>0</v>
      </c>
      <c r="H17" s="1">
        <v>0</v>
      </c>
      <c r="I17" s="1">
        <v>0</v>
      </c>
      <c r="J17" s="1">
        <v>0</v>
      </c>
      <c r="K17" s="1">
        <v>0</v>
      </c>
      <c r="O17" s="10" t="s">
        <v>33</v>
      </c>
      <c r="P17" s="1">
        <v>0</v>
      </c>
      <c r="Q17" s="1">
        <v>3.9632208268696907</v>
      </c>
      <c r="R17" s="1">
        <v>5.1831991553906773</v>
      </c>
      <c r="S17" s="1">
        <v>8.4324069057254913</v>
      </c>
      <c r="T17" s="1">
        <v>12.717561888433703</v>
      </c>
      <c r="U17" s="1">
        <v>20.745533071986117</v>
      </c>
      <c r="V17" s="1">
        <v>21.329227723232037</v>
      </c>
      <c r="W17" s="1">
        <v>22.525731656242364</v>
      </c>
      <c r="X17" s="1">
        <v>24.484591108933202</v>
      </c>
      <c r="AB17" s="10" t="s">
        <v>33</v>
      </c>
      <c r="AC17" s="1">
        <v>0</v>
      </c>
      <c r="AD17" s="1">
        <v>13.855907532345348</v>
      </c>
      <c r="AE17" s="1">
        <v>17.462051855515149</v>
      </c>
      <c r="AF17" s="1">
        <v>27.161485899190211</v>
      </c>
      <c r="AG17" s="1">
        <v>39.715120691988929</v>
      </c>
      <c r="AH17" s="1">
        <v>60.164386405398275</v>
      </c>
      <c r="AI17" s="1">
        <v>65.985718773999537</v>
      </c>
      <c r="AJ17" s="1">
        <v>68.237553415708902</v>
      </c>
      <c r="AK17" s="1">
        <v>64.494409447526138</v>
      </c>
    </row>
    <row r="25" spans="2:37" x14ac:dyDescent="0.35">
      <c r="B25" s="10"/>
      <c r="O25" s="10"/>
      <c r="AB25" s="10"/>
    </row>
    <row r="26" spans="2:37" x14ac:dyDescent="0.35">
      <c r="B26" s="10"/>
      <c r="O26" s="10"/>
      <c r="AB26" s="10"/>
    </row>
    <row r="27" spans="2:37" x14ac:dyDescent="0.35">
      <c r="B27" s="10"/>
      <c r="O27" s="10"/>
      <c r="AB27" s="10"/>
    </row>
  </sheetData>
  <pageMargins left="0.7" right="0.7" top="0.75" bottom="0.75" header="0.3" footer="0.3"/>
  <pageSetup orientation="portrait" horizontalDpi="300" verticalDpi="0" copies="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tabColor theme="8"/>
  </sheetPr>
  <dimension ref="A1:AL27"/>
  <sheetViews>
    <sheetView topLeftCell="A22" zoomScale="130" zoomScaleNormal="130" workbookViewId="0">
      <selection activeCell="C42" sqref="C42"/>
    </sheetView>
  </sheetViews>
  <sheetFormatPr defaultColWidth="9.08984375" defaultRowHeight="14.5" x14ac:dyDescent="0.35"/>
  <cols>
    <col min="1" max="1" width="4" style="1" customWidth="1"/>
    <col min="2" max="2" width="35.453125" style="1" customWidth="1"/>
    <col min="3" max="3" width="9.6328125" style="1" bestFit="1" customWidth="1"/>
    <col min="4" max="6" width="10.6328125" style="1" bestFit="1" customWidth="1"/>
    <col min="7" max="9" width="9.6328125" style="1" bestFit="1" customWidth="1"/>
    <col min="10" max="11" width="9.6328125" style="1" customWidth="1"/>
    <col min="12" max="12" width="4" style="1" customWidth="1"/>
    <col min="13" max="13" width="12.36328125" style="1" customWidth="1"/>
    <col min="14" max="14" width="4" style="1" customWidth="1"/>
    <col min="15" max="15" width="27" style="1" customWidth="1"/>
    <col min="16" max="16" width="8.90625" style="1" bestFit="1" customWidth="1"/>
    <col min="17" max="17" width="13.08984375" style="1" bestFit="1" customWidth="1"/>
    <col min="18" max="19" width="10.6328125" style="1" bestFit="1" customWidth="1"/>
    <col min="20" max="22" width="9.6328125" style="1" bestFit="1" customWidth="1"/>
    <col min="23" max="24" width="9.6328125" style="1" customWidth="1"/>
    <col min="25" max="25" width="4" style="1" customWidth="1"/>
    <col min="26" max="26" width="12.36328125" style="1" customWidth="1"/>
    <col min="27" max="27" width="4" style="1" customWidth="1"/>
    <col min="28" max="28" width="27" style="1" customWidth="1"/>
    <col min="29" max="29" width="8.90625" style="1" bestFit="1" customWidth="1"/>
    <col min="30" max="35" width="9.6328125" style="1" bestFit="1" customWidth="1"/>
    <col min="36" max="37" width="9.6328125" style="1" customWidth="1"/>
    <col min="38" max="38" width="4" style="1" customWidth="1"/>
    <col min="39" max="16384" width="9.08984375" style="1"/>
  </cols>
  <sheetData>
    <row r="1" spans="1:38" s="4" customFormat="1" ht="45.75" customHeight="1" x14ac:dyDescent="0.35">
      <c r="D1" s="4" t="s">
        <v>85</v>
      </c>
      <c r="Q1" s="4" t="s">
        <v>86</v>
      </c>
      <c r="AD1" s="4" t="s">
        <v>87</v>
      </c>
    </row>
    <row r="2" spans="1:38" s="8" customFormat="1" ht="29.25" customHeight="1" x14ac:dyDescent="0.35">
      <c r="C2" s="9">
        <v>2014</v>
      </c>
      <c r="D2" s="9">
        <v>2025</v>
      </c>
      <c r="E2" s="9">
        <v>2030</v>
      </c>
      <c r="F2" s="9">
        <v>2035</v>
      </c>
      <c r="G2" s="9">
        <v>2040</v>
      </c>
      <c r="H2" s="9">
        <v>2045</v>
      </c>
      <c r="I2" s="9">
        <v>2050</v>
      </c>
      <c r="J2" s="9">
        <v>2055</v>
      </c>
      <c r="K2" s="9">
        <v>2060</v>
      </c>
      <c r="P2" s="9">
        <v>2014</v>
      </c>
      <c r="Q2" s="9">
        <v>2025</v>
      </c>
      <c r="R2" s="9">
        <v>2030</v>
      </c>
      <c r="S2" s="9">
        <v>2035</v>
      </c>
      <c r="T2" s="9">
        <v>2040</v>
      </c>
      <c r="U2" s="9">
        <v>2045</v>
      </c>
      <c r="V2" s="9">
        <v>2050</v>
      </c>
      <c r="W2" s="9">
        <v>2055</v>
      </c>
      <c r="X2" s="9">
        <v>2060</v>
      </c>
      <c r="AC2" s="9">
        <v>2014</v>
      </c>
      <c r="AD2" s="9">
        <v>2025</v>
      </c>
      <c r="AE2" s="9">
        <v>2030</v>
      </c>
      <c r="AF2" s="9">
        <v>2035</v>
      </c>
      <c r="AG2" s="9">
        <v>2040</v>
      </c>
      <c r="AH2" s="9">
        <v>2045</v>
      </c>
      <c r="AI2" s="9">
        <v>2050</v>
      </c>
      <c r="AJ2" s="9">
        <v>2055</v>
      </c>
      <c r="AK2" s="9">
        <v>2060</v>
      </c>
    </row>
    <row r="3" spans="1:38" s="22" customFormat="1" x14ac:dyDescent="0.35">
      <c r="C3" s="23"/>
      <c r="D3" s="23"/>
      <c r="E3" s="23"/>
      <c r="F3" s="23"/>
      <c r="G3" s="23"/>
      <c r="H3" s="23"/>
      <c r="I3" s="23"/>
      <c r="J3" s="23"/>
      <c r="K3" s="23"/>
      <c r="P3" s="23"/>
      <c r="Q3" s="23"/>
      <c r="R3" s="23"/>
      <c r="S3" s="23"/>
      <c r="T3" s="23"/>
      <c r="U3" s="23"/>
      <c r="V3" s="23"/>
      <c r="W3" s="23"/>
      <c r="X3" s="23"/>
      <c r="AC3" s="23"/>
      <c r="AD3" s="23"/>
      <c r="AE3" s="23"/>
      <c r="AF3" s="23"/>
      <c r="AG3" s="23"/>
      <c r="AH3" s="23"/>
      <c r="AI3" s="23"/>
      <c r="AJ3" s="23"/>
      <c r="AK3" s="23"/>
    </row>
    <row r="4" spans="1:38" s="7" customFormat="1" x14ac:dyDescent="0.35">
      <c r="A4" s="5" t="s">
        <v>62</v>
      </c>
      <c r="B4" s="6"/>
      <c r="C4" s="6"/>
      <c r="D4" s="6"/>
      <c r="E4" s="6"/>
      <c r="F4" s="6"/>
      <c r="G4" s="6"/>
      <c r="H4" s="6"/>
      <c r="I4" s="6"/>
      <c r="J4" s="6"/>
      <c r="K4" s="6"/>
      <c r="L4" s="5"/>
      <c r="N4" s="5" t="s">
        <v>62</v>
      </c>
      <c r="O4" s="6"/>
      <c r="P4" s="6"/>
      <c r="Q4" s="6"/>
      <c r="R4" s="6"/>
      <c r="S4" s="6"/>
      <c r="T4" s="6"/>
      <c r="U4" s="6"/>
      <c r="V4" s="6"/>
      <c r="W4" s="6"/>
      <c r="X4" s="6"/>
      <c r="Y4" s="5"/>
      <c r="AA4" s="5" t="s">
        <v>62</v>
      </c>
      <c r="AB4" s="6"/>
      <c r="AC4" s="6"/>
      <c r="AD4" s="6"/>
      <c r="AE4" s="6"/>
      <c r="AF4" s="6"/>
      <c r="AG4" s="6"/>
      <c r="AH4" s="6"/>
      <c r="AI4" s="6"/>
      <c r="AJ4" s="6"/>
      <c r="AK4" s="6"/>
      <c r="AL4" s="5"/>
    </row>
    <row r="5" spans="1:38" x14ac:dyDescent="0.35">
      <c r="B5" s="10" t="s">
        <v>0</v>
      </c>
      <c r="C5" s="1">
        <v>31612.742469576006</v>
      </c>
      <c r="D5" s="1">
        <v>33994.054289243766</v>
      </c>
      <c r="E5" s="1">
        <v>32624.005819313974</v>
      </c>
      <c r="F5" s="1">
        <v>30561.913944324675</v>
      </c>
      <c r="G5" s="1">
        <v>27996.53041790444</v>
      </c>
      <c r="H5" s="1">
        <v>24817.735179393356</v>
      </c>
      <c r="I5" s="1">
        <v>22983.304993498288</v>
      </c>
      <c r="J5" s="1">
        <v>22812.917532471405</v>
      </c>
      <c r="K5" s="1">
        <v>22240.064696978647</v>
      </c>
      <c r="O5" s="1" t="s">
        <v>0</v>
      </c>
      <c r="P5" s="1">
        <v>31612.742469576006</v>
      </c>
      <c r="Q5" s="1">
        <v>29817.756218126418</v>
      </c>
      <c r="R5" s="1">
        <v>26379.505735429339</v>
      </c>
      <c r="S5" s="1">
        <v>21959.452120919555</v>
      </c>
      <c r="T5" s="1">
        <v>17226.814603708706</v>
      </c>
      <c r="U5" s="1">
        <v>13313.72003889199</v>
      </c>
      <c r="V5" s="1">
        <v>11413.781737432077</v>
      </c>
      <c r="W5" s="1">
        <v>10507.597896348785</v>
      </c>
      <c r="X5" s="1">
        <v>9432.5837670302481</v>
      </c>
      <c r="AB5" s="1" t="s">
        <v>0</v>
      </c>
      <c r="AC5" s="1">
        <v>31620.630214029545</v>
      </c>
      <c r="AD5" s="1">
        <v>24272.663261748698</v>
      </c>
      <c r="AE5" s="1">
        <v>19513.278817951927</v>
      </c>
      <c r="AF5" s="1">
        <v>16000.13359001109</v>
      </c>
      <c r="AG5" s="1">
        <v>12808.522515845825</v>
      </c>
      <c r="AH5" s="1">
        <v>10049.461479700862</v>
      </c>
      <c r="AI5" s="1">
        <v>9416.4555089617697</v>
      </c>
      <c r="AJ5" s="1">
        <v>8744.9951502321364</v>
      </c>
      <c r="AK5" s="1">
        <v>8150.7160264629856</v>
      </c>
    </row>
    <row r="6" spans="1:38" x14ac:dyDescent="0.35">
      <c r="B6" s="10" t="s">
        <v>1</v>
      </c>
      <c r="C6" s="1">
        <v>4622.4134707320009</v>
      </c>
      <c r="D6" s="1">
        <v>6939.0320178987158</v>
      </c>
      <c r="E6" s="1">
        <v>7126.917427479093</v>
      </c>
      <c r="F6" s="1">
        <v>7620.7176030817154</v>
      </c>
      <c r="G6" s="1">
        <v>8363.7590081925609</v>
      </c>
      <c r="H6" s="1">
        <v>10770.931320431639</v>
      </c>
      <c r="I6" s="1">
        <v>13377.174165150711</v>
      </c>
      <c r="J6" s="1">
        <v>13353.123745276071</v>
      </c>
      <c r="K6" s="1">
        <v>13797.363305705845</v>
      </c>
      <c r="O6" s="1" t="s">
        <v>1</v>
      </c>
      <c r="P6" s="1">
        <v>4622.4134707320009</v>
      </c>
      <c r="Q6" s="1">
        <v>6518.3844280802077</v>
      </c>
      <c r="R6" s="1">
        <v>6944.8310034479782</v>
      </c>
      <c r="S6" s="1">
        <v>7338.411587366877</v>
      </c>
      <c r="T6" s="1">
        <v>6953.2693413805791</v>
      </c>
      <c r="U6" s="1">
        <v>7414.1449837159025</v>
      </c>
      <c r="V6" s="1">
        <v>7861.820994284938</v>
      </c>
      <c r="W6" s="1">
        <v>7872.3209019955202</v>
      </c>
      <c r="X6" s="1">
        <v>7765.9811365620762</v>
      </c>
      <c r="AB6" s="1" t="s">
        <v>1</v>
      </c>
      <c r="AC6" s="1">
        <v>4623.8824638995766</v>
      </c>
      <c r="AD6" s="1">
        <v>7279.8949878474587</v>
      </c>
      <c r="AE6" s="1">
        <v>8035.9420423280462</v>
      </c>
      <c r="AF6" s="1">
        <v>8562.7360324391939</v>
      </c>
      <c r="AG6" s="1">
        <v>8663.6572930355505</v>
      </c>
      <c r="AH6" s="1">
        <v>8082.3370909416417</v>
      </c>
      <c r="AI6" s="1">
        <v>7739.3117032670089</v>
      </c>
      <c r="AJ6" s="1">
        <v>7690.3324040156267</v>
      </c>
      <c r="AK6" s="1">
        <v>7526.196400200638</v>
      </c>
    </row>
    <row r="7" spans="1:38" x14ac:dyDescent="0.35">
      <c r="B7" s="10" t="s">
        <v>3</v>
      </c>
      <c r="C7" s="1">
        <v>2241.9471197160005</v>
      </c>
      <c r="D7" s="1">
        <v>6174.1565832796095</v>
      </c>
      <c r="E7" s="1">
        <v>7029.6578809292287</v>
      </c>
      <c r="F7" s="1">
        <v>7933.9572140208675</v>
      </c>
      <c r="G7" s="1">
        <v>8406.6673834338799</v>
      </c>
      <c r="H7" s="1">
        <v>8759.0018190409446</v>
      </c>
      <c r="I7" s="1">
        <v>8620.1082491599009</v>
      </c>
      <c r="J7" s="1">
        <v>8752.20791795484</v>
      </c>
      <c r="K7" s="1">
        <v>9157.6481986592553</v>
      </c>
      <c r="O7" s="1" t="s">
        <v>3</v>
      </c>
      <c r="P7" s="1">
        <v>2241.9471197160005</v>
      </c>
      <c r="Q7" s="1">
        <v>5720.565797512797</v>
      </c>
      <c r="R7" s="1">
        <v>6015.6280628560207</v>
      </c>
      <c r="S7" s="1">
        <v>6594.5423730726852</v>
      </c>
      <c r="T7" s="1">
        <v>6532.7015595055691</v>
      </c>
      <c r="U7" s="1">
        <v>6642.301147246013</v>
      </c>
      <c r="V7" s="1">
        <v>6845.8921582437597</v>
      </c>
      <c r="W7" s="1">
        <v>7048.1829640095111</v>
      </c>
      <c r="X7" s="1">
        <v>7317.6835891967339</v>
      </c>
      <c r="AB7" s="1" t="s">
        <v>3</v>
      </c>
      <c r="AC7" s="1">
        <v>2244.928215102002</v>
      </c>
      <c r="AD7" s="1">
        <v>5721.0510620708164</v>
      </c>
      <c r="AE7" s="1">
        <v>5919.3204124388831</v>
      </c>
      <c r="AF7" s="1">
        <v>6884.3626167380498</v>
      </c>
      <c r="AG7" s="1">
        <v>7394.1880284252429</v>
      </c>
      <c r="AH7" s="1">
        <v>8220.3045589465619</v>
      </c>
      <c r="AI7" s="1">
        <v>7706.3851080440372</v>
      </c>
      <c r="AJ7" s="1">
        <v>8167.3305668495277</v>
      </c>
      <c r="AK7" s="1">
        <v>8759.0072796162003</v>
      </c>
    </row>
    <row r="8" spans="1:38" x14ac:dyDescent="0.35">
      <c r="B8" s="10" t="s">
        <v>2</v>
      </c>
      <c r="C8" s="1">
        <v>11391.629324255997</v>
      </c>
      <c r="D8" s="1">
        <v>16581.732778227113</v>
      </c>
      <c r="E8" s="1">
        <v>18526.423747678356</v>
      </c>
      <c r="F8" s="1">
        <v>19916.689157782825</v>
      </c>
      <c r="G8" s="1">
        <v>21003.920094164932</v>
      </c>
      <c r="H8" s="1">
        <v>21558.546463935752</v>
      </c>
      <c r="I8" s="1">
        <v>22055.054495239281</v>
      </c>
      <c r="J8" s="1">
        <v>22999.310220312989</v>
      </c>
      <c r="K8" s="1">
        <v>23593.942017943162</v>
      </c>
      <c r="O8" s="1" t="s">
        <v>2</v>
      </c>
      <c r="P8" s="1">
        <v>11391.629324255997</v>
      </c>
      <c r="Q8" s="1">
        <v>15126.489381469917</v>
      </c>
      <c r="R8" s="1">
        <v>15701.037082618759</v>
      </c>
      <c r="S8" s="1">
        <v>15781.609226893124</v>
      </c>
      <c r="T8" s="1">
        <v>15568.73580220105</v>
      </c>
      <c r="U8" s="1">
        <v>15110.328712390334</v>
      </c>
      <c r="V8" s="1">
        <v>14666.614963461045</v>
      </c>
      <c r="W8" s="1">
        <v>14488.388193674829</v>
      </c>
      <c r="X8" s="1">
        <v>14574.592859128659</v>
      </c>
      <c r="AB8" s="1" t="s">
        <v>2</v>
      </c>
      <c r="AC8" s="1">
        <v>11393.552321808924</v>
      </c>
      <c r="AD8" s="1">
        <v>13415.128239437936</v>
      </c>
      <c r="AE8" s="1">
        <v>13911.430866876632</v>
      </c>
      <c r="AF8" s="1">
        <v>14420.227542583045</v>
      </c>
      <c r="AG8" s="1">
        <v>13948.192394179139</v>
      </c>
      <c r="AH8" s="1">
        <v>13777.810497403445</v>
      </c>
      <c r="AI8" s="1">
        <v>13775.450563901926</v>
      </c>
      <c r="AJ8" s="1">
        <v>13872.7439196341</v>
      </c>
      <c r="AK8" s="1">
        <v>14251.543611052293</v>
      </c>
    </row>
    <row r="9" spans="1:38" x14ac:dyDescent="0.35">
      <c r="B9" s="10" t="s">
        <v>13</v>
      </c>
      <c r="C9" s="1">
        <v>2220.694169292</v>
      </c>
      <c r="D9" s="1">
        <v>2712.6735920517222</v>
      </c>
      <c r="E9" s="1">
        <v>2739.0617708469949</v>
      </c>
      <c r="F9" s="1">
        <v>2654.4827217095308</v>
      </c>
      <c r="G9" s="1">
        <v>2473.0621228559726</v>
      </c>
      <c r="H9" s="1">
        <v>2614.9331723462537</v>
      </c>
      <c r="I9" s="1">
        <v>2738.4611825381689</v>
      </c>
      <c r="J9" s="1">
        <v>2861.4548000706045</v>
      </c>
      <c r="K9" s="1">
        <v>2954.5082188821339</v>
      </c>
      <c r="O9" s="1" t="s">
        <v>13</v>
      </c>
      <c r="P9" s="1">
        <v>2220.694169292</v>
      </c>
      <c r="Q9" s="1">
        <v>2117.3092564407484</v>
      </c>
      <c r="R9" s="1">
        <v>1860.5959975035132</v>
      </c>
      <c r="S9" s="1">
        <v>1676.9823721103794</v>
      </c>
      <c r="T9" s="1">
        <v>1418.1089567704439</v>
      </c>
      <c r="U9" s="1">
        <v>1398.7916066842042</v>
      </c>
      <c r="V9" s="1">
        <v>1350.1035868826186</v>
      </c>
      <c r="W9" s="1">
        <v>1374.7877824129648</v>
      </c>
      <c r="X9" s="1">
        <v>1396.5470314877748</v>
      </c>
      <c r="AB9" s="1" t="s">
        <v>13</v>
      </c>
      <c r="AC9" s="1">
        <v>2220.694169292</v>
      </c>
      <c r="AD9" s="1">
        <v>2893.6838023834039</v>
      </c>
      <c r="AE9" s="1">
        <v>2482.3496659930788</v>
      </c>
      <c r="AF9" s="1">
        <v>2266.906481544811</v>
      </c>
      <c r="AG9" s="1">
        <v>1698.2516978295953</v>
      </c>
      <c r="AH9" s="1">
        <v>1390.9569042034125</v>
      </c>
      <c r="AI9" s="1">
        <v>1323.2778203145597</v>
      </c>
      <c r="AJ9" s="1">
        <v>1341.4326549411107</v>
      </c>
      <c r="AK9" s="1">
        <v>1359.7991195655793</v>
      </c>
    </row>
    <row r="10" spans="1:38" x14ac:dyDescent="0.35">
      <c r="B10" s="10" t="s">
        <v>48</v>
      </c>
      <c r="C10" s="1">
        <v>0.15556454033558012</v>
      </c>
      <c r="D10" s="1">
        <v>93.141711961298924</v>
      </c>
      <c r="E10" s="1">
        <v>124.80216396108911</v>
      </c>
      <c r="F10" s="1">
        <v>150.12160690542206</v>
      </c>
      <c r="G10" s="1">
        <v>169.77451951983502</v>
      </c>
      <c r="H10" s="1">
        <v>194.71513832432413</v>
      </c>
      <c r="I10" s="1">
        <v>303.51189863052673</v>
      </c>
      <c r="J10" s="1">
        <v>468.15606790145006</v>
      </c>
      <c r="K10" s="1">
        <v>599.18333122939669</v>
      </c>
      <c r="O10" s="10" t="s">
        <v>48</v>
      </c>
      <c r="P10" s="1">
        <v>0.15556454033558012</v>
      </c>
      <c r="Q10" s="1">
        <v>138.03304185647619</v>
      </c>
      <c r="R10" s="1">
        <v>206.13259951839649</v>
      </c>
      <c r="S10" s="1">
        <v>261.12747415629497</v>
      </c>
      <c r="T10" s="1">
        <v>300.46672113382471</v>
      </c>
      <c r="U10" s="1">
        <v>349.50458980186789</v>
      </c>
      <c r="V10" s="1">
        <v>493.48971969671038</v>
      </c>
      <c r="W10" s="1">
        <v>669.23779684906879</v>
      </c>
      <c r="X10" s="1">
        <v>778.9235513067249</v>
      </c>
      <c r="AB10" s="10" t="s">
        <v>48</v>
      </c>
      <c r="AC10" s="1">
        <v>0</v>
      </c>
      <c r="AD10" s="1">
        <v>143.05745219972749</v>
      </c>
      <c r="AE10" s="1">
        <v>348.45602136523229</v>
      </c>
      <c r="AF10" s="1">
        <v>825.24353456017411</v>
      </c>
      <c r="AG10" s="1">
        <v>919.1348012872686</v>
      </c>
      <c r="AH10" s="1">
        <v>984.73220001705147</v>
      </c>
      <c r="AI10" s="1">
        <v>1135.5469400789411</v>
      </c>
      <c r="AJ10" s="1">
        <v>1185.6235842779649</v>
      </c>
      <c r="AK10" s="1">
        <v>954.35582004562934</v>
      </c>
    </row>
    <row r="11" spans="1:38" x14ac:dyDescent="0.35">
      <c r="B11" s="10" t="s">
        <v>49</v>
      </c>
      <c r="C11" s="1">
        <v>0</v>
      </c>
      <c r="D11" s="1">
        <v>58.230847874228616</v>
      </c>
      <c r="E11" s="1">
        <v>100.69531629969205</v>
      </c>
      <c r="F11" s="1">
        <v>132.70249498702682</v>
      </c>
      <c r="G11" s="1">
        <v>154.48919449387091</v>
      </c>
      <c r="H11" s="1">
        <v>183.1505259523104</v>
      </c>
      <c r="I11" s="1">
        <v>208.03922757874636</v>
      </c>
      <c r="J11" s="1">
        <v>229.34630930081821</v>
      </c>
      <c r="K11" s="1">
        <v>222.1192836436702</v>
      </c>
      <c r="O11" s="10" t="s">
        <v>49</v>
      </c>
      <c r="P11" s="1">
        <v>0</v>
      </c>
      <c r="Q11" s="1">
        <v>120.43984107069394</v>
      </c>
      <c r="R11" s="1">
        <v>211.95583212933553</v>
      </c>
      <c r="S11" s="1">
        <v>279.34563995634932</v>
      </c>
      <c r="T11" s="1">
        <v>323.41927046190244</v>
      </c>
      <c r="U11" s="1">
        <v>380.79277122658908</v>
      </c>
      <c r="V11" s="1">
        <v>427.78996488094776</v>
      </c>
      <c r="W11" s="1">
        <v>466.14220946761407</v>
      </c>
      <c r="X11" s="1">
        <v>450.29331376718193</v>
      </c>
      <c r="AB11" s="10" t="s">
        <v>49</v>
      </c>
      <c r="AC11" s="1">
        <v>0</v>
      </c>
      <c r="AD11" s="1">
        <v>120.43984087580625</v>
      </c>
      <c r="AE11" s="1">
        <v>344.33029273099851</v>
      </c>
      <c r="AF11" s="1">
        <v>793.87516373504627</v>
      </c>
      <c r="AG11" s="1">
        <v>1132.3393259891027</v>
      </c>
      <c r="AH11" s="1">
        <v>1166.9799959612747</v>
      </c>
      <c r="AI11" s="1">
        <v>1594.9232089734057</v>
      </c>
      <c r="AJ11" s="1">
        <v>2009.0976706330589</v>
      </c>
      <c r="AK11" s="1">
        <v>2027.968748249195</v>
      </c>
    </row>
    <row r="12" spans="1:38" x14ac:dyDescent="0.35">
      <c r="B12" s="10" t="s">
        <v>27</v>
      </c>
      <c r="C12" s="1">
        <v>8.29740024</v>
      </c>
      <c r="D12" s="1">
        <v>80.249408157863897</v>
      </c>
      <c r="E12" s="1">
        <v>188.65252442024686</v>
      </c>
      <c r="F12" s="1">
        <v>290.26717177995522</v>
      </c>
      <c r="G12" s="1">
        <v>812.02701901634975</v>
      </c>
      <c r="H12" s="1">
        <v>1060.1402695176159</v>
      </c>
      <c r="I12" s="1">
        <v>290.65907011507966</v>
      </c>
      <c r="J12" s="1">
        <v>583.32132865008543</v>
      </c>
      <c r="K12" s="1">
        <v>492.58168576111922</v>
      </c>
      <c r="O12" s="1" t="s">
        <v>27</v>
      </c>
      <c r="P12" s="1">
        <v>8.29740024</v>
      </c>
      <c r="Q12" s="1">
        <v>123.80374232972757</v>
      </c>
      <c r="R12" s="1">
        <v>264.90978293993948</v>
      </c>
      <c r="S12" s="1">
        <v>359.84426590789104</v>
      </c>
      <c r="T12" s="1">
        <v>402.13923796879919</v>
      </c>
      <c r="U12" s="1">
        <v>592.78019013224741</v>
      </c>
      <c r="V12" s="1">
        <v>642.73547188623866</v>
      </c>
      <c r="W12" s="1">
        <v>681.83408686212545</v>
      </c>
      <c r="X12" s="1">
        <v>715.25484673522203</v>
      </c>
      <c r="AB12" s="1" t="s">
        <v>27</v>
      </c>
      <c r="AC12" s="1">
        <v>8.29740024</v>
      </c>
      <c r="AD12" s="1">
        <v>397.1233882988999</v>
      </c>
      <c r="AE12" s="1">
        <v>771.79429666944009</v>
      </c>
      <c r="AF12" s="1">
        <v>943.74007346480425</v>
      </c>
      <c r="AG12" s="1">
        <v>1179.2808433267198</v>
      </c>
      <c r="AH12" s="1">
        <v>1297.3246782768001</v>
      </c>
      <c r="AI12" s="1">
        <v>1286.5296173760003</v>
      </c>
      <c r="AJ12" s="1">
        <v>1336.0181761306305</v>
      </c>
      <c r="AK12" s="1">
        <v>1260.8039448535337</v>
      </c>
    </row>
    <row r="13" spans="1:38" x14ac:dyDescent="0.35">
      <c r="B13" s="2" t="s">
        <v>6</v>
      </c>
      <c r="C13" s="2">
        <v>52097.87951835234</v>
      </c>
      <c r="D13" s="2">
        <v>66633.271228694328</v>
      </c>
      <c r="E13" s="2">
        <v>68460.216650928691</v>
      </c>
      <c r="F13" s="2">
        <v>69260.851914592015</v>
      </c>
      <c r="G13" s="2">
        <v>69380.229759581838</v>
      </c>
      <c r="H13" s="2">
        <v>69959.153888942194</v>
      </c>
      <c r="I13" s="2">
        <v>70576.313281910712</v>
      </c>
      <c r="J13" s="2">
        <v>72059.837921938262</v>
      </c>
      <c r="K13" s="2">
        <v>73057.410738803243</v>
      </c>
      <c r="O13" s="2" t="s">
        <v>6</v>
      </c>
      <c r="P13" s="2">
        <v>52097.87951835234</v>
      </c>
      <c r="Q13" s="2">
        <v>59682.781706886984</v>
      </c>
      <c r="R13" s="2">
        <v>57584.596096443282</v>
      </c>
      <c r="S13" s="2">
        <v>54251.315060383167</v>
      </c>
      <c r="T13" s="2">
        <v>48725.655493130871</v>
      </c>
      <c r="U13" s="2">
        <v>45202.364040089138</v>
      </c>
      <c r="V13" s="2">
        <v>43702.228596768342</v>
      </c>
      <c r="W13" s="2">
        <v>43108.49183162042</v>
      </c>
      <c r="X13" s="2">
        <v>42431.860095214623</v>
      </c>
      <c r="AB13" s="11" t="s">
        <v>6</v>
      </c>
      <c r="AC13" s="2">
        <v>52111.984784372049</v>
      </c>
      <c r="AD13" s="2">
        <v>54243.042034862745</v>
      </c>
      <c r="AE13" s="2">
        <v>51326.902416354234</v>
      </c>
      <c r="AF13" s="2">
        <v>50697.225035076211</v>
      </c>
      <c r="AG13" s="2">
        <v>47743.566899918442</v>
      </c>
      <c r="AH13" s="2">
        <v>44969.907405451042</v>
      </c>
      <c r="AI13" s="2">
        <v>43977.880470917647</v>
      </c>
      <c r="AJ13" s="2">
        <v>44347.574126714164</v>
      </c>
      <c r="AK13" s="2">
        <v>44290.390950046058</v>
      </c>
    </row>
    <row r="14" spans="1:38" x14ac:dyDescent="0.35">
      <c r="B14" s="2"/>
      <c r="C14" s="2"/>
      <c r="D14" s="2"/>
      <c r="E14" s="2"/>
      <c r="F14" s="2"/>
      <c r="G14" s="2"/>
      <c r="H14" s="2"/>
      <c r="I14" s="2"/>
      <c r="J14" s="2"/>
      <c r="K14" s="2"/>
      <c r="O14" s="2"/>
      <c r="P14" s="2"/>
      <c r="Q14" s="2"/>
      <c r="R14" s="2"/>
      <c r="S14" s="2"/>
      <c r="T14" s="2"/>
      <c r="U14" s="2"/>
      <c r="V14" s="2"/>
      <c r="W14" s="2"/>
      <c r="X14" s="2"/>
      <c r="AB14" s="11"/>
      <c r="AC14" s="2"/>
      <c r="AD14" s="2"/>
      <c r="AE14" s="2"/>
      <c r="AF14" s="2"/>
      <c r="AG14" s="2"/>
      <c r="AH14" s="2"/>
      <c r="AI14" s="2"/>
      <c r="AJ14" s="2"/>
      <c r="AK14" s="2"/>
    </row>
    <row r="15" spans="1:38" s="7" customFormat="1" x14ac:dyDescent="0.35">
      <c r="A15" s="5" t="s">
        <v>63</v>
      </c>
      <c r="B15" s="6"/>
      <c r="C15" s="6"/>
      <c r="D15" s="6"/>
      <c r="E15" s="6"/>
      <c r="F15" s="6"/>
      <c r="G15" s="6"/>
      <c r="H15" s="6"/>
      <c r="I15" s="6"/>
      <c r="J15" s="6"/>
      <c r="K15" s="6"/>
      <c r="L15" s="5"/>
      <c r="N15" s="5" t="s">
        <v>63</v>
      </c>
      <c r="O15" s="6"/>
      <c r="P15" s="6"/>
      <c r="Q15" s="6"/>
      <c r="R15" s="6"/>
      <c r="S15" s="6"/>
      <c r="T15" s="6"/>
      <c r="U15" s="6"/>
      <c r="V15" s="6"/>
      <c r="W15" s="6"/>
      <c r="X15" s="6"/>
      <c r="Y15" s="5"/>
      <c r="AA15" s="5" t="s">
        <v>63</v>
      </c>
      <c r="AB15" s="6"/>
      <c r="AC15" s="6"/>
      <c r="AD15" s="6"/>
      <c r="AE15" s="6"/>
      <c r="AF15" s="6"/>
      <c r="AG15" s="6"/>
      <c r="AH15" s="6"/>
      <c r="AI15" s="6"/>
      <c r="AJ15" s="6"/>
      <c r="AK15" s="6"/>
      <c r="AL15" s="5"/>
    </row>
    <row r="16" spans="1:38" ht="16.5" x14ac:dyDescent="0.45">
      <c r="B16" s="10" t="s">
        <v>32</v>
      </c>
      <c r="C16" s="1">
        <v>3872.7159235426116</v>
      </c>
      <c r="D16" s="1">
        <v>3966.898572245902</v>
      </c>
      <c r="E16" s="1">
        <v>3865.0602518312176</v>
      </c>
      <c r="F16" s="1">
        <v>3554.0503752399622</v>
      </c>
      <c r="G16" s="1">
        <v>3296.8895055697153</v>
      </c>
      <c r="H16" s="1">
        <v>3066.9782197989966</v>
      </c>
      <c r="I16" s="1">
        <v>2811.2454787200822</v>
      </c>
      <c r="J16" s="1">
        <v>2888.4018006694168</v>
      </c>
      <c r="K16" s="1">
        <v>2773.9802347006212</v>
      </c>
      <c r="O16" s="10" t="s">
        <v>31</v>
      </c>
      <c r="P16" s="1">
        <v>3872.7159235426116</v>
      </c>
      <c r="Q16" s="1">
        <v>3419.7071735107525</v>
      </c>
      <c r="R16" s="1">
        <v>2979.9208093594007</v>
      </c>
      <c r="S16" s="1">
        <v>2551.5611452469116</v>
      </c>
      <c r="T16" s="1">
        <v>2063.844751993855</v>
      </c>
      <c r="U16" s="1">
        <v>1691.2502297382557</v>
      </c>
      <c r="V16" s="1">
        <v>1448.2225206496521</v>
      </c>
      <c r="W16" s="1">
        <v>1334.3981759310113</v>
      </c>
      <c r="X16" s="1">
        <v>1188.8596568720402</v>
      </c>
      <c r="AB16" s="10" t="s">
        <v>31</v>
      </c>
      <c r="AC16" s="1">
        <v>3872.7159235426116</v>
      </c>
      <c r="AD16" s="1">
        <v>2840.1702618386503</v>
      </c>
      <c r="AE16" s="1">
        <v>2191.6539339847495</v>
      </c>
      <c r="AF16" s="1">
        <v>1790.8145439911946</v>
      </c>
      <c r="AG16" s="1">
        <v>1387.5106068527341</v>
      </c>
      <c r="AH16" s="1">
        <v>1103.7143154678056</v>
      </c>
      <c r="AI16" s="1">
        <v>796.44817111707539</v>
      </c>
      <c r="AJ16" s="1">
        <v>627.55252579093519</v>
      </c>
      <c r="AK16" s="1">
        <v>445.82218299958248</v>
      </c>
    </row>
    <row r="17" spans="2:37" ht="16.5" x14ac:dyDescent="0.45">
      <c r="B17" s="10" t="s">
        <v>34</v>
      </c>
      <c r="C17" s="1">
        <v>0</v>
      </c>
      <c r="D17" s="1">
        <v>171.3744636364855</v>
      </c>
      <c r="E17" s="1">
        <v>172.34638079124821</v>
      </c>
      <c r="F17" s="1">
        <v>216.71552674754759</v>
      </c>
      <c r="G17" s="1">
        <v>279.0031875797431</v>
      </c>
      <c r="H17" s="1">
        <v>299.89943452434272</v>
      </c>
      <c r="I17" s="1">
        <v>378.52038382709088</v>
      </c>
      <c r="J17" s="1">
        <v>270.32643481264415</v>
      </c>
      <c r="K17" s="1">
        <v>310.59349562259928</v>
      </c>
      <c r="O17" s="10" t="s">
        <v>33</v>
      </c>
      <c r="P17" s="1">
        <v>0</v>
      </c>
      <c r="Q17" s="1">
        <v>209.36034918433899</v>
      </c>
      <c r="R17" s="1">
        <v>295.87353811850744</v>
      </c>
      <c r="S17" s="1">
        <v>301.43870481706188</v>
      </c>
      <c r="T17" s="1">
        <v>419.02452427432644</v>
      </c>
      <c r="U17" s="1">
        <v>461.86178357721587</v>
      </c>
      <c r="V17" s="1">
        <v>542.96144932493996</v>
      </c>
      <c r="W17" s="1">
        <v>522.66887991417423</v>
      </c>
      <c r="X17" s="1">
        <v>607.5389525953035</v>
      </c>
      <c r="AB17" s="10" t="s">
        <v>33</v>
      </c>
      <c r="AC17" s="1">
        <v>0</v>
      </c>
      <c r="AD17" s="1">
        <v>380.07600453670312</v>
      </c>
      <c r="AE17" s="1">
        <v>584.39567218626598</v>
      </c>
      <c r="AF17" s="1">
        <v>671.90859121008225</v>
      </c>
      <c r="AG17" s="1">
        <v>836.65967907220306</v>
      </c>
      <c r="AH17" s="1">
        <v>879.96302278229757</v>
      </c>
      <c r="AI17" s="1">
        <v>1064.4312098824705</v>
      </c>
      <c r="AJ17" s="1">
        <v>1181.4344699476571</v>
      </c>
      <c r="AK17" s="1">
        <v>1374.5609372929716</v>
      </c>
    </row>
    <row r="25" spans="2:37" x14ac:dyDescent="0.35">
      <c r="B25" s="10"/>
      <c r="O25" s="10"/>
      <c r="AB25" s="10"/>
    </row>
    <row r="26" spans="2:37" x14ac:dyDescent="0.35">
      <c r="B26" s="10"/>
      <c r="O26" s="10"/>
      <c r="AB26" s="10"/>
    </row>
    <row r="27" spans="2:37" x14ac:dyDescent="0.35">
      <c r="B27" s="10"/>
      <c r="O27" s="10"/>
      <c r="AB27" s="10"/>
    </row>
  </sheetData>
  <pageMargins left="0.7" right="0.7" top="0.75" bottom="0.75" header="0.3" footer="0.3"/>
  <pageSetup orientation="portrait" horizontalDpi="300" verticalDpi="0" copies="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2">
    <tabColor theme="8"/>
  </sheetPr>
  <dimension ref="A1:AL27"/>
  <sheetViews>
    <sheetView topLeftCell="P1" zoomScale="85" zoomScaleNormal="85" workbookViewId="0">
      <selection activeCell="AC16" sqref="AC16:AK16"/>
    </sheetView>
  </sheetViews>
  <sheetFormatPr defaultColWidth="9.08984375" defaultRowHeight="14.5" x14ac:dyDescent="0.35"/>
  <cols>
    <col min="1" max="1" width="4" style="1" customWidth="1"/>
    <col min="2" max="2" width="35.453125" style="1" customWidth="1"/>
    <col min="3" max="3" width="9.6328125" style="1" bestFit="1" customWidth="1"/>
    <col min="4" max="6" width="10.6328125" style="1" bestFit="1" customWidth="1"/>
    <col min="7" max="9" width="9.6328125" style="1" bestFit="1" customWidth="1"/>
    <col min="10" max="11" width="9.6328125" style="1" customWidth="1"/>
    <col min="12" max="12" width="4" style="1" customWidth="1"/>
    <col min="13" max="13" width="12.36328125" style="1" customWidth="1"/>
    <col min="14" max="14" width="4" style="1" customWidth="1"/>
    <col min="15" max="15" width="27" style="1" customWidth="1"/>
    <col min="16" max="16" width="8.90625" style="1" bestFit="1" customWidth="1"/>
    <col min="17" max="17" width="13.08984375" style="1" bestFit="1" customWidth="1"/>
    <col min="18" max="19" width="10.6328125" style="1" bestFit="1" customWidth="1"/>
    <col min="20" max="22" width="9.6328125" style="1" bestFit="1" customWidth="1"/>
    <col min="23" max="24" width="9.6328125" style="1" customWidth="1"/>
    <col min="25" max="25" width="4" style="1" customWidth="1"/>
    <col min="26" max="26" width="12.36328125" style="1" customWidth="1"/>
    <col min="27" max="27" width="4" style="1" customWidth="1"/>
    <col min="28" max="28" width="27" style="1" customWidth="1"/>
    <col min="29" max="29" width="8.90625" style="1" bestFit="1" customWidth="1"/>
    <col min="30" max="35" width="9.6328125" style="1" bestFit="1" customWidth="1"/>
    <col min="36" max="37" width="9.6328125" style="1" customWidth="1"/>
    <col min="38" max="38" width="4" style="1" customWidth="1"/>
    <col min="39" max="16384" width="9.08984375" style="1"/>
  </cols>
  <sheetData>
    <row r="1" spans="1:38" s="4" customFormat="1" ht="45.75" customHeight="1" x14ac:dyDescent="0.35">
      <c r="D1" s="4" t="s">
        <v>88</v>
      </c>
      <c r="Q1" s="4" t="s">
        <v>89</v>
      </c>
      <c r="AD1" s="4" t="s">
        <v>90</v>
      </c>
    </row>
    <row r="2" spans="1:38" s="8" customFormat="1" ht="29.25" customHeight="1" x14ac:dyDescent="0.35">
      <c r="C2" s="9">
        <v>2014</v>
      </c>
      <c r="D2" s="9">
        <v>2025</v>
      </c>
      <c r="E2" s="9">
        <v>2030</v>
      </c>
      <c r="F2" s="9">
        <v>2035</v>
      </c>
      <c r="G2" s="9">
        <v>2040</v>
      </c>
      <c r="H2" s="9">
        <v>2045</v>
      </c>
      <c r="I2" s="9">
        <v>2050</v>
      </c>
      <c r="J2" s="9">
        <v>2055</v>
      </c>
      <c r="K2" s="9">
        <v>2060</v>
      </c>
      <c r="P2" s="9">
        <v>2014</v>
      </c>
      <c r="Q2" s="9">
        <v>2025</v>
      </c>
      <c r="R2" s="9">
        <v>2030</v>
      </c>
      <c r="S2" s="9">
        <v>2035</v>
      </c>
      <c r="T2" s="9">
        <v>2040</v>
      </c>
      <c r="U2" s="9">
        <v>2045</v>
      </c>
      <c r="V2" s="9">
        <v>2050</v>
      </c>
      <c r="W2" s="9">
        <v>2055</v>
      </c>
      <c r="X2" s="9">
        <v>2060</v>
      </c>
      <c r="AC2" s="9">
        <v>2014</v>
      </c>
      <c r="AD2" s="9">
        <v>2025</v>
      </c>
      <c r="AE2" s="9">
        <v>2030</v>
      </c>
      <c r="AF2" s="9">
        <v>2035</v>
      </c>
      <c r="AG2" s="9">
        <v>2040</v>
      </c>
      <c r="AH2" s="9">
        <v>2045</v>
      </c>
      <c r="AI2" s="9">
        <v>2050</v>
      </c>
      <c r="AJ2" s="9">
        <v>2055</v>
      </c>
      <c r="AK2" s="9">
        <v>2060</v>
      </c>
    </row>
    <row r="3" spans="1:38" s="22" customFormat="1" x14ac:dyDescent="0.35">
      <c r="C3" s="23"/>
      <c r="D3" s="23"/>
      <c r="E3" s="23"/>
      <c r="F3" s="23"/>
      <c r="G3" s="23"/>
      <c r="H3" s="23"/>
      <c r="I3" s="23"/>
      <c r="J3" s="23"/>
      <c r="K3" s="23"/>
      <c r="P3" s="23"/>
      <c r="Q3" s="23"/>
      <c r="R3" s="23"/>
      <c r="S3" s="23"/>
      <c r="T3" s="23"/>
      <c r="U3" s="23"/>
      <c r="V3" s="23"/>
      <c r="W3" s="23"/>
      <c r="X3" s="23"/>
      <c r="AC3" s="23"/>
      <c r="AD3" s="23"/>
      <c r="AE3" s="23"/>
      <c r="AF3" s="23"/>
      <c r="AG3" s="23"/>
      <c r="AH3" s="23"/>
      <c r="AI3" s="23"/>
      <c r="AJ3" s="23"/>
      <c r="AK3" s="23"/>
    </row>
    <row r="4" spans="1:38" s="7" customFormat="1" x14ac:dyDescent="0.35">
      <c r="A4" s="5" t="s">
        <v>62</v>
      </c>
      <c r="B4" s="6"/>
      <c r="C4" s="6"/>
      <c r="D4" s="6"/>
      <c r="E4" s="6"/>
      <c r="F4" s="6"/>
      <c r="G4" s="6"/>
      <c r="H4" s="6"/>
      <c r="I4" s="6"/>
      <c r="J4" s="6"/>
      <c r="K4" s="6"/>
      <c r="L4" s="5"/>
      <c r="N4" s="5" t="s">
        <v>62</v>
      </c>
      <c r="O4" s="6"/>
      <c r="P4" s="6"/>
      <c r="Q4" s="6"/>
      <c r="R4" s="6"/>
      <c r="S4" s="6"/>
      <c r="T4" s="6"/>
      <c r="U4" s="6"/>
      <c r="V4" s="6"/>
      <c r="W4" s="6"/>
      <c r="X4" s="6"/>
      <c r="Y4" s="5"/>
      <c r="AA4" s="5" t="s">
        <v>62</v>
      </c>
      <c r="AB4" s="6"/>
      <c r="AC4" s="6"/>
      <c r="AD4" s="6"/>
      <c r="AE4" s="6"/>
      <c r="AF4" s="6"/>
      <c r="AG4" s="6"/>
      <c r="AH4" s="6"/>
      <c r="AI4" s="6"/>
      <c r="AJ4" s="6"/>
      <c r="AK4" s="6"/>
      <c r="AL4" s="5"/>
    </row>
    <row r="5" spans="1:38" x14ac:dyDescent="0.35">
      <c r="B5" s="10" t="s">
        <v>0</v>
      </c>
      <c r="C5" s="1">
        <v>2105.3269371599995</v>
      </c>
      <c r="D5" s="1">
        <v>2080.9912783983391</v>
      </c>
      <c r="E5" s="1">
        <v>1877.7629397582198</v>
      </c>
      <c r="F5" s="1">
        <v>1662.9963807143617</v>
      </c>
      <c r="G5" s="1">
        <v>1481.9233444234881</v>
      </c>
      <c r="H5" s="1">
        <v>1333.6086790381785</v>
      </c>
      <c r="I5" s="1">
        <v>1269.5835384182762</v>
      </c>
      <c r="J5" s="1">
        <v>1235.9239313152334</v>
      </c>
      <c r="K5" s="1">
        <v>1348.4346365076474</v>
      </c>
      <c r="O5" s="1" t="s">
        <v>0</v>
      </c>
      <c r="P5" s="1">
        <v>2105.3269371599995</v>
      </c>
      <c r="Q5" s="1">
        <v>1871.9389474878783</v>
      </c>
      <c r="R5" s="1">
        <v>1345.6096332122631</v>
      </c>
      <c r="S5" s="1">
        <v>1164.9121503800293</v>
      </c>
      <c r="T5" s="1">
        <v>1043.2211490047284</v>
      </c>
      <c r="U5" s="1">
        <v>885.25921145434313</v>
      </c>
      <c r="V5" s="1">
        <v>788.71236776975275</v>
      </c>
      <c r="W5" s="1">
        <v>749.3173394344451</v>
      </c>
      <c r="X5" s="1">
        <v>694.38886507620521</v>
      </c>
      <c r="AB5" s="1" t="s">
        <v>0</v>
      </c>
      <c r="AC5" s="1">
        <v>2105.3269371599995</v>
      </c>
      <c r="AD5" s="1">
        <v>1489.1360854322186</v>
      </c>
      <c r="AE5" s="1">
        <v>1192.8768021566123</v>
      </c>
      <c r="AF5" s="1">
        <v>1058.2157627547977</v>
      </c>
      <c r="AG5" s="1">
        <v>1029.8790250823251</v>
      </c>
      <c r="AH5" s="1">
        <v>949.49845743785079</v>
      </c>
      <c r="AI5" s="1">
        <v>906.66408609252289</v>
      </c>
      <c r="AJ5" s="1">
        <v>877.39510053360084</v>
      </c>
      <c r="AK5" s="1">
        <v>817.7877314706609</v>
      </c>
    </row>
    <row r="6" spans="1:38" x14ac:dyDescent="0.35">
      <c r="B6" s="10" t="s">
        <v>1</v>
      </c>
      <c r="C6" s="1">
        <v>4469.4760725359984</v>
      </c>
      <c r="D6" s="1">
        <v>4292.0876049438002</v>
      </c>
      <c r="E6" s="1">
        <v>4063.7485240311003</v>
      </c>
      <c r="F6" s="1">
        <v>3809.6702710248369</v>
      </c>
      <c r="G6" s="1">
        <v>3519.7038382435712</v>
      </c>
      <c r="H6" s="1">
        <v>3328.8129069226193</v>
      </c>
      <c r="I6" s="1">
        <v>3141.2790770574525</v>
      </c>
      <c r="J6" s="1">
        <v>2987.2330010686469</v>
      </c>
      <c r="K6" s="1">
        <v>2908.9707017311662</v>
      </c>
      <c r="O6" s="1" t="s">
        <v>1</v>
      </c>
      <c r="P6" s="1">
        <v>4469.4760725359984</v>
      </c>
      <c r="Q6" s="1">
        <v>4211.97577248794</v>
      </c>
      <c r="R6" s="1">
        <v>3882.484674885442</v>
      </c>
      <c r="S6" s="1">
        <v>3586.0688722235013</v>
      </c>
      <c r="T6" s="1">
        <v>3449.2933852690144</v>
      </c>
      <c r="U6" s="1">
        <v>3071.6030360820405</v>
      </c>
      <c r="V6" s="1">
        <v>2865.8311362220429</v>
      </c>
      <c r="W6" s="1">
        <v>2733.286882012409</v>
      </c>
      <c r="X6" s="1">
        <v>2611.6358210110516</v>
      </c>
      <c r="AB6" s="1" t="s">
        <v>1</v>
      </c>
      <c r="AC6" s="1">
        <v>4469.4774007501765</v>
      </c>
      <c r="AD6" s="1">
        <v>4157.0885700266817</v>
      </c>
      <c r="AE6" s="1">
        <v>3831.9562973733618</v>
      </c>
      <c r="AF6" s="1">
        <v>3547.4865526415292</v>
      </c>
      <c r="AG6" s="1">
        <v>3393.1942050230673</v>
      </c>
      <c r="AH6" s="1">
        <v>2997.8554138953546</v>
      </c>
      <c r="AI6" s="1">
        <v>2880.5867281667929</v>
      </c>
      <c r="AJ6" s="1">
        <v>2749.4054450080012</v>
      </c>
      <c r="AK6" s="1">
        <v>2613.6378747730259</v>
      </c>
    </row>
    <row r="7" spans="1:38" x14ac:dyDescent="0.35">
      <c r="B7" s="10" t="s">
        <v>3</v>
      </c>
      <c r="C7" s="1">
        <v>3909.9282139080005</v>
      </c>
      <c r="D7" s="1">
        <v>3765.2372364631838</v>
      </c>
      <c r="E7" s="1">
        <v>3540.1189887840119</v>
      </c>
      <c r="F7" s="1">
        <v>3328.9400595187985</v>
      </c>
      <c r="G7" s="1">
        <v>3040.5076550577924</v>
      </c>
      <c r="H7" s="1">
        <v>2899.5054010923704</v>
      </c>
      <c r="I7" s="1">
        <v>2753.4060062403137</v>
      </c>
      <c r="J7" s="1">
        <v>2598.8720718161935</v>
      </c>
      <c r="K7" s="1">
        <v>2519.7379785090302</v>
      </c>
      <c r="O7" s="1" t="s">
        <v>3</v>
      </c>
      <c r="P7" s="1">
        <v>3909.9282139080005</v>
      </c>
      <c r="Q7" s="1">
        <v>3539.7180097297069</v>
      </c>
      <c r="R7" s="1">
        <v>3116.3759620312717</v>
      </c>
      <c r="S7" s="1">
        <v>2750.1318338591868</v>
      </c>
      <c r="T7" s="1">
        <v>2434.9605416620602</v>
      </c>
      <c r="U7" s="1">
        <v>2213.3900941856464</v>
      </c>
      <c r="V7" s="1">
        <v>2069.496089327286</v>
      </c>
      <c r="W7" s="1">
        <v>1957.2208068870441</v>
      </c>
      <c r="X7" s="1">
        <v>1831.1773102530785</v>
      </c>
      <c r="AB7" s="1" t="s">
        <v>3</v>
      </c>
      <c r="AC7" s="1">
        <v>3909.9390997124792</v>
      </c>
      <c r="AD7" s="1">
        <v>3302.8870883421237</v>
      </c>
      <c r="AE7" s="1">
        <v>2866.986950643472</v>
      </c>
      <c r="AF7" s="1">
        <v>2507.4075391002498</v>
      </c>
      <c r="AG7" s="1">
        <v>2207.2678395466983</v>
      </c>
      <c r="AH7" s="1">
        <v>2028.4239427833363</v>
      </c>
      <c r="AI7" s="1">
        <v>2001.9632720054603</v>
      </c>
      <c r="AJ7" s="1">
        <v>1925.2476772237655</v>
      </c>
      <c r="AK7" s="1">
        <v>1734.8303828248204</v>
      </c>
    </row>
    <row r="8" spans="1:38" x14ac:dyDescent="0.35">
      <c r="B8" s="10" t="s">
        <v>2</v>
      </c>
      <c r="C8" s="1">
        <v>3603.9749987520004</v>
      </c>
      <c r="D8" s="1">
        <v>3539.4993210951061</v>
      </c>
      <c r="E8" s="1">
        <v>3527.9100591037136</v>
      </c>
      <c r="F8" s="1">
        <v>3451.4287897915301</v>
      </c>
      <c r="G8" s="1">
        <v>3309.7445268550164</v>
      </c>
      <c r="H8" s="1">
        <v>3221.0684968066867</v>
      </c>
      <c r="I8" s="1">
        <v>3102.0722343935886</v>
      </c>
      <c r="J8" s="1">
        <v>2980.247464629043</v>
      </c>
      <c r="K8" s="1">
        <v>2860.9696293441184</v>
      </c>
      <c r="O8" s="1" t="s">
        <v>2</v>
      </c>
      <c r="P8" s="1">
        <v>3603.9749987520004</v>
      </c>
      <c r="Q8" s="1">
        <v>3666.8552381241079</v>
      </c>
      <c r="R8" s="1">
        <v>3545.3781645096633</v>
      </c>
      <c r="S8" s="1">
        <v>3318.0344181685682</v>
      </c>
      <c r="T8" s="1">
        <v>3168.4221973853519</v>
      </c>
      <c r="U8" s="1">
        <v>3105.6681554289166</v>
      </c>
      <c r="V8" s="1">
        <v>3005.9151373172185</v>
      </c>
      <c r="W8" s="1">
        <v>2949.5964385103616</v>
      </c>
      <c r="X8" s="1">
        <v>2907.9947277442648</v>
      </c>
      <c r="AB8" s="1" t="s">
        <v>2</v>
      </c>
      <c r="AC8" s="1">
        <v>3603.9734156487289</v>
      </c>
      <c r="AD8" s="1">
        <v>3227.4933813729008</v>
      </c>
      <c r="AE8" s="1">
        <v>3042.0034130380186</v>
      </c>
      <c r="AF8" s="1">
        <v>2835.9439011238078</v>
      </c>
      <c r="AG8" s="1">
        <v>2687.4972018093499</v>
      </c>
      <c r="AH8" s="1">
        <v>2605.8448177859636</v>
      </c>
      <c r="AI8" s="1">
        <v>2623.6868003775853</v>
      </c>
      <c r="AJ8" s="1">
        <v>2569.872502386424</v>
      </c>
      <c r="AK8" s="1">
        <v>2644.2423159889645</v>
      </c>
    </row>
    <row r="9" spans="1:38" x14ac:dyDescent="0.35">
      <c r="B9" s="10" t="s">
        <v>13</v>
      </c>
      <c r="C9" s="1">
        <v>643.17826753199995</v>
      </c>
      <c r="D9" s="1">
        <v>912.27428343377255</v>
      </c>
      <c r="E9" s="1">
        <v>862.53739681741047</v>
      </c>
      <c r="F9" s="1">
        <v>815.57663914046634</v>
      </c>
      <c r="G9" s="1">
        <v>770.64661927311147</v>
      </c>
      <c r="H9" s="1">
        <v>759.32585304594181</v>
      </c>
      <c r="I9" s="1">
        <v>704.61037113549912</v>
      </c>
      <c r="J9" s="1">
        <v>656.85812383966766</v>
      </c>
      <c r="K9" s="1">
        <v>555.91192372931198</v>
      </c>
      <c r="O9" s="1" t="s">
        <v>13</v>
      </c>
      <c r="P9" s="1">
        <v>643.17826753199995</v>
      </c>
      <c r="Q9" s="1">
        <v>825.2337702793568</v>
      </c>
      <c r="R9" s="1">
        <v>735.28228776479114</v>
      </c>
      <c r="S9" s="1">
        <v>675.37463077334496</v>
      </c>
      <c r="T9" s="1">
        <v>632.74582793175136</v>
      </c>
      <c r="U9" s="1">
        <v>625.778773761671</v>
      </c>
      <c r="V9" s="1">
        <v>554.33061845528061</v>
      </c>
      <c r="W9" s="1">
        <v>542.69310168467155</v>
      </c>
      <c r="X9" s="1">
        <v>547.21940663196733</v>
      </c>
      <c r="AB9" s="1" t="s">
        <v>13</v>
      </c>
      <c r="AC9" s="1">
        <v>643.17826753199995</v>
      </c>
      <c r="AD9" s="1">
        <v>746.77243323837956</v>
      </c>
      <c r="AE9" s="1">
        <v>666.74191338477203</v>
      </c>
      <c r="AF9" s="1">
        <v>620.99685436369816</v>
      </c>
      <c r="AG9" s="1">
        <v>590.66788251289381</v>
      </c>
      <c r="AH9" s="1">
        <v>593.5484459611414</v>
      </c>
      <c r="AI9" s="1">
        <v>522.46242504504187</v>
      </c>
      <c r="AJ9" s="1">
        <v>521.53540841229528</v>
      </c>
      <c r="AK9" s="1">
        <v>538.9293349927608</v>
      </c>
    </row>
    <row r="10" spans="1:38" x14ac:dyDescent="0.35">
      <c r="B10" s="10" t="s">
        <v>48</v>
      </c>
      <c r="C10" s="1">
        <v>874.1617823695675</v>
      </c>
      <c r="D10" s="1">
        <v>787.87511903016718</v>
      </c>
      <c r="E10" s="1">
        <v>846.82907150857238</v>
      </c>
      <c r="F10" s="1">
        <v>912.88656357698846</v>
      </c>
      <c r="G10" s="1">
        <v>968.94698214215032</v>
      </c>
      <c r="H10" s="1">
        <v>1029.5114879415116</v>
      </c>
      <c r="I10" s="1">
        <v>1043.9348217607142</v>
      </c>
      <c r="J10" s="1">
        <v>1091.831442876731</v>
      </c>
      <c r="K10" s="1">
        <v>1143.4522837911729</v>
      </c>
      <c r="O10" s="10" t="s">
        <v>48</v>
      </c>
      <c r="P10" s="1">
        <v>874.1617823695675</v>
      </c>
      <c r="Q10" s="1">
        <v>976.63628730030189</v>
      </c>
      <c r="R10" s="1">
        <v>1024.6166015803265</v>
      </c>
      <c r="S10" s="1">
        <v>1062.8191417464623</v>
      </c>
      <c r="T10" s="1">
        <v>1121.275767323752</v>
      </c>
      <c r="U10" s="1">
        <v>1186.8784192214462</v>
      </c>
      <c r="V10" s="1">
        <v>1299.058204748598</v>
      </c>
      <c r="W10" s="1">
        <v>1407.5667851991034</v>
      </c>
      <c r="X10" s="1">
        <v>1505.772822516102</v>
      </c>
      <c r="AB10" s="10" t="s">
        <v>48</v>
      </c>
      <c r="AC10" s="1">
        <v>874.07140711774787</v>
      </c>
      <c r="AD10" s="1">
        <v>1019.9653559554804</v>
      </c>
      <c r="AE10" s="1">
        <v>1049.9547326340505</v>
      </c>
      <c r="AF10" s="1">
        <v>1063.9078702402633</v>
      </c>
      <c r="AG10" s="1">
        <v>1127.9627907743902</v>
      </c>
      <c r="AH10" s="1">
        <v>1177.7589463341744</v>
      </c>
      <c r="AI10" s="1">
        <v>1258.976517014929</v>
      </c>
      <c r="AJ10" s="1">
        <v>1423.5709033737689</v>
      </c>
      <c r="AK10" s="1">
        <v>1522.3807692192215</v>
      </c>
    </row>
    <row r="11" spans="1:38" x14ac:dyDescent="0.35">
      <c r="B11" s="10" t="s">
        <v>49</v>
      </c>
      <c r="C11" s="1">
        <v>109.29850300174789</v>
      </c>
      <c r="D11" s="1">
        <v>139.64751492202183</v>
      </c>
      <c r="E11" s="1">
        <v>136.73786720168064</v>
      </c>
      <c r="F11" s="1">
        <v>135.29744461708938</v>
      </c>
      <c r="G11" s="1">
        <v>134.2175331612446</v>
      </c>
      <c r="H11" s="1">
        <v>125.19791848480853</v>
      </c>
      <c r="I11" s="1">
        <v>121.16459454319927</v>
      </c>
      <c r="J11" s="1">
        <v>117.43004611477009</v>
      </c>
      <c r="K11" s="1">
        <v>116.9648603140255</v>
      </c>
      <c r="O11" s="10" t="s">
        <v>49</v>
      </c>
      <c r="P11" s="1">
        <v>109.29850300174789</v>
      </c>
      <c r="Q11" s="1">
        <v>141.63123193526181</v>
      </c>
      <c r="R11" s="1">
        <v>139.26343533386282</v>
      </c>
      <c r="S11" s="1">
        <v>138.2951935179895</v>
      </c>
      <c r="T11" s="1">
        <v>137.68572388927387</v>
      </c>
      <c r="U11" s="1">
        <v>129.5409792773192</v>
      </c>
      <c r="V11" s="1">
        <v>128.28242573071265</v>
      </c>
      <c r="W11" s="1">
        <v>127.26496375254011</v>
      </c>
      <c r="X11" s="1">
        <v>128.42294256171644</v>
      </c>
      <c r="AB11" s="10" t="s">
        <v>49</v>
      </c>
      <c r="AC11" s="1">
        <v>109.29850300174789</v>
      </c>
      <c r="AD11" s="1">
        <v>141.79946485589451</v>
      </c>
      <c r="AE11" s="1">
        <v>139.02024288095831</v>
      </c>
      <c r="AF11" s="1">
        <v>137.18464485179743</v>
      </c>
      <c r="AG11" s="1">
        <v>136.68057995464198</v>
      </c>
      <c r="AH11" s="1">
        <v>126.68521457721127</v>
      </c>
      <c r="AI11" s="1">
        <v>123.21369200800848</v>
      </c>
      <c r="AJ11" s="1">
        <v>122.1339159309013</v>
      </c>
      <c r="AK11" s="1">
        <v>122.23359852632495</v>
      </c>
    </row>
    <row r="12" spans="1:38" x14ac:dyDescent="0.35">
      <c r="B12" s="10" t="s">
        <v>27</v>
      </c>
      <c r="C12" s="1">
        <v>4.0685053846266861</v>
      </c>
      <c r="D12" s="1">
        <v>33.002429753083298</v>
      </c>
      <c r="E12" s="1">
        <v>83.966173196933028</v>
      </c>
      <c r="F12" s="1">
        <v>148.73147862748993</v>
      </c>
      <c r="G12" s="1">
        <v>198.89119657547073</v>
      </c>
      <c r="H12" s="1">
        <v>226.03741957317132</v>
      </c>
      <c r="I12" s="1">
        <v>249.13206108986009</v>
      </c>
      <c r="J12" s="1">
        <v>269.53603156836027</v>
      </c>
      <c r="K12" s="1">
        <v>288.8288742448571</v>
      </c>
      <c r="O12" s="1" t="s">
        <v>27</v>
      </c>
      <c r="P12" s="1">
        <v>4.0685053846266861</v>
      </c>
      <c r="Q12" s="1">
        <v>63.32739604379983</v>
      </c>
      <c r="R12" s="1">
        <v>160.70328972453629</v>
      </c>
      <c r="S12" s="1">
        <v>273.45274061616141</v>
      </c>
      <c r="T12" s="1">
        <v>363.16585566658125</v>
      </c>
      <c r="U12" s="1">
        <v>432.34233843053045</v>
      </c>
      <c r="V12" s="1">
        <v>491.22040965017328</v>
      </c>
      <c r="W12" s="1">
        <v>545.37565132575878</v>
      </c>
      <c r="X12" s="1">
        <v>599.53299801984485</v>
      </c>
      <c r="AB12" s="1" t="s">
        <v>27</v>
      </c>
      <c r="AC12" s="1">
        <v>4.0685053846266861</v>
      </c>
      <c r="AD12" s="1">
        <v>23.10398733694996</v>
      </c>
      <c r="AE12" s="1">
        <v>61.2946971614193</v>
      </c>
      <c r="AF12" s="1">
        <v>110.7255661681024</v>
      </c>
      <c r="AG12" s="1">
        <v>147.77423090047378</v>
      </c>
      <c r="AH12" s="1">
        <v>170.09375643345936</v>
      </c>
      <c r="AI12" s="1">
        <v>202.6917334093842</v>
      </c>
      <c r="AJ12" s="1">
        <v>229.12875588258552</v>
      </c>
      <c r="AK12" s="1">
        <v>255.59281532141748</v>
      </c>
    </row>
    <row r="13" spans="1:38" x14ac:dyDescent="0.35">
      <c r="B13" s="2" t="s">
        <v>6</v>
      </c>
      <c r="C13" s="2">
        <v>15719.413280643939</v>
      </c>
      <c r="D13" s="2">
        <v>15550.614788039476</v>
      </c>
      <c r="E13" s="2">
        <v>14939.611020401642</v>
      </c>
      <c r="F13" s="2">
        <v>14265.527627011561</v>
      </c>
      <c r="G13" s="2">
        <v>13424.581695731846</v>
      </c>
      <c r="H13" s="2">
        <v>12923.068162905289</v>
      </c>
      <c r="I13" s="2">
        <v>12385.182704638904</v>
      </c>
      <c r="J13" s="2">
        <v>11937.932113228648</v>
      </c>
      <c r="K13" s="2">
        <v>11743.27088817133</v>
      </c>
      <c r="O13" s="2" t="s">
        <v>6</v>
      </c>
      <c r="P13" s="2">
        <v>15719.413280643939</v>
      </c>
      <c r="Q13" s="2">
        <v>15297.316653388354</v>
      </c>
      <c r="R13" s="2">
        <v>13949.714049042157</v>
      </c>
      <c r="S13" s="2">
        <v>12969.088981285246</v>
      </c>
      <c r="T13" s="2">
        <v>12350.770448132513</v>
      </c>
      <c r="U13" s="2">
        <v>11650.461007841912</v>
      </c>
      <c r="V13" s="2">
        <v>11202.846389221066</v>
      </c>
      <c r="W13" s="2">
        <v>11012.321968806336</v>
      </c>
      <c r="X13" s="2">
        <v>10826.144893814231</v>
      </c>
      <c r="AB13" s="11" t="s">
        <v>6</v>
      </c>
      <c r="AC13" s="2">
        <v>15719.333536307506</v>
      </c>
      <c r="AD13" s="2">
        <v>14108.246366560628</v>
      </c>
      <c r="AE13" s="2">
        <v>12850.835049272668</v>
      </c>
      <c r="AF13" s="2">
        <v>11881.868691244248</v>
      </c>
      <c r="AG13" s="2">
        <v>11320.923755603839</v>
      </c>
      <c r="AH13" s="2">
        <v>10649.708995208492</v>
      </c>
      <c r="AI13" s="2">
        <v>10520.245254119725</v>
      </c>
      <c r="AJ13" s="2">
        <v>10418.289708751343</v>
      </c>
      <c r="AK13" s="2">
        <v>10249.634823117198</v>
      </c>
    </row>
    <row r="14" spans="1:38" x14ac:dyDescent="0.35">
      <c r="B14" s="2"/>
      <c r="C14" s="2"/>
      <c r="D14" s="2"/>
      <c r="E14" s="2"/>
      <c r="F14" s="2"/>
      <c r="G14" s="2"/>
      <c r="H14" s="2"/>
      <c r="I14" s="2"/>
      <c r="J14" s="2"/>
      <c r="K14" s="2"/>
      <c r="O14" s="2"/>
      <c r="P14" s="2"/>
      <c r="Q14" s="2"/>
      <c r="R14" s="2"/>
      <c r="S14" s="2"/>
      <c r="T14" s="2"/>
      <c r="U14" s="2"/>
      <c r="V14" s="2"/>
      <c r="W14" s="2"/>
      <c r="X14" s="2"/>
      <c r="AB14" s="11"/>
      <c r="AC14" s="2"/>
      <c r="AD14" s="2"/>
      <c r="AE14" s="2"/>
      <c r="AF14" s="2"/>
      <c r="AG14" s="2"/>
      <c r="AH14" s="2"/>
      <c r="AI14" s="2"/>
      <c r="AJ14" s="2"/>
      <c r="AK14" s="2"/>
    </row>
    <row r="15" spans="1:38" s="7" customFormat="1" x14ac:dyDescent="0.35">
      <c r="A15" s="5" t="s">
        <v>63</v>
      </c>
      <c r="B15" s="6"/>
      <c r="C15" s="6"/>
      <c r="D15" s="6"/>
      <c r="E15" s="6"/>
      <c r="F15" s="6"/>
      <c r="G15" s="6"/>
      <c r="H15" s="6"/>
      <c r="I15" s="6"/>
      <c r="J15" s="6"/>
      <c r="K15" s="6"/>
      <c r="L15" s="5"/>
      <c r="N15" s="5" t="s">
        <v>63</v>
      </c>
      <c r="O15" s="6"/>
      <c r="P15" s="6"/>
      <c r="Q15" s="6"/>
      <c r="R15" s="6"/>
      <c r="S15" s="6"/>
      <c r="T15" s="6"/>
      <c r="U15" s="6"/>
      <c r="V15" s="6"/>
      <c r="W15" s="6"/>
      <c r="X15" s="6"/>
      <c r="Y15" s="5"/>
      <c r="AA15" s="5" t="s">
        <v>63</v>
      </c>
      <c r="AB15" s="6"/>
      <c r="AC15" s="6"/>
      <c r="AD15" s="6"/>
      <c r="AE15" s="6"/>
      <c r="AF15" s="6"/>
      <c r="AG15" s="6"/>
      <c r="AH15" s="6"/>
      <c r="AI15" s="6"/>
      <c r="AJ15" s="6"/>
      <c r="AK15" s="6"/>
      <c r="AL15" s="5"/>
    </row>
    <row r="16" spans="1:38" ht="16.5" x14ac:dyDescent="0.45">
      <c r="B16" s="10" t="s">
        <v>32</v>
      </c>
      <c r="C16" s="1">
        <v>450.40333693010001</v>
      </c>
      <c r="D16" s="1">
        <v>438.80186861925603</v>
      </c>
      <c r="E16" s="1">
        <v>405.86260307002988</v>
      </c>
      <c r="F16" s="1">
        <v>369.60642911729673</v>
      </c>
      <c r="G16" s="1">
        <v>329.80985113883122</v>
      </c>
      <c r="H16" s="1">
        <v>303.15391210581544</v>
      </c>
      <c r="I16" s="1">
        <v>282.49406361158839</v>
      </c>
      <c r="J16" s="1">
        <v>251.33654934270353</v>
      </c>
      <c r="K16" s="1">
        <v>228.69889475010916</v>
      </c>
      <c r="O16" s="10" t="s">
        <v>31</v>
      </c>
      <c r="P16" s="1">
        <v>450.40333693010001</v>
      </c>
      <c r="Q16" s="1">
        <v>404.06583270589522</v>
      </c>
      <c r="R16" s="1">
        <v>318.23286589320054</v>
      </c>
      <c r="S16" s="1">
        <v>265.43562960884867</v>
      </c>
      <c r="T16" s="1">
        <v>226.20003615488733</v>
      </c>
      <c r="U16" s="1">
        <v>191.09619476416489</v>
      </c>
      <c r="V16" s="1">
        <v>165.31070063426574</v>
      </c>
      <c r="W16" s="1">
        <v>142.84384781836025</v>
      </c>
      <c r="X16" s="1">
        <v>124.63214694985881</v>
      </c>
      <c r="AB16" s="10" t="s">
        <v>31</v>
      </c>
      <c r="AC16" s="1">
        <v>450.40333693010001</v>
      </c>
      <c r="AD16" s="1">
        <v>334.82018977465606</v>
      </c>
      <c r="AE16" s="1">
        <v>258.77300774176916</v>
      </c>
      <c r="AF16" s="1">
        <v>190.62110025496611</v>
      </c>
      <c r="AG16" s="1">
        <v>158.73905589425055</v>
      </c>
      <c r="AH16" s="1">
        <v>131.84113553573548</v>
      </c>
      <c r="AI16" s="1">
        <v>109.08048709277256</v>
      </c>
      <c r="AJ16" s="1">
        <v>90.427994191293593</v>
      </c>
      <c r="AK16" s="1">
        <v>71.595245801018251</v>
      </c>
    </row>
    <row r="17" spans="2:37" ht="16.5" x14ac:dyDescent="0.45">
      <c r="B17" s="10" t="s">
        <v>34</v>
      </c>
      <c r="C17" s="1">
        <v>0</v>
      </c>
      <c r="D17" s="1">
        <v>10.545008804450333</v>
      </c>
      <c r="E17" s="1">
        <v>8.7358937793454636</v>
      </c>
      <c r="F17" s="1">
        <v>8.1744250116676263</v>
      </c>
      <c r="G17" s="1">
        <v>8.4300900088769275</v>
      </c>
      <c r="H17" s="1">
        <v>8.7402649189802784</v>
      </c>
      <c r="I17" s="1">
        <v>9.5103060866382023</v>
      </c>
      <c r="J17" s="1">
        <v>28.051773325364994</v>
      </c>
      <c r="K17" s="1">
        <v>57.580252966480288</v>
      </c>
      <c r="O17" s="10" t="s">
        <v>33</v>
      </c>
      <c r="P17" s="1">
        <v>0</v>
      </c>
      <c r="Q17" s="1">
        <v>13.173615011371659</v>
      </c>
      <c r="R17" s="1">
        <v>30.496320866879351</v>
      </c>
      <c r="S17" s="1">
        <v>45.536220134390845</v>
      </c>
      <c r="T17" s="1">
        <v>50.361995198995025</v>
      </c>
      <c r="U17" s="1">
        <v>60.721967779179558</v>
      </c>
      <c r="V17" s="1">
        <v>71.047882144807573</v>
      </c>
      <c r="W17" s="1">
        <v>91.039888870907177</v>
      </c>
      <c r="X17" s="1">
        <v>110.67453141271554</v>
      </c>
      <c r="AB17" s="10" t="s">
        <v>33</v>
      </c>
      <c r="AC17" s="1">
        <v>0</v>
      </c>
      <c r="AD17" s="1">
        <v>51.194677933837589</v>
      </c>
      <c r="AE17" s="1">
        <v>75.045399227390334</v>
      </c>
      <c r="AF17" s="1">
        <v>115.93628110058204</v>
      </c>
      <c r="AG17" s="1">
        <v>129.12316934165679</v>
      </c>
      <c r="AH17" s="1">
        <v>144.74139700621458</v>
      </c>
      <c r="AI17" s="1">
        <v>174.29186456532915</v>
      </c>
      <c r="AJ17" s="1">
        <v>186.8991561838231</v>
      </c>
      <c r="AK17" s="1">
        <v>191.18700056887235</v>
      </c>
    </row>
    <row r="25" spans="2:37" x14ac:dyDescent="0.35">
      <c r="B25" s="10"/>
      <c r="O25" s="10"/>
      <c r="AB25" s="10"/>
    </row>
    <row r="26" spans="2:37" x14ac:dyDescent="0.35">
      <c r="B26" s="10"/>
      <c r="O26" s="10"/>
      <c r="AB26" s="10"/>
    </row>
    <row r="27" spans="2:37" x14ac:dyDescent="0.35">
      <c r="B27" s="10"/>
      <c r="O27" s="10"/>
      <c r="AB27" s="10"/>
    </row>
  </sheetData>
  <pageMargins left="0.7" right="0.7" top="0.75" bottom="0.75" header="0.3" footer="0.3"/>
  <pageSetup orientation="portrait" horizontalDpi="300" verticalDpi="0" copies="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A76D4301725815478FA69E3C02D0C3F4" ma:contentTypeVersion="11" ma:contentTypeDescription="Skapa ett nytt dokument." ma:contentTypeScope="" ma:versionID="f2479da719bd6e2a20bc0ddd18ce153d">
  <xsd:schema xmlns:xsd="http://www.w3.org/2001/XMLSchema" xmlns:xs="http://www.w3.org/2001/XMLSchema" xmlns:p="http://schemas.microsoft.com/office/2006/metadata/properties" xmlns:ns2="63816c43-686c-4a9d-b2c4-0eb645741eb4" xmlns:ns3="5b9d32ea-6af4-435e-b5d6-728914ce4a89" targetNamespace="http://schemas.microsoft.com/office/2006/metadata/properties" ma:root="true" ma:fieldsID="c6a88e93b165de4cdc4699c2c428fb8c" ns2:_="" ns3:_="">
    <xsd:import namespace="63816c43-686c-4a9d-b2c4-0eb645741eb4"/>
    <xsd:import namespace="5b9d32ea-6af4-435e-b5d6-728914ce4a8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816c43-686c-4a9d-b2c4-0eb645741eb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ildmarkeringar" ma:readOnly="false" ma:fieldId="{5cf76f15-5ced-4ddc-b409-7134ff3c332f}" ma:taxonomyMulti="true" ma:sspId="3762628a-6b70-4b63-bbb7-63bf7ce94d19"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b9d32ea-6af4-435e-b5d6-728914ce4a89"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e81b4ba-d913-4a2f-a927-b49c1adb5bc7}" ma:internalName="TaxCatchAll" ma:showField="CatchAllData" ma:web="5b9d32ea-6af4-435e-b5d6-728914ce4a8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3816c43-686c-4a9d-b2c4-0eb645741eb4">
      <Terms xmlns="http://schemas.microsoft.com/office/infopath/2007/PartnerControls"/>
    </lcf76f155ced4ddcb4097134ff3c332f>
    <TaxCatchAll xmlns="5b9d32ea-6af4-435e-b5d6-728914ce4a89" xsi:nil="true"/>
  </documentManagement>
</p:properties>
</file>

<file path=customXml/itemProps1.xml><?xml version="1.0" encoding="utf-8"?>
<ds:datastoreItem xmlns:ds="http://schemas.openxmlformats.org/officeDocument/2006/customXml" ds:itemID="{62B22A94-DE26-418F-8FB9-6D832CE9F953}">
  <ds:schemaRefs>
    <ds:schemaRef ds:uri="http://schemas.microsoft.com/sharepoint/v3/contenttype/forms"/>
  </ds:schemaRefs>
</ds:datastoreItem>
</file>

<file path=customXml/itemProps2.xml><?xml version="1.0" encoding="utf-8"?>
<ds:datastoreItem xmlns:ds="http://schemas.openxmlformats.org/officeDocument/2006/customXml" ds:itemID="{D53CDBBB-F99E-4DDE-AF6A-383E03D7D8B4}"/>
</file>

<file path=customXml/itemProps3.xml><?xml version="1.0" encoding="utf-8"?>
<ds:datastoreItem xmlns:ds="http://schemas.openxmlformats.org/officeDocument/2006/customXml" ds:itemID="{0066C4BE-5AD2-426A-9A07-CFA7200AE522}">
  <ds:schemaRefs>
    <ds:schemaRef ds:uri="http://schemas.microsoft.com/office/2006/metadata/properties"/>
    <ds:schemaRef ds:uri="http://schemas.microsoft.com/office/infopath/2007/PartnerControls"/>
    <ds:schemaRef ds:uri="63816c43-686c-4a9d-b2c4-0eb645741eb4"/>
    <ds:schemaRef ds:uri="5b9d32ea-6af4-435e-b5d6-728914ce4a8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14</vt:i4>
      </vt:variant>
    </vt:vector>
  </HeadingPairs>
  <TitlesOfParts>
    <vt:vector size="14" baseType="lpstr">
      <vt:lpstr>Information</vt:lpstr>
      <vt:lpstr>Graph</vt:lpstr>
      <vt:lpstr>WORLD</vt:lpstr>
      <vt:lpstr>OECD</vt:lpstr>
      <vt:lpstr>Non-OECD</vt:lpstr>
      <vt:lpstr>ASEAN</vt:lpstr>
      <vt:lpstr>Brazil</vt:lpstr>
      <vt:lpstr>China</vt:lpstr>
      <vt:lpstr>European Union</vt:lpstr>
      <vt:lpstr>India</vt:lpstr>
      <vt:lpstr>Mexico</vt:lpstr>
      <vt:lpstr>Russia</vt:lpstr>
      <vt:lpstr>South Africa</vt:lpstr>
      <vt:lpstr>United States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Uwe</dc:creator>
  <cp:lastModifiedBy>Julia Behm</cp:lastModifiedBy>
  <dcterms:created xsi:type="dcterms:W3CDTF">2011-12-15T19:11:41Z</dcterms:created>
  <dcterms:modified xsi:type="dcterms:W3CDTF">2024-04-08T09:52:41Z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0x010100A76D4301725815478FA69E3C02D0C3F4</vt:lpwstr>
  </property>
  <property fmtid="{D5CDD505-2E9C-101B-9397-08002B2CF9AE}" pid="3" name="Order">
    <vt:r8>428600</vt:r8>
  </property>
  <property fmtid="{D5CDD505-2E9C-101B-9397-08002B2CF9AE}" pid="4" name="xd_Signature">
    <vt:bool>false</vt:bool>
  </property>
  <property fmtid="{D5CDD505-2E9C-101B-9397-08002B2CF9AE}" pid="5" name="xd_ProgID">
    <vt:lpwstr/>
  </property>
  <property fmtid="{D5CDD505-2E9C-101B-9397-08002B2CF9AE}" pid="6" name="TriggerFlowInfo">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_SourceUrl">
    <vt:lpwstr/>
  </property>
  <property fmtid="{D5CDD505-2E9C-101B-9397-08002B2CF9AE}" pid="11" name="_SharedFileIndex">
    <vt:lpwstr/>
  </property>
  <property fmtid="{D5CDD505-2E9C-101B-9397-08002B2CF9AE}" pid="12" name="MediaServiceImageTags">
    <vt:lpwstr/>
  </property>
</Properties>
</file>