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395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5" i="1" l="1"/>
  <c r="D23" i="1"/>
  <c r="E23" i="1" s="1"/>
  <c r="G23" i="1" s="1"/>
  <c r="G24" i="1" s="1"/>
  <c r="H24" i="1" s="1"/>
  <c r="I24" i="1" s="1"/>
  <c r="D26" i="1" s="1"/>
  <c r="D29" i="1" l="1"/>
  <c r="F6" i="1"/>
  <c r="E14" i="1" s="1"/>
  <c r="H10" i="1" l="1"/>
  <c r="H6" i="1"/>
  <c r="J6" i="1" s="1"/>
  <c r="L6" i="1" s="1"/>
  <c r="D18" i="1" s="1"/>
  <c r="F14" i="1" s="1"/>
  <c r="G10" i="1" l="1"/>
  <c r="H14" i="1"/>
  <c r="G14" i="1" s="1"/>
  <c r="E10" i="1"/>
  <c r="F10" i="1" s="1"/>
</calcChain>
</file>

<file path=xl/sharedStrings.xml><?xml version="1.0" encoding="utf-8"?>
<sst xmlns="http://schemas.openxmlformats.org/spreadsheetml/2006/main" count="21" uniqueCount="20">
  <si>
    <t>FL</t>
  </si>
  <si>
    <t>FR</t>
  </si>
  <si>
    <t>BL</t>
  </si>
  <si>
    <t>BR</t>
  </si>
  <si>
    <t>Speed=</t>
  </si>
  <si>
    <t>Turn rate</t>
  </si>
  <si>
    <t>(rads)</t>
  </si>
  <si>
    <t>Alpha(deg)</t>
  </si>
  <si>
    <t>Direction(deg)</t>
  </si>
  <si>
    <t>Beta(deg)</t>
  </si>
  <si>
    <t>L1 normalization</t>
  </si>
  <si>
    <t>x</t>
  </si>
  <si>
    <t>y</t>
  </si>
  <si>
    <t>angle(rad)</t>
  </si>
  <si>
    <t>Robot centric</t>
  </si>
  <si>
    <t>Joystick calculations</t>
  </si>
  <si>
    <t>Stick speed</t>
  </si>
  <si>
    <t>Stick normalization</t>
  </si>
  <si>
    <t>Normalizers</t>
  </si>
  <si>
    <t>Final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</si>
</sst>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29"/>
  <sheetViews>
    <sheetView tabSelected="1" workbookViewId="0">
      <selection activeCell="D29" sqref="D29"/>
    </sheetView>
  </sheetViews>
  <sheetFormatPr defaultRowHeight="15" x14ac:dyDescent="0.25"/>
  <cols>
    <col min="3" max="3" width="19" bestFit="1" customWidth="1"/>
    <col min="4" max="5" width="13.7109375" customWidth="1"/>
    <col min="6" max="6" width="12.7109375" bestFit="1" customWidth="1"/>
    <col min="7" max="7" width="12" bestFit="1" customWidth="1"/>
    <col min="9" max="9" width="10.85546875" bestFit="1" customWidth="1"/>
  </cols>
  <sheetData>
    <row r="5" spans="3:12" x14ac:dyDescent="0.25">
      <c r="C5" t="s">
        <v>4</v>
      </c>
      <c r="D5" s="1">
        <v>1</v>
      </c>
    </row>
    <row r="6" spans="3:12" x14ac:dyDescent="0.25">
      <c r="C6" t="s">
        <v>8</v>
      </c>
      <c r="D6" s="1">
        <v>-10</v>
      </c>
      <c r="E6" t="s">
        <v>6</v>
      </c>
      <c r="F6">
        <f>D6*PI()/180</f>
        <v>-0.17453292519943295</v>
      </c>
      <c r="G6" t="s">
        <v>9</v>
      </c>
      <c r="H6">
        <f>MOD(ABS(D6), 90)</f>
        <v>10</v>
      </c>
      <c r="I6" t="s">
        <v>7</v>
      </c>
      <c r="J6">
        <f>IF(H6&gt;45, 90-H6, H6)</f>
        <v>10</v>
      </c>
      <c r="K6" t="s">
        <v>6</v>
      </c>
      <c r="L6">
        <f>J6*PI()/180</f>
        <v>0.17453292519943295</v>
      </c>
    </row>
    <row r="7" spans="3:12" x14ac:dyDescent="0.25">
      <c r="C7" t="s">
        <v>5</v>
      </c>
      <c r="D7" s="1">
        <v>0</v>
      </c>
    </row>
    <row r="10" spans="3:12" x14ac:dyDescent="0.25">
      <c r="D10" s="3" t="s">
        <v>0</v>
      </c>
      <c r="E10">
        <f>D5*SIN(F6+(PI()/4)) + D7</f>
        <v>0.57357643635104605</v>
      </c>
      <c r="F10" s="2">
        <f>E10/D18</f>
        <v>0.7478978246752167</v>
      </c>
      <c r="G10" s="2">
        <f>H10/D18</f>
        <v>1.0681087875566742</v>
      </c>
      <c r="H10">
        <f>D5*COS(F6+(PI()/4)) - D7</f>
        <v>0.8191520442889918</v>
      </c>
      <c r="I10" s="3" t="s">
        <v>1</v>
      </c>
    </row>
    <row r="11" spans="3:12" x14ac:dyDescent="0.25">
      <c r="F11" s="2"/>
      <c r="G11" s="2"/>
    </row>
    <row r="12" spans="3:12" x14ac:dyDescent="0.25">
      <c r="F12" s="2"/>
      <c r="G12" s="2"/>
    </row>
    <row r="13" spans="3:12" x14ac:dyDescent="0.25">
      <c r="F13" s="2"/>
      <c r="G13" s="2"/>
    </row>
    <row r="14" spans="3:12" x14ac:dyDescent="0.25">
      <c r="D14" s="3" t="s">
        <v>2</v>
      </c>
      <c r="E14">
        <f>D5*COS(F6+(PI()/4)) + D7</f>
        <v>0.8191520442889918</v>
      </c>
      <c r="F14" s="2">
        <f>E14/D18</f>
        <v>1.0681087875566742</v>
      </c>
      <c r="G14" s="2">
        <f>H14/D18</f>
        <v>0.7478978246752167</v>
      </c>
      <c r="H14">
        <f>D5*SIN(F6+(PI()/4)) - D7</f>
        <v>0.57357643635104605</v>
      </c>
      <c r="I14" s="3" t="s">
        <v>3</v>
      </c>
    </row>
    <row r="18" spans="3:9" x14ac:dyDescent="0.25">
      <c r="C18" t="s">
        <v>10</v>
      </c>
      <c r="D18">
        <f>SQRT(1+TAN(L6))/SQRT(2)</f>
        <v>0.76691817709207577</v>
      </c>
    </row>
    <row r="20" spans="3:9" x14ac:dyDescent="0.25">
      <c r="C20" t="s">
        <v>15</v>
      </c>
    </row>
    <row r="21" spans="3:9" x14ac:dyDescent="0.25">
      <c r="C21" t="s">
        <v>11</v>
      </c>
      <c r="D21">
        <v>1</v>
      </c>
    </row>
    <row r="22" spans="3:9" x14ac:dyDescent="0.25">
      <c r="C22" t="s">
        <v>12</v>
      </c>
      <c r="D22">
        <v>1</v>
      </c>
    </row>
    <row r="23" spans="3:9" x14ac:dyDescent="0.25">
      <c r="C23" t="s">
        <v>13</v>
      </c>
      <c r="D23">
        <f>ATAN2(D21,D22)</f>
        <v>0.78539816339744828</v>
      </c>
      <c r="E23">
        <f>DEGREES(D23)</f>
        <v>45</v>
      </c>
      <c r="F23" t="s">
        <v>14</v>
      </c>
      <c r="G23" s="1">
        <f>90-E23</f>
        <v>45</v>
      </c>
    </row>
    <row r="24" spans="3:9" x14ac:dyDescent="0.25">
      <c r="F24" t="s">
        <v>18</v>
      </c>
      <c r="G24">
        <f>MOD(ABS(G23), 90)</f>
        <v>45</v>
      </c>
      <c r="H24">
        <f>IF(G24&gt;45, 90-G24, G24)</f>
        <v>45</v>
      </c>
      <c r="I24">
        <f>H24*PI()/180</f>
        <v>0.78539816339744828</v>
      </c>
    </row>
    <row r="25" spans="3:9" x14ac:dyDescent="0.25">
      <c r="C25" t="s">
        <v>16</v>
      </c>
      <c r="D25">
        <f>SQRT((D21 * D21) + (D22 * D22))</f>
        <v>1.4142135623730951</v>
      </c>
    </row>
    <row r="26" spans="3:9" x14ac:dyDescent="0.25">
      <c r="C26" t="s">
        <v>17</v>
      </c>
      <c r="D26">
        <f>SQRT(1+TAN(I24))/SQRT(2)</f>
        <v>1</v>
      </c>
    </row>
    <row r="29" spans="3:9" x14ac:dyDescent="0.25">
      <c r="C29" t="s">
        <v>19</v>
      </c>
      <c r="D29">
        <f>D25/(D26*SQRT(2))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Instruments,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Clynes, Steve</dc:creator>
  <cp:lastModifiedBy>Clynes, Steve</cp:lastModifiedBy>
  <dcterms:created xsi:type="dcterms:W3CDTF">2020-01-22T18:45:46Z</dcterms:created>
  <dcterms:modified xsi:type="dcterms:W3CDTF">2020-01-28T00:41:01Z</dcterms:modified>
</cp:coreProperties>
</file>